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48" yWindow="84" windowWidth="15300" windowHeight="5088"/>
  </bookViews>
  <sheets>
    <sheet name="лист1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thr2">[1]!___thr2</definedName>
    <definedName name="__thr2">[1]!__thr2</definedName>
    <definedName name="_1" localSheetId="0">#REF!</definedName>
    <definedName name="_1">#REF!</definedName>
    <definedName name="_2" localSheetId="0">#REF!</definedName>
    <definedName name="_2">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thr2">[1]!_thr2</definedName>
    <definedName name="_Мониторинг2" localSheetId="0">'[2]Гр5(о)'!#REF!</definedName>
    <definedName name="_Мониторинг2">'[2]Гр5(о)'!#REF!</definedName>
    <definedName name="a04t" localSheetId="0">#REF!</definedName>
    <definedName name="a04t">#REF!</definedName>
    <definedName name="asada">[1]!asada</definedName>
    <definedName name="belg" localSheetId="0">#REF!</definedName>
    <definedName name="belg">#REF!</definedName>
    <definedName name="ColLastYearFB">[3]ФедД!$AH$17</definedName>
    <definedName name="ColLastYearFB1">[4]Управление!$AF$17</definedName>
    <definedName name="ColThisYearFB">[3]ФедД!$AG$17</definedName>
    <definedName name="cwb" localSheetId="0">#REF!</definedName>
    <definedName name="cwb">#REF!</definedName>
    <definedName name="denm" localSheetId="0">#REF!</definedName>
    <definedName name="denm">#REF!</definedName>
    <definedName name="DOLL" localSheetId="0">#REF!</definedName>
    <definedName name="DOLL">#REF!</definedName>
    <definedName name="edc" localSheetId="0">#REF!</definedName>
    <definedName name="edc">#REF!</definedName>
    <definedName name="exim" localSheetId="0">#REF!</definedName>
    <definedName name="exim">#REF!</definedName>
    <definedName name="finl" localSheetId="0">#REF!</definedName>
    <definedName name="finl">#REF!</definedName>
    <definedName name="fran" localSheetId="0">#REF!</definedName>
    <definedName name="fran">#REF!</definedName>
    <definedName name="germ" localSheetId="0">#REF!</definedName>
    <definedName name="germ">#REF!</definedName>
    <definedName name="gjcnegktybt" localSheetId="0">'[5]2002(v2)'!#REF!</definedName>
    <definedName name="gjcnegktybt">'[5]2002(v2)'!#REF!</definedName>
    <definedName name="in">[1]!in</definedName>
    <definedName name="infi">[1]!infi</definedName>
    <definedName name="infl">[1]!infl</definedName>
    <definedName name="intthr">[1]!intthr</definedName>
    <definedName name="LIBOR" localSheetId="0">#REF!</definedName>
    <definedName name="LIBOR">#REF!</definedName>
    <definedName name="longer">[1]!longer</definedName>
    <definedName name="miti" localSheetId="0">#REF!</definedName>
    <definedName name="miti">#REF!</definedName>
    <definedName name="neth" localSheetId="0">#REF!</definedName>
    <definedName name="neth">#REF!</definedName>
    <definedName name="Norw" localSheetId="0">#REF!</definedName>
    <definedName name="Norw">#REF!</definedName>
    <definedName name="operativka" localSheetId="0">'[6]Текущие цены'!#REF!</definedName>
    <definedName name="operativka">'[6]Текущие цены'!#REF!</definedName>
    <definedName name="PeriodLastYearName">[3]ФедД!$AH$20</definedName>
    <definedName name="PeriodThisYearName">[3]ФедД!$AG$20</definedName>
    <definedName name="port" localSheetId="0">#REF!</definedName>
    <definedName name="port">#REF!</definedName>
    <definedName name="S" localSheetId="0">'[6]Текущие цены'!#REF!</definedName>
    <definedName name="S">'[6]Текущие цены'!#REF!</definedName>
    <definedName name="sace" localSheetId="0">#REF!</definedName>
    <definedName name="sace">#REF!</definedName>
    <definedName name="same">[1]!same</definedName>
    <definedName name="same1">[1]!same1</definedName>
    <definedName name="same2">[1]!same2</definedName>
    <definedName name="short">[1]!short</definedName>
    <definedName name="spai" localSheetId="0">#REF!</definedName>
    <definedName name="spai">#REF!</definedName>
    <definedName name="swed" localSheetId="0">#REF!</definedName>
    <definedName name="swed">#REF!</definedName>
    <definedName name="swit" localSheetId="0">#REF!</definedName>
    <definedName name="swit">#REF!</definedName>
    <definedName name="Thr">[1]!Thr</definedName>
    <definedName name="time" localSheetId="0">#REF!</definedName>
    <definedName name="time">#REF!</definedName>
    <definedName name="title">'[7]Огл. Графиков'!$B$2:$B$31</definedName>
    <definedName name="trea" localSheetId="0">#REF!</definedName>
    <definedName name="trea">#REF!</definedName>
    <definedName name="uk" localSheetId="0">#REF!</definedName>
    <definedName name="uk">#REF!</definedName>
    <definedName name="usa" localSheetId="0">#REF!</definedName>
    <definedName name="usa">#REF!</definedName>
    <definedName name="vnvn1">[1]!vnvn1</definedName>
    <definedName name="wbrate" localSheetId="0">[8]multilats!#REF!</definedName>
    <definedName name="wbrate">[8]multilats!#REF!</definedName>
    <definedName name="А1" localSheetId="0">#REF!</definedName>
    <definedName name="А1">#REF!</definedName>
    <definedName name="ааа" localSheetId="0">#REF!</definedName>
    <definedName name="ааа">#REF!</definedName>
    <definedName name="авава" localSheetId="0">'[9]Гр5(о)'!#REF!</definedName>
    <definedName name="авава">'[9]Гр5(о)'!#REF!</definedName>
    <definedName name="АнМ" localSheetId="0">'[10]Гр5(о)'!#REF!</definedName>
    <definedName name="АнМ">'[10]Гр5(о)'!#REF!</definedName>
    <definedName name="апраор" localSheetId="0">[11]ПРОГНОЗ_1!#REF!</definedName>
    <definedName name="апраор">[11]ПРОГНОЗ_1!#REF!</definedName>
    <definedName name="Апрель" localSheetId="0">[12]ПРОГНОЗ_1!#REF!</definedName>
    <definedName name="Апрель">[12]ПРОГНОЗ_1!#REF!</definedName>
    <definedName name="Б" localSheetId="0">'[6]Текущие цены'!#REF!</definedName>
    <definedName name="Б">'[6]Текущие цены'!#REF!</definedName>
    <definedName name="ва" localSheetId="0">#REF!</definedName>
    <definedName name="ва">#REF!</definedName>
    <definedName name="ваааавауа" localSheetId="0">[13]ПРОГНОЗ_1!#REF!</definedName>
    <definedName name="ваааавауа">[13]ПРОГНОЗ_1!#REF!</definedName>
    <definedName name="вар1">[1]!вар1</definedName>
    <definedName name="вар2">[1]!вар2</definedName>
    <definedName name="вв" localSheetId="0">[14]ПРОГНОЗ_1!#REF!</definedName>
    <definedName name="вв">[14]ПРОГНОЗ_1!#REF!</definedName>
    <definedName name="Вып_н_2003" localSheetId="0">'[6]Текущие цены'!#REF!</definedName>
    <definedName name="Вып_н_2003">'[6]Текущие цены'!#REF!</definedName>
    <definedName name="вып_н_2004" localSheetId="0">'[6]Текущие цены'!#REF!</definedName>
    <definedName name="вып_н_2004">'[6]Текущие цены'!#REF!</definedName>
    <definedName name="Вып_ОФ_с_пц">[7]рабочий!$Y$202:$AP$224</definedName>
    <definedName name="Вып_оф_с_цпг" localSheetId="0">'[6]Текущие цены'!#REF!</definedName>
    <definedName name="Вып_оф_с_цпг">'[6]Текущие цены'!#REF!</definedName>
    <definedName name="Вып_с_новых_ОФ">[7]рабочий!$Y$277:$AP$299</definedName>
    <definedName name="Выход">[15]Управление!$AF$20</definedName>
    <definedName name="гор">[1]!гор</definedName>
    <definedName name="гор1">[1]!гор1</definedName>
    <definedName name="График">"Диагр. 4"</definedName>
    <definedName name="ддд">[1]!ддд</definedName>
    <definedName name="Дефл_ц_пред_год">'[7]Текущие цены'!$AT$36:$BK$58</definedName>
    <definedName name="Дефлятор_годовой">'[7]Текущие цены'!$Y$4:$AP$27</definedName>
    <definedName name="Дефлятор_цепной">'[7]Текущие цены'!$Y$36:$AP$58</definedName>
    <definedName name="ДС" localSheetId="0">#REF!</definedName>
    <definedName name="ДС">#REF!</definedName>
    <definedName name="_xlnm.Print_Titles" localSheetId="0">лист1!$A:$A,лист1!$4:$4</definedName>
    <definedName name="лораловра" localSheetId="0">[12]ПРОГНОЗ_1!#REF!</definedName>
    <definedName name="лораловра">[12]ПРОГНОЗ_1!#REF!</definedName>
    <definedName name="М1" localSheetId="0">[11]ПРОГНОЗ_1!#REF!</definedName>
    <definedName name="М1">[11]ПРОГНОЗ_1!#REF!</definedName>
    <definedName name="Мониторинг1" localSheetId="0">'[2]Гр5(о)'!#REF!</definedName>
    <definedName name="Мониторинг1">'[2]Гр5(о)'!#REF!</definedName>
    <definedName name="новые_ОФ_2003">[7]рабочий!$F$305:$W$327</definedName>
    <definedName name="новые_ОФ_2004">[7]рабочий!$F$335:$W$357</definedName>
    <definedName name="новые_ОФ_а_всего">[7]рабочий!$F$767:$V$789</definedName>
    <definedName name="новые_ОФ_всего">[7]рабочий!$F$1331:$V$1353</definedName>
    <definedName name="новые_ОФ_п_всего">[7]рабочий!$F$1293:$V$1315</definedName>
    <definedName name="нпнврпр" localSheetId="0">'[16]Гр5(о)'!#REF!</definedName>
    <definedName name="нпнврпр">'[16]Гр5(о)'!#REF!</definedName>
    <definedName name="_xlnm.Print_Area" localSheetId="0">лист1!$A$1:$HW$66</definedName>
    <definedName name="окраска_05">[7]окраска!$C$7:$Z$30</definedName>
    <definedName name="окраска_06">[7]окраска!$C$35:$Z$58</definedName>
    <definedName name="окраска_07">[7]окраска!$C$63:$Z$86</definedName>
    <definedName name="окраска_08">[7]окраска!$C$91:$Z$114</definedName>
    <definedName name="окраска_09">[7]окраска!$C$119:$Z$142</definedName>
    <definedName name="окраска_10">[7]окраска!$C$147:$Z$170</definedName>
    <definedName name="окраска_11">[7]окраска!$C$175:$Z$198</definedName>
    <definedName name="окраска_12">[7]окраска!$C$203:$Z$226</definedName>
    <definedName name="окраска_13">[7]окраска!$C$231:$Z$254</definedName>
    <definedName name="окраска_14">[7]окраска!$C$259:$Z$282</definedName>
    <definedName name="окраска_15">[7]окраска!$C$287:$Z$310</definedName>
    <definedName name="ОФ_а_с_пц">[7]рабочий!$CI$121:$CY$143</definedName>
    <definedName name="оф_н_а_2003_пц" localSheetId="0">'[6]Текущие цены'!#REF!</definedName>
    <definedName name="оф_н_а_2003_пц">'[6]Текущие цены'!#REF!</definedName>
    <definedName name="оф_н_а_2004" localSheetId="0">'[6]Текущие цены'!#REF!</definedName>
    <definedName name="оф_н_а_2004">'[6]Текущие цены'!#REF!</definedName>
    <definedName name="ПОКАЗАТЕЛИ_ДОЛГОСР.ПРОГНОЗА" localSheetId="0">'[5]2002(v2)'!#REF!</definedName>
    <definedName name="ПОКАЗАТЕЛИ_ДОЛГОСР.ПРОГНОЗА">'[5]2002(v2)'!#REF!</definedName>
    <definedName name="Потреб_вып_всего" localSheetId="0">'[6]Текущие цены'!#REF!</definedName>
    <definedName name="Потреб_вып_всего">'[6]Текущие цены'!#REF!</definedName>
    <definedName name="Потреб_вып_оф_н_цпг" localSheetId="0">'[6]Текущие цены'!#REF!</definedName>
    <definedName name="Потреб_вып_оф_н_цпг">'[6]Текущие цены'!#REF!</definedName>
    <definedName name="ппрорл" localSheetId="0">[17]ПРОГНОЗ_1!#REF!</definedName>
    <definedName name="ппрорл">[17]ПРОГНОЗ_1!#REF!</definedName>
    <definedName name="пр">[18]Управление!$AF$17</definedName>
    <definedName name="приб">[18]Управление!$AE$20</definedName>
    <definedName name="прибвб2">[18]Управление!$AF$20</definedName>
    <definedName name="прогноз" localSheetId="0">'[19]Гр5(о)'!#REF!</definedName>
    <definedName name="прогноз">'[19]Гр5(о)'!#REF!</definedName>
    <definedName name="Прогноз_Вып_пц">[7]рабочий!$Y$240:$AP$262</definedName>
    <definedName name="Прогноз_вып_цпг" localSheetId="0">'[6]Текущие цены'!#REF!</definedName>
    <definedName name="Прогноз_вып_цпг">'[6]Текущие цены'!#REF!</definedName>
    <definedName name="Прогноз97" localSheetId="0">[17]ПРОГНОЗ_1!#REF!</definedName>
    <definedName name="Прогноз97">[17]ПРОГНОЗ_1!#REF!</definedName>
    <definedName name="рпорлол" localSheetId="0">'[20]Гр5(о)'!#REF!</definedName>
    <definedName name="рпорлол">'[20]Гр5(о)'!#REF!</definedName>
    <definedName name="табл.37" localSheetId="0">#REF!</definedName>
    <definedName name="табл.37">#REF!</definedName>
    <definedName name="табл.39" localSheetId="0">#REF!</definedName>
    <definedName name="табл.39">#REF!</definedName>
    <definedName name="табл.40" localSheetId="0">#REF!</definedName>
    <definedName name="табл.40">#REF!</definedName>
    <definedName name="ТАБЛ.41" localSheetId="0">#REF!</definedName>
    <definedName name="ТАБЛ.41">#REF!</definedName>
    <definedName name="тттт">[1]!тттт</definedName>
    <definedName name="тьбтбл">[1]!тьбтбл</definedName>
    <definedName name="фо_а_н_пц">[7]рабочий!$AR$240:$BI$263</definedName>
    <definedName name="фо_а_с_пц">[7]рабочий!$AS$202:$BI$224</definedName>
    <definedName name="фо_н_03">[7]рабочий!$X$305:$X$327</definedName>
    <definedName name="фо_н_04">[7]рабочий!$X$335:$X$357</definedName>
    <definedName name="фф" localSheetId="0">'[20]Гр5(о)'!#REF!</definedName>
    <definedName name="фф">'[20]Гр5(о)'!#REF!</definedName>
    <definedName name="ффф" localSheetId="0">#REF!</definedName>
    <definedName name="ффф">#REF!</definedName>
  </definedNames>
  <calcPr calcId="145621"/>
</workbook>
</file>

<file path=xl/calcChain.xml><?xml version="1.0" encoding="utf-8"?>
<calcChain xmlns="http://schemas.openxmlformats.org/spreadsheetml/2006/main">
  <c r="HV52" i="4" l="1"/>
  <c r="HV53" i="4"/>
  <c r="HS52" i="4"/>
  <c r="HS53" i="4"/>
  <c r="HW53" i="4" l="1"/>
  <c r="HU53" i="4"/>
  <c r="HV66" i="4"/>
  <c r="HW66" i="4" s="1"/>
  <c r="HV65" i="4"/>
  <c r="HW65" i="4" s="1"/>
  <c r="HU64" i="4"/>
  <c r="HV63" i="4"/>
  <c r="HW63" i="4" s="1"/>
  <c r="HV61" i="4"/>
  <c r="HW61" i="4" s="1"/>
  <c r="HU60" i="4"/>
  <c r="HU54" i="4"/>
  <c r="HW52" i="4"/>
  <c r="HU50" i="4"/>
  <c r="HV49" i="4"/>
  <c r="HW49" i="4" s="1"/>
  <c r="HU46" i="4"/>
  <c r="HV45" i="4"/>
  <c r="HW45" i="4" s="1"/>
  <c r="HV44" i="4"/>
  <c r="HW44" i="4" s="1"/>
  <c r="HV42" i="4"/>
  <c r="HW42" i="4" s="1"/>
  <c r="HU41" i="4"/>
  <c r="HV40" i="4"/>
  <c r="HW40" i="4" s="1"/>
  <c r="HV38" i="4"/>
  <c r="HW38" i="4" s="1"/>
  <c r="HV37" i="4"/>
  <c r="HW37" i="4" s="1"/>
  <c r="HV36" i="4"/>
  <c r="HW36" i="4" s="1"/>
  <c r="HU33" i="4"/>
  <c r="HV32" i="4"/>
  <c r="HW32" i="4" s="1"/>
  <c r="HV30" i="4"/>
  <c r="HW30" i="4" s="1"/>
  <c r="HV29" i="4"/>
  <c r="HW29" i="4" s="1"/>
  <c r="HU27" i="4"/>
  <c r="HV26" i="4"/>
  <c r="HW26" i="4" s="1"/>
  <c r="HV25" i="4"/>
  <c r="HW25" i="4" s="1"/>
  <c r="HV17" i="4"/>
  <c r="HW17" i="4" s="1"/>
  <c r="HV16" i="4"/>
  <c r="HW16" i="4" s="1"/>
  <c r="HV12" i="4"/>
  <c r="HW12" i="4" s="1"/>
  <c r="HV11" i="4"/>
  <c r="HW11" i="4" s="1"/>
  <c r="HV10" i="4"/>
  <c r="HW10" i="4" s="1"/>
  <c r="HV8" i="4"/>
  <c r="HW8" i="4" s="1"/>
  <c r="HS66" i="4"/>
  <c r="HS65" i="4"/>
  <c r="HS64" i="4"/>
  <c r="HS63" i="4"/>
  <c r="HS61" i="4"/>
  <c r="HS60" i="4"/>
  <c r="HS58" i="4"/>
  <c r="HS57" i="4"/>
  <c r="HS56" i="4"/>
  <c r="HS55" i="4"/>
  <c r="HS54" i="4"/>
  <c r="HS50" i="4"/>
  <c r="HS49" i="4"/>
  <c r="HS46" i="4"/>
  <c r="HS45" i="4"/>
  <c r="HS44" i="4"/>
  <c r="HS42" i="4"/>
  <c r="HS41" i="4"/>
  <c r="HS40" i="4"/>
  <c r="HS38" i="4"/>
  <c r="HS37" i="4"/>
  <c r="HS36" i="4"/>
  <c r="HS33" i="4"/>
  <c r="HS32" i="4"/>
  <c r="HS30" i="4"/>
  <c r="HS29" i="4"/>
  <c r="HS27" i="4"/>
  <c r="HS26" i="4"/>
  <c r="HS25" i="4"/>
  <c r="HS22" i="4"/>
  <c r="HS21" i="4"/>
  <c r="HS20" i="4"/>
  <c r="HS19" i="4"/>
  <c r="HS18" i="4"/>
  <c r="HS17" i="4"/>
  <c r="HS16" i="4"/>
  <c r="HS12" i="4"/>
  <c r="HS11" i="4"/>
  <c r="HS10" i="4"/>
  <c r="HS8" i="4"/>
  <c r="HR66" i="4"/>
  <c r="HR65" i="4"/>
  <c r="HR64" i="4"/>
  <c r="HR63" i="4"/>
  <c r="HR61" i="4"/>
  <c r="HR60" i="4"/>
  <c r="HR58" i="4"/>
  <c r="HR57" i="4"/>
  <c r="HR56" i="4"/>
  <c r="HR55" i="4"/>
  <c r="HR54" i="4"/>
  <c r="HR53" i="4"/>
  <c r="HR52" i="4"/>
  <c r="HR50" i="4"/>
  <c r="HR49" i="4"/>
  <c r="HR46" i="4"/>
  <c r="HR45" i="4"/>
  <c r="HR44" i="4"/>
  <c r="HR42" i="4"/>
  <c r="HR41" i="4"/>
  <c r="HR40" i="4"/>
  <c r="HR38" i="4"/>
  <c r="HR37" i="4"/>
  <c r="HR36" i="4"/>
  <c r="HR33" i="4"/>
  <c r="HR32" i="4"/>
  <c r="HR30" i="4"/>
  <c r="HR29" i="4"/>
  <c r="HR27" i="4"/>
  <c r="HR26" i="4"/>
  <c r="HR25" i="4"/>
  <c r="HR22" i="4"/>
  <c r="HR21" i="4"/>
  <c r="HR20" i="4"/>
  <c r="HR19" i="4"/>
  <c r="HR18" i="4"/>
  <c r="HR17" i="4"/>
  <c r="HR16" i="4"/>
  <c r="HR12" i="4"/>
  <c r="HR11" i="4"/>
  <c r="HR10" i="4"/>
  <c r="HS59" i="4"/>
  <c r="HS48" i="4"/>
  <c r="HS43" i="4"/>
  <c r="HS39" i="4"/>
  <c r="HS31" i="4"/>
  <c r="HP7" i="4"/>
  <c r="HP8" i="4"/>
  <c r="HR8" i="4" s="1"/>
  <c r="HU12" i="4" l="1"/>
  <c r="HU30" i="4"/>
  <c r="HU61" i="4"/>
  <c r="HV41" i="4"/>
  <c r="HW41" i="4" s="1"/>
  <c r="HU63" i="4"/>
  <c r="HV60" i="4"/>
  <c r="HW60" i="4" s="1"/>
  <c r="HU44" i="4"/>
  <c r="HU29" i="4"/>
  <c r="HV14" i="4"/>
  <c r="HW14" i="4" s="1"/>
  <c r="HU10" i="4"/>
  <c r="HU32" i="4"/>
  <c r="HR14" i="4"/>
  <c r="HU37" i="4"/>
  <c r="HU42" i="4"/>
  <c r="HV33" i="4"/>
  <c r="HW33" i="4" s="1"/>
  <c r="HV54" i="4"/>
  <c r="HW54" i="4" s="1"/>
  <c r="HU38" i="4"/>
  <c r="HR39" i="4"/>
  <c r="HV39" i="4"/>
  <c r="HW39" i="4" s="1"/>
  <c r="HU11" i="4"/>
  <c r="HU40" i="4"/>
  <c r="HU52" i="4"/>
  <c r="HV64" i="4"/>
  <c r="HW64" i="4" s="1"/>
  <c r="HV50" i="4"/>
  <c r="HW50" i="4" s="1"/>
  <c r="HU49" i="4"/>
  <c r="HU48" i="4"/>
  <c r="HV46" i="4"/>
  <c r="HW46" i="4" s="1"/>
  <c r="HR48" i="4"/>
  <c r="HR43" i="4"/>
  <c r="HU45" i="4"/>
  <c r="HU31" i="4"/>
  <c r="HV27" i="4"/>
  <c r="HW27" i="4" s="1"/>
  <c r="HU26" i="4"/>
  <c r="HU17" i="4"/>
  <c r="HU66" i="4"/>
  <c r="HU65" i="4"/>
  <c r="HR59" i="4"/>
  <c r="HV35" i="4"/>
  <c r="HW35" i="4" s="1"/>
  <c r="HU35" i="4"/>
  <c r="HR35" i="4"/>
  <c r="HS35" i="4"/>
  <c r="HU36" i="4"/>
  <c r="HR31" i="4"/>
  <c r="HU24" i="4"/>
  <c r="HV24" i="4"/>
  <c r="HW24" i="4" s="1"/>
  <c r="HS24" i="4"/>
  <c r="HU25" i="4"/>
  <c r="HR24" i="4"/>
  <c r="HU16" i="4"/>
  <c r="HS14" i="4"/>
  <c r="HU8" i="4"/>
  <c r="HN52" i="4"/>
  <c r="HO52" i="4" s="1"/>
  <c r="HN53" i="4"/>
  <c r="HO53" i="4" s="1"/>
  <c r="HM52" i="4"/>
  <c r="HM53" i="4"/>
  <c r="HJ52" i="4"/>
  <c r="HJ53" i="4"/>
  <c r="HI52" i="4"/>
  <c r="HI53" i="4"/>
  <c r="HU14" i="4" l="1"/>
  <c r="HR7" i="4"/>
  <c r="HS7" i="4"/>
  <c r="HU39" i="4"/>
  <c r="HV59" i="4"/>
  <c r="HW59" i="4" s="1"/>
  <c r="HU59" i="4"/>
  <c r="HV48" i="4"/>
  <c r="HW48" i="4" s="1"/>
  <c r="HV43" i="4"/>
  <c r="HW43" i="4" s="1"/>
  <c r="HU43" i="4"/>
  <c r="HV31" i="4"/>
  <c r="HW31" i="4" s="1"/>
  <c r="HM37" i="4"/>
  <c r="HN66" i="4"/>
  <c r="HO66" i="4" s="1"/>
  <c r="HN65" i="4"/>
  <c r="HO65" i="4" s="1"/>
  <c r="HM64" i="4"/>
  <c r="HM63" i="4"/>
  <c r="HM61" i="4"/>
  <c r="HN60" i="4"/>
  <c r="HO60" i="4" s="1"/>
  <c r="HM54" i="4"/>
  <c r="HM50" i="4"/>
  <c r="HN49" i="4"/>
  <c r="HO49" i="4" s="1"/>
  <c r="HN46" i="4"/>
  <c r="HO46" i="4" s="1"/>
  <c r="HN45" i="4"/>
  <c r="HO45" i="4" s="1"/>
  <c r="HN44" i="4"/>
  <c r="HO44" i="4" s="1"/>
  <c r="HN42" i="4"/>
  <c r="HO42" i="4" s="1"/>
  <c r="HN41" i="4"/>
  <c r="HO41" i="4" s="1"/>
  <c r="HM40" i="4"/>
  <c r="HM38" i="4"/>
  <c r="HN37" i="4"/>
  <c r="HO37" i="4" s="1"/>
  <c r="HM36" i="4"/>
  <c r="HN33" i="4"/>
  <c r="HO33" i="4" s="1"/>
  <c r="HN32" i="4"/>
  <c r="HO32" i="4" s="1"/>
  <c r="HM30" i="4"/>
  <c r="HN29" i="4"/>
  <c r="HO29" i="4" s="1"/>
  <c r="HM27" i="4"/>
  <c r="HN26" i="4"/>
  <c r="HO26" i="4" s="1"/>
  <c r="HM25" i="4"/>
  <c r="HM17" i="4"/>
  <c r="HM16" i="4"/>
  <c r="HN12" i="4"/>
  <c r="HO12" i="4" s="1"/>
  <c r="HN11" i="4"/>
  <c r="HO11" i="4" s="1"/>
  <c r="HN10" i="4"/>
  <c r="HO10" i="4" s="1"/>
  <c r="HN8" i="4"/>
  <c r="HO8" i="4" s="1"/>
  <c r="HJ66" i="4"/>
  <c r="HJ65" i="4"/>
  <c r="HJ64" i="4"/>
  <c r="HJ63" i="4"/>
  <c r="HJ61" i="4"/>
  <c r="HJ60" i="4"/>
  <c r="HJ58" i="4"/>
  <c r="HJ57" i="4"/>
  <c r="HJ56" i="4"/>
  <c r="HJ55" i="4"/>
  <c r="HJ54" i="4"/>
  <c r="HJ50" i="4"/>
  <c r="HJ49" i="4"/>
  <c r="HJ46" i="4"/>
  <c r="HJ45" i="4"/>
  <c r="HJ44" i="4"/>
  <c r="HJ42" i="4"/>
  <c r="HJ41" i="4"/>
  <c r="HJ40" i="4"/>
  <c r="HJ38" i="4"/>
  <c r="HJ37" i="4"/>
  <c r="HJ36" i="4"/>
  <c r="HJ33" i="4"/>
  <c r="HJ32" i="4"/>
  <c r="HJ30" i="4"/>
  <c r="HJ29" i="4"/>
  <c r="HJ27" i="4"/>
  <c r="HJ26" i="4"/>
  <c r="HJ25" i="4"/>
  <c r="HJ22" i="4"/>
  <c r="HJ21" i="4"/>
  <c r="HJ20" i="4"/>
  <c r="HJ19" i="4"/>
  <c r="HJ18" i="4"/>
  <c r="HJ17" i="4"/>
  <c r="HJ16" i="4"/>
  <c r="HI66" i="4"/>
  <c r="HI65" i="4"/>
  <c r="HI64" i="4"/>
  <c r="HI63" i="4"/>
  <c r="HI61" i="4"/>
  <c r="HI60" i="4"/>
  <c r="HI58" i="4"/>
  <c r="HI57" i="4"/>
  <c r="HI56" i="4"/>
  <c r="HI55" i="4"/>
  <c r="HI54" i="4"/>
  <c r="HI50" i="4"/>
  <c r="HI49" i="4"/>
  <c r="HI46" i="4"/>
  <c r="HI45" i="4"/>
  <c r="HI44" i="4"/>
  <c r="HI42" i="4"/>
  <c r="HI41" i="4"/>
  <c r="HI40" i="4"/>
  <c r="HI38" i="4"/>
  <c r="HI37" i="4"/>
  <c r="HI36" i="4"/>
  <c r="HI33" i="4"/>
  <c r="HI32" i="4"/>
  <c r="HI30" i="4"/>
  <c r="HI29" i="4"/>
  <c r="HI27" i="4"/>
  <c r="HI26" i="4"/>
  <c r="HI25" i="4"/>
  <c r="HI22" i="4"/>
  <c r="HI21" i="4"/>
  <c r="HI20" i="4"/>
  <c r="HI19" i="4"/>
  <c r="HI18" i="4"/>
  <c r="HI17" i="4"/>
  <c r="HI16" i="4"/>
  <c r="HJ12" i="4"/>
  <c r="HJ11" i="4"/>
  <c r="HJ10" i="4"/>
  <c r="HJ8" i="4"/>
  <c r="HI12" i="4"/>
  <c r="HI11" i="4"/>
  <c r="HI10" i="4"/>
  <c r="HI8" i="4"/>
  <c r="HI35" i="4"/>
  <c r="HJ31" i="4"/>
  <c r="HH7" i="4"/>
  <c r="HH5" i="4" s="1"/>
  <c r="HM66" i="4" l="1"/>
  <c r="HN36" i="4"/>
  <c r="HO36" i="4" s="1"/>
  <c r="HN54" i="4"/>
  <c r="HO54" i="4" s="1"/>
  <c r="HM46" i="4"/>
  <c r="HM45" i="4"/>
  <c r="HM42" i="4"/>
  <c r="HN27" i="4"/>
  <c r="HO27" i="4" s="1"/>
  <c r="HM26" i="4"/>
  <c r="HM44" i="4"/>
  <c r="HN38" i="4"/>
  <c r="HO38" i="4" s="1"/>
  <c r="HM32" i="4"/>
  <c r="HN61" i="4"/>
  <c r="HO61" i="4" s="1"/>
  <c r="HI59" i="4"/>
  <c r="HJ59" i="4"/>
  <c r="HN50" i="4"/>
  <c r="HO50" i="4" s="1"/>
  <c r="HJ48" i="4"/>
  <c r="HM49" i="4"/>
  <c r="HM48" i="4"/>
  <c r="HN48" i="4"/>
  <c r="HO48" i="4" s="1"/>
  <c r="HI48" i="4"/>
  <c r="HM41" i="4"/>
  <c r="HI39" i="4"/>
  <c r="HJ35" i="4"/>
  <c r="HM33" i="4"/>
  <c r="HI14" i="4"/>
  <c r="HL7" i="4"/>
  <c r="HJ14" i="4"/>
  <c r="HN17" i="4"/>
  <c r="HO17" i="4" s="1"/>
  <c r="HM65" i="4"/>
  <c r="HN64" i="4"/>
  <c r="HO64" i="4" s="1"/>
  <c r="HN63" i="4"/>
  <c r="HO63" i="4" s="1"/>
  <c r="HN59" i="4"/>
  <c r="HO59" i="4" s="1"/>
  <c r="HM59" i="4"/>
  <c r="HM60" i="4"/>
  <c r="HM43" i="4"/>
  <c r="HN43" i="4"/>
  <c r="HO43" i="4" s="1"/>
  <c r="HI43" i="4"/>
  <c r="HJ43" i="4"/>
  <c r="HM39" i="4"/>
  <c r="HN39" i="4"/>
  <c r="HO39" i="4" s="1"/>
  <c r="HJ39" i="4"/>
  <c r="HN40" i="4"/>
  <c r="HO40" i="4" s="1"/>
  <c r="HI31" i="4"/>
  <c r="HN30" i="4"/>
  <c r="HO30" i="4" s="1"/>
  <c r="HM29" i="4"/>
  <c r="HN24" i="4"/>
  <c r="HO24" i="4" s="1"/>
  <c r="HM24" i="4"/>
  <c r="HI24" i="4"/>
  <c r="HN25" i="4"/>
  <c r="HO25" i="4" s="1"/>
  <c r="HJ24" i="4"/>
  <c r="HI7" i="4"/>
  <c r="HJ7" i="4"/>
  <c r="HN16" i="4"/>
  <c r="HO16" i="4" s="1"/>
  <c r="HM12" i="4"/>
  <c r="HM11" i="4"/>
  <c r="HM10" i="4"/>
  <c r="HM8" i="4"/>
  <c r="HN7" i="4" l="1"/>
  <c r="HO7" i="4" s="1"/>
  <c r="HL5" i="4"/>
  <c r="HN14" i="4"/>
  <c r="HO14" i="4" s="1"/>
  <c r="HM14" i="4"/>
  <c r="HM7" i="4"/>
  <c r="HN35" i="4"/>
  <c r="HO35" i="4" s="1"/>
  <c r="HM35" i="4"/>
  <c r="HM31" i="4"/>
  <c r="HN31" i="4"/>
  <c r="HO31" i="4" s="1"/>
  <c r="HE52" i="4"/>
  <c r="HF52" i="4" s="1"/>
  <c r="HE53" i="4"/>
  <c r="HF53" i="4" s="1"/>
  <c r="HA52" i="4"/>
  <c r="HA53" i="4"/>
  <c r="GZ52" i="4"/>
  <c r="GZ53" i="4"/>
  <c r="GY7" i="4"/>
  <c r="HD52" i="4" l="1"/>
  <c r="HD53" i="4"/>
  <c r="HE66" i="4" l="1"/>
  <c r="HF66" i="4" s="1"/>
  <c r="HE65" i="4"/>
  <c r="HF65" i="4" s="1"/>
  <c r="HE64" i="4"/>
  <c r="HF64" i="4" s="1"/>
  <c r="HE63" i="4"/>
  <c r="HF63" i="4" s="1"/>
  <c r="HE61" i="4"/>
  <c r="HF61" i="4" s="1"/>
  <c r="HE60" i="4"/>
  <c r="HF60" i="4" s="1"/>
  <c r="HE54" i="4"/>
  <c r="HF54" i="4" s="1"/>
  <c r="HE50" i="4"/>
  <c r="HF50" i="4" s="1"/>
  <c r="HE49" i="4"/>
  <c r="HF49" i="4" s="1"/>
  <c r="HE46" i="4"/>
  <c r="HF46" i="4" s="1"/>
  <c r="HE45" i="4"/>
  <c r="HF45" i="4" s="1"/>
  <c r="HE44" i="4"/>
  <c r="HF44" i="4" s="1"/>
  <c r="HE42" i="4"/>
  <c r="HF42" i="4" s="1"/>
  <c r="HE41" i="4"/>
  <c r="HF41" i="4" s="1"/>
  <c r="HE40" i="4"/>
  <c r="HF40" i="4" s="1"/>
  <c r="HE38" i="4"/>
  <c r="HF38" i="4" s="1"/>
  <c r="HE33" i="4"/>
  <c r="HF33" i="4" s="1"/>
  <c r="HE32" i="4"/>
  <c r="HF32" i="4" s="1"/>
  <c r="HE30" i="4"/>
  <c r="HF30" i="4" s="1"/>
  <c r="HE29" i="4"/>
  <c r="HF29" i="4" s="1"/>
  <c r="HE27" i="4"/>
  <c r="HF27" i="4" s="1"/>
  <c r="HE26" i="4"/>
  <c r="HF26" i="4" s="1"/>
  <c r="HE25" i="4"/>
  <c r="HF25" i="4" s="1"/>
  <c r="HE17" i="4"/>
  <c r="HF17" i="4" s="1"/>
  <c r="HE16" i="4"/>
  <c r="HF16" i="4" s="1"/>
  <c r="HD66" i="4"/>
  <c r="HD65" i="4"/>
  <c r="HD64" i="4"/>
  <c r="HD63" i="4"/>
  <c r="HD61" i="4"/>
  <c r="HD60" i="4"/>
  <c r="HD54" i="4"/>
  <c r="HD50" i="4"/>
  <c r="HD49" i="4"/>
  <c r="HD46" i="4"/>
  <c r="HD45" i="4"/>
  <c r="HD44" i="4"/>
  <c r="HD42" i="4"/>
  <c r="HD41" i="4"/>
  <c r="HD40" i="4"/>
  <c r="HD38" i="4"/>
  <c r="HD33" i="4"/>
  <c r="HD32" i="4"/>
  <c r="HD30" i="4"/>
  <c r="HD29" i="4"/>
  <c r="HD27" i="4"/>
  <c r="HD26" i="4"/>
  <c r="HD25" i="4"/>
  <c r="HD17" i="4"/>
  <c r="HD16" i="4"/>
  <c r="HE12" i="4"/>
  <c r="HF12" i="4" s="1"/>
  <c r="HD11" i="4"/>
  <c r="HE10" i="4"/>
  <c r="HF10" i="4" s="1"/>
  <c r="HA66" i="4"/>
  <c r="HA65" i="4"/>
  <c r="HA64" i="4"/>
  <c r="HA63" i="4"/>
  <c r="HA61" i="4"/>
  <c r="HA60" i="4"/>
  <c r="HA58" i="4"/>
  <c r="HA57" i="4"/>
  <c r="HA56" i="4"/>
  <c r="HA55" i="4"/>
  <c r="HA54" i="4"/>
  <c r="HA50" i="4"/>
  <c r="HA49" i="4"/>
  <c r="HA46" i="4"/>
  <c r="HA45" i="4"/>
  <c r="HA44" i="4"/>
  <c r="HA42" i="4"/>
  <c r="HA41" i="4"/>
  <c r="HA40" i="4"/>
  <c r="HA38" i="4"/>
  <c r="HA37" i="4"/>
  <c r="HA36" i="4"/>
  <c r="HA35" i="4"/>
  <c r="HA33" i="4"/>
  <c r="HA32" i="4"/>
  <c r="HA30" i="4"/>
  <c r="HA29" i="4"/>
  <c r="HA27" i="4"/>
  <c r="HA26" i="4"/>
  <c r="HA25" i="4"/>
  <c r="HA22" i="4"/>
  <c r="HA21" i="4"/>
  <c r="HA20" i="4"/>
  <c r="HA19" i="4"/>
  <c r="HA18" i="4"/>
  <c r="HA17" i="4"/>
  <c r="HA16" i="4"/>
  <c r="GZ66" i="4"/>
  <c r="GZ65" i="4"/>
  <c r="GZ64" i="4"/>
  <c r="GZ63" i="4"/>
  <c r="GZ61" i="4"/>
  <c r="GZ60" i="4"/>
  <c r="GZ58" i="4"/>
  <c r="GZ57" i="4"/>
  <c r="GZ56" i="4"/>
  <c r="GZ55" i="4"/>
  <c r="GZ54" i="4"/>
  <c r="GZ50" i="4"/>
  <c r="GZ49" i="4"/>
  <c r="GZ46" i="4"/>
  <c r="GZ45" i="4"/>
  <c r="GZ44" i="4"/>
  <c r="GZ42" i="4"/>
  <c r="GZ41" i="4"/>
  <c r="GZ40" i="4"/>
  <c r="GZ38" i="4"/>
  <c r="GZ37" i="4"/>
  <c r="GZ36" i="4"/>
  <c r="GZ35" i="4"/>
  <c r="GZ33" i="4"/>
  <c r="GZ32" i="4"/>
  <c r="GZ30" i="4"/>
  <c r="GZ29" i="4"/>
  <c r="GZ27" i="4"/>
  <c r="GZ26" i="4"/>
  <c r="GZ25" i="4"/>
  <c r="GZ22" i="4"/>
  <c r="GZ21" i="4"/>
  <c r="GZ20" i="4"/>
  <c r="GZ19" i="4"/>
  <c r="GZ18" i="4"/>
  <c r="GZ17" i="4"/>
  <c r="GZ16" i="4"/>
  <c r="HA8" i="4"/>
  <c r="HA10" i="4"/>
  <c r="HA11" i="4"/>
  <c r="HA12" i="4"/>
  <c r="GZ8" i="4"/>
  <c r="GZ10" i="4"/>
  <c r="GZ11" i="4"/>
  <c r="GZ12" i="4"/>
  <c r="HE59" i="4"/>
  <c r="HF59" i="4" s="1"/>
  <c r="HE48" i="4"/>
  <c r="HF48" i="4" s="1"/>
  <c r="HE43" i="4"/>
  <c r="HF43" i="4" s="1"/>
  <c r="HD39" i="4"/>
  <c r="HE31" i="4"/>
  <c r="HF31" i="4" s="1"/>
  <c r="HE24" i="4"/>
  <c r="HF24" i="4" s="1"/>
  <c r="GZ14" i="4"/>
  <c r="GZ48" i="4" l="1"/>
  <c r="HA14" i="4"/>
  <c r="HE11" i="4"/>
  <c r="HF11" i="4" s="1"/>
  <c r="HD10" i="4"/>
  <c r="HA48" i="4"/>
  <c r="HD48" i="4"/>
  <c r="GZ24" i="4"/>
  <c r="HA24" i="4"/>
  <c r="HA59" i="4"/>
  <c r="HD59" i="4"/>
  <c r="GZ59" i="4"/>
  <c r="GZ39" i="4"/>
  <c r="HE39" i="4"/>
  <c r="HF39" i="4" s="1"/>
  <c r="HA39" i="4"/>
  <c r="HD43" i="4"/>
  <c r="HA43" i="4"/>
  <c r="GZ43" i="4"/>
  <c r="GZ31" i="4"/>
  <c r="HA31" i="4"/>
  <c r="HD31" i="4"/>
  <c r="HD24" i="4"/>
  <c r="HD8" i="4"/>
  <c r="HE8" i="4"/>
  <c r="HF8" i="4" s="1"/>
  <c r="HD12" i="4"/>
  <c r="GV52" i="4"/>
  <c r="GW52" i="4" s="1"/>
  <c r="GV53" i="4"/>
  <c r="GW53" i="4" s="1"/>
  <c r="GR52" i="4"/>
  <c r="GR53" i="4"/>
  <c r="HE14" i="4" l="1"/>
  <c r="HF14" i="4" s="1"/>
  <c r="HD14" i="4"/>
  <c r="HC7" i="4"/>
  <c r="GY5" i="4"/>
  <c r="HA7" i="4"/>
  <c r="GZ7" i="4"/>
  <c r="GP7" i="4"/>
  <c r="GP5" i="4" s="1"/>
  <c r="HE7" i="4" l="1"/>
  <c r="HF7" i="4" s="1"/>
  <c r="HD7" i="4"/>
  <c r="HC5" i="4"/>
  <c r="GT7" i="4"/>
  <c r="DU11" i="4" l="1"/>
  <c r="DU12" i="4"/>
  <c r="DU10" i="4"/>
  <c r="GV10" i="4" l="1"/>
  <c r="GW10" i="4" s="1"/>
  <c r="GV11" i="4"/>
  <c r="GW11" i="4" s="1"/>
  <c r="GV12" i="4"/>
  <c r="GW12" i="4" s="1"/>
  <c r="GU10" i="4"/>
  <c r="GU11" i="4"/>
  <c r="GU12" i="4"/>
  <c r="GR10" i="4"/>
  <c r="GR11" i="4"/>
  <c r="GR12" i="4"/>
  <c r="GQ10" i="4"/>
  <c r="GQ11" i="4"/>
  <c r="GQ12" i="4"/>
  <c r="GP35" i="4" l="1"/>
  <c r="GR55" i="4" l="1"/>
  <c r="GR56" i="4"/>
  <c r="GR57" i="4"/>
  <c r="GR58" i="4"/>
  <c r="GR60" i="4"/>
  <c r="GR61" i="4"/>
  <c r="GR63" i="4"/>
  <c r="GR64" i="4"/>
  <c r="GR65" i="4"/>
  <c r="GR66" i="4"/>
  <c r="GQ55" i="4"/>
  <c r="GQ56" i="4"/>
  <c r="GQ57" i="4"/>
  <c r="GQ58" i="4"/>
  <c r="GQ60" i="4"/>
  <c r="GQ61" i="4"/>
  <c r="GQ63" i="4"/>
  <c r="GQ64" i="4"/>
  <c r="GQ65" i="4"/>
  <c r="GQ66" i="4"/>
  <c r="GV8" i="4" l="1"/>
  <c r="GW8" i="4" s="1"/>
  <c r="GU52" i="4"/>
  <c r="GU8" i="4"/>
  <c r="GU66" i="4"/>
  <c r="GU65" i="4"/>
  <c r="GV64" i="4"/>
  <c r="GW64" i="4" s="1"/>
  <c r="GV63" i="4"/>
  <c r="GW63" i="4" s="1"/>
  <c r="GU61" i="4"/>
  <c r="GU60" i="4"/>
  <c r="GV54" i="4"/>
  <c r="GW54" i="4" s="1"/>
  <c r="GU53" i="4"/>
  <c r="GV50" i="4"/>
  <c r="GW50" i="4" s="1"/>
  <c r="GV49" i="4"/>
  <c r="GW49" i="4" s="1"/>
  <c r="GU46" i="4"/>
  <c r="GU45" i="4"/>
  <c r="GV44" i="4"/>
  <c r="GW44" i="4" s="1"/>
  <c r="GV42" i="4"/>
  <c r="GW42" i="4" s="1"/>
  <c r="GV41" i="4"/>
  <c r="GW41" i="4" s="1"/>
  <c r="GV40" i="4"/>
  <c r="GW40" i="4" s="1"/>
  <c r="GV38" i="4"/>
  <c r="GW38" i="4" s="1"/>
  <c r="GU33" i="4"/>
  <c r="GU32" i="4"/>
  <c r="GU30" i="4"/>
  <c r="GU29" i="4"/>
  <c r="GV27" i="4"/>
  <c r="GW27" i="4" s="1"/>
  <c r="GV26" i="4"/>
  <c r="GW26" i="4" s="1"/>
  <c r="GV25" i="4"/>
  <c r="GW25" i="4" s="1"/>
  <c r="GV17" i="4"/>
  <c r="GW17" i="4" s="1"/>
  <c r="GV16" i="4"/>
  <c r="GW16" i="4" s="1"/>
  <c r="GR48" i="4"/>
  <c r="GR43" i="4"/>
  <c r="GQ39" i="4"/>
  <c r="GR35" i="4"/>
  <c r="GR31" i="4"/>
  <c r="GV24" i="4"/>
  <c r="GW24" i="4" s="1"/>
  <c r="GT5" i="4"/>
  <c r="GR54" i="4"/>
  <c r="GR50" i="4"/>
  <c r="GR49" i="4"/>
  <c r="GR46" i="4"/>
  <c r="GR45" i="4"/>
  <c r="GR44" i="4"/>
  <c r="GR42" i="4"/>
  <c r="GR41" i="4"/>
  <c r="GR40" i="4"/>
  <c r="GR38" i="4"/>
  <c r="GR37" i="4"/>
  <c r="GR36" i="4"/>
  <c r="GR33" i="4"/>
  <c r="GR32" i="4"/>
  <c r="GR30" i="4"/>
  <c r="GR29" i="4"/>
  <c r="GR27" i="4"/>
  <c r="GR26" i="4"/>
  <c r="GR25" i="4"/>
  <c r="GR22" i="4"/>
  <c r="GR21" i="4"/>
  <c r="GR20" i="4"/>
  <c r="GR19" i="4"/>
  <c r="GR18" i="4"/>
  <c r="GR17" i="4"/>
  <c r="GR16" i="4"/>
  <c r="GQ54" i="4"/>
  <c r="GQ53" i="4"/>
  <c r="GQ52" i="4"/>
  <c r="GQ50" i="4"/>
  <c r="GQ49" i="4"/>
  <c r="GQ46" i="4"/>
  <c r="GQ45" i="4"/>
  <c r="GQ44" i="4"/>
  <c r="GQ42" i="4"/>
  <c r="GQ41" i="4"/>
  <c r="GQ40" i="4"/>
  <c r="GQ38" i="4"/>
  <c r="GQ37" i="4"/>
  <c r="GQ36" i="4"/>
  <c r="GQ33" i="4"/>
  <c r="GQ32" i="4"/>
  <c r="GQ30" i="4"/>
  <c r="GQ29" i="4"/>
  <c r="GQ27" i="4"/>
  <c r="GQ26" i="4"/>
  <c r="GQ25" i="4"/>
  <c r="GQ22" i="4"/>
  <c r="GQ21" i="4"/>
  <c r="GQ20" i="4"/>
  <c r="GQ19" i="4"/>
  <c r="GQ18" i="4"/>
  <c r="GQ17" i="4"/>
  <c r="GQ16" i="4"/>
  <c r="GR8" i="4"/>
  <c r="GQ8" i="4"/>
  <c r="GV36" i="4" l="1"/>
  <c r="GW36" i="4" s="1"/>
  <c r="GV37" i="4"/>
  <c r="GW37" i="4" s="1"/>
  <c r="GU26" i="4"/>
  <c r="GV29" i="4"/>
  <c r="GW29" i="4" s="1"/>
  <c r="GV61" i="4"/>
  <c r="GW61" i="4" s="1"/>
  <c r="GU44" i="4"/>
  <c r="GQ24" i="4"/>
  <c r="GU54" i="4"/>
  <c r="GU49" i="4"/>
  <c r="GV45" i="4"/>
  <c r="GW45" i="4" s="1"/>
  <c r="GU37" i="4"/>
  <c r="GV33" i="4"/>
  <c r="GW33" i="4" s="1"/>
  <c r="GU38" i="4"/>
  <c r="GQ31" i="4"/>
  <c r="GV31" i="4"/>
  <c r="GW31" i="4" s="1"/>
  <c r="GR24" i="4"/>
  <c r="GU59" i="4"/>
  <c r="GR59" i="4"/>
  <c r="GQ59" i="4"/>
  <c r="GU50" i="4"/>
  <c r="GQ48" i="4"/>
  <c r="GV46" i="4"/>
  <c r="GW46" i="4" s="1"/>
  <c r="GT43" i="4"/>
  <c r="GQ43" i="4"/>
  <c r="GU42" i="4"/>
  <c r="GU41" i="4"/>
  <c r="GU27" i="4"/>
  <c r="GU17" i="4"/>
  <c r="GV66" i="4"/>
  <c r="GW66" i="4" s="1"/>
  <c r="GV65" i="4"/>
  <c r="GW65" i="4" s="1"/>
  <c r="GU64" i="4"/>
  <c r="GU63" i="4"/>
  <c r="GV60" i="4"/>
  <c r="GW60" i="4" s="1"/>
  <c r="GU40" i="4"/>
  <c r="GR39" i="4"/>
  <c r="GU36" i="4"/>
  <c r="GV32" i="4"/>
  <c r="GW32" i="4" s="1"/>
  <c r="GV30" i="4"/>
  <c r="GW30" i="4" s="1"/>
  <c r="GU24" i="4"/>
  <c r="GU25" i="4"/>
  <c r="GU16" i="4"/>
  <c r="GU14" i="4"/>
  <c r="GV7" i="4"/>
  <c r="GW7" i="4" s="1"/>
  <c r="GU7" i="4"/>
  <c r="GV14" i="4"/>
  <c r="GW14" i="4" s="1"/>
  <c r="GQ35" i="4"/>
  <c r="GR14" i="4"/>
  <c r="GQ14" i="4"/>
  <c r="GM52" i="4"/>
  <c r="GN52" i="4" s="1"/>
  <c r="GM53" i="4"/>
  <c r="GN53" i="4" s="1"/>
  <c r="GL52" i="4"/>
  <c r="GL53" i="4"/>
  <c r="GK7" i="4"/>
  <c r="GI52" i="4"/>
  <c r="GI53" i="4"/>
  <c r="GH52" i="4"/>
  <c r="GH53" i="4"/>
  <c r="GG8" i="4"/>
  <c r="HE37" i="4" l="1"/>
  <c r="HF37" i="4" s="1"/>
  <c r="HD37" i="4"/>
  <c r="HE35" i="4"/>
  <c r="HF35" i="4" s="1"/>
  <c r="HD35" i="4"/>
  <c r="HD36" i="4"/>
  <c r="HE36" i="4"/>
  <c r="HF36" i="4" s="1"/>
  <c r="GU31" i="4"/>
  <c r="GV59" i="4"/>
  <c r="GW59" i="4" s="1"/>
  <c r="GU48" i="4"/>
  <c r="GV48" i="4"/>
  <c r="GW48" i="4" s="1"/>
  <c r="GU43" i="4"/>
  <c r="GV43" i="4"/>
  <c r="GW43" i="4" s="1"/>
  <c r="GU39" i="4"/>
  <c r="GV39" i="4"/>
  <c r="GW39" i="4" s="1"/>
  <c r="GU35" i="4"/>
  <c r="GV35" i="4"/>
  <c r="GW35" i="4" s="1"/>
  <c r="GQ7" i="4"/>
  <c r="GR7" i="4"/>
  <c r="GL66" i="4"/>
  <c r="GM65" i="4"/>
  <c r="GN65" i="4" s="1"/>
  <c r="GM64" i="4"/>
  <c r="GN64" i="4" s="1"/>
  <c r="GL63" i="4"/>
  <c r="GM61" i="4"/>
  <c r="GN61" i="4" s="1"/>
  <c r="GM60" i="4"/>
  <c r="GN60" i="4" s="1"/>
  <c r="GL54" i="4"/>
  <c r="GM50" i="4"/>
  <c r="GN50" i="4" s="1"/>
  <c r="GM49" i="4"/>
  <c r="GN49" i="4" s="1"/>
  <c r="GL46" i="4"/>
  <c r="GM45" i="4"/>
  <c r="GN45" i="4" s="1"/>
  <c r="GL44" i="4"/>
  <c r="GL42" i="4"/>
  <c r="GM41" i="4"/>
  <c r="GN41" i="4" s="1"/>
  <c r="GM40" i="4"/>
  <c r="GN40" i="4" s="1"/>
  <c r="GM38" i="4"/>
  <c r="GN38" i="4" s="1"/>
  <c r="GL37" i="4"/>
  <c r="GM36" i="4"/>
  <c r="GN36" i="4" s="1"/>
  <c r="GM33" i="4"/>
  <c r="GN33" i="4" s="1"/>
  <c r="GL32" i="4"/>
  <c r="GL30" i="4"/>
  <c r="GM29" i="4"/>
  <c r="GN29" i="4" s="1"/>
  <c r="GL27" i="4"/>
  <c r="GL26" i="4"/>
  <c r="GL25" i="4"/>
  <c r="GM17" i="4"/>
  <c r="GN17" i="4" s="1"/>
  <c r="GM16" i="4"/>
  <c r="GN16" i="4" s="1"/>
  <c r="GL8" i="4"/>
  <c r="GI66" i="4"/>
  <c r="GI65" i="4"/>
  <c r="GI64" i="4"/>
  <c r="GI63" i="4"/>
  <c r="GI61" i="4"/>
  <c r="GI60" i="4"/>
  <c r="GI58" i="4"/>
  <c r="GI57" i="4"/>
  <c r="GI56" i="4"/>
  <c r="GI55" i="4"/>
  <c r="GI54" i="4"/>
  <c r="GI50" i="4"/>
  <c r="GI49" i="4"/>
  <c r="GI46" i="4"/>
  <c r="GI45" i="4"/>
  <c r="GI44" i="4"/>
  <c r="GI42" i="4"/>
  <c r="GI41" i="4"/>
  <c r="GI40" i="4"/>
  <c r="GI38" i="4"/>
  <c r="GI37" i="4"/>
  <c r="GI36" i="4"/>
  <c r="GI33" i="4"/>
  <c r="GI32" i="4"/>
  <c r="GI30" i="4"/>
  <c r="GI29" i="4"/>
  <c r="GI27" i="4"/>
  <c r="GI26" i="4"/>
  <c r="GI25" i="4"/>
  <c r="GI22" i="4"/>
  <c r="GI21" i="4"/>
  <c r="GI20" i="4"/>
  <c r="GI19" i="4"/>
  <c r="GI18" i="4"/>
  <c r="GI17" i="4"/>
  <c r="GI16" i="4"/>
  <c r="GI8" i="4"/>
  <c r="GH66" i="4"/>
  <c r="GH65" i="4"/>
  <c r="GH64" i="4"/>
  <c r="GH63" i="4"/>
  <c r="GH61" i="4"/>
  <c r="GH60" i="4"/>
  <c r="GH58" i="4"/>
  <c r="GH57" i="4"/>
  <c r="GH56" i="4"/>
  <c r="GH55" i="4"/>
  <c r="GH54" i="4"/>
  <c r="GH50" i="4"/>
  <c r="GH49" i="4"/>
  <c r="GH46" i="4"/>
  <c r="GH45" i="4"/>
  <c r="GH44" i="4"/>
  <c r="GH42" i="4"/>
  <c r="GH41" i="4"/>
  <c r="GH40" i="4"/>
  <c r="GH38" i="4"/>
  <c r="GH37" i="4"/>
  <c r="GH36" i="4"/>
  <c r="GH33" i="4"/>
  <c r="GH32" i="4"/>
  <c r="GH30" i="4"/>
  <c r="GH29" i="4"/>
  <c r="GH27" i="4"/>
  <c r="GH26" i="4"/>
  <c r="GH25" i="4"/>
  <c r="GH22" i="4"/>
  <c r="GH21" i="4"/>
  <c r="GH20" i="4"/>
  <c r="GH19" i="4"/>
  <c r="GH18" i="4"/>
  <c r="GH17" i="4"/>
  <c r="GH16" i="4"/>
  <c r="GL41" i="4" l="1"/>
  <c r="GM37" i="4"/>
  <c r="GN37" i="4" s="1"/>
  <c r="GM32" i="4"/>
  <c r="GN32" i="4" s="1"/>
  <c r="GM27" i="4"/>
  <c r="GN27" i="4" s="1"/>
  <c r="GM26" i="4"/>
  <c r="GN26" i="4" s="1"/>
  <c r="GL45" i="4"/>
  <c r="GM42" i="4"/>
  <c r="GN42" i="4" s="1"/>
  <c r="GM44" i="4"/>
  <c r="GN44" i="4" s="1"/>
  <c r="GL36" i="4"/>
  <c r="GM8" i="4"/>
  <c r="GN8" i="4" s="1"/>
  <c r="GL61" i="4"/>
  <c r="GM54" i="4"/>
  <c r="GN54" i="4" s="1"/>
  <c r="GL50" i="4"/>
  <c r="GL49" i="4"/>
  <c r="GM46" i="4"/>
  <c r="GN46" i="4" s="1"/>
  <c r="GL33" i="4"/>
  <c r="GL17" i="4"/>
  <c r="GM66" i="4"/>
  <c r="GN66" i="4" s="1"/>
  <c r="GL65" i="4"/>
  <c r="GL64" i="4"/>
  <c r="GM63" i="4"/>
  <c r="GN63" i="4" s="1"/>
  <c r="GL60" i="4"/>
  <c r="GL40" i="4"/>
  <c r="GL38" i="4"/>
  <c r="GM30" i="4"/>
  <c r="GN30" i="4" s="1"/>
  <c r="GL29" i="4"/>
  <c r="GM25" i="4"/>
  <c r="GN25" i="4" s="1"/>
  <c r="GL16" i="4"/>
  <c r="GH8" i="4"/>
  <c r="GG7" i="4"/>
  <c r="GI48" i="4" l="1"/>
  <c r="GH48" i="4"/>
  <c r="GH7" i="4"/>
  <c r="GG5" i="4"/>
  <c r="GI59" i="4"/>
  <c r="GH59" i="4"/>
  <c r="GI39" i="4"/>
  <c r="GH39" i="4"/>
  <c r="GI43" i="4"/>
  <c r="GH43" i="4"/>
  <c r="GI35" i="4"/>
  <c r="GH35" i="4"/>
  <c r="GH31" i="4"/>
  <c r="GI31" i="4"/>
  <c r="GI24" i="4"/>
  <c r="GH24" i="4"/>
  <c r="GI7" i="4"/>
  <c r="GI14" i="4"/>
  <c r="GH14" i="4"/>
  <c r="GC52" i="4"/>
  <c r="GC53" i="4"/>
  <c r="GD52" i="4"/>
  <c r="GM48" i="4" l="1"/>
  <c r="GN48" i="4" s="1"/>
  <c r="GL48" i="4"/>
  <c r="GM59" i="4"/>
  <c r="GN59" i="4" s="1"/>
  <c r="GL59" i="4"/>
  <c r="GM39" i="4"/>
  <c r="GN39" i="4" s="1"/>
  <c r="GL39" i="4"/>
  <c r="GM43" i="4"/>
  <c r="GN43" i="4" s="1"/>
  <c r="GL43" i="4"/>
  <c r="GL35" i="4"/>
  <c r="GM35" i="4"/>
  <c r="GN35" i="4" s="1"/>
  <c r="GM31" i="4"/>
  <c r="GN31" i="4" s="1"/>
  <c r="GL31" i="4"/>
  <c r="GL24" i="4"/>
  <c r="GM24" i="4"/>
  <c r="GN24" i="4" s="1"/>
  <c r="GM14" i="4"/>
  <c r="GN14" i="4" s="1"/>
  <c r="GL14" i="4"/>
  <c r="GM7" i="4"/>
  <c r="GN7" i="4" s="1"/>
  <c r="GL7" i="4"/>
  <c r="GK5" i="4"/>
  <c r="GD53" i="4"/>
  <c r="FZ53" i="4"/>
  <c r="FZ52" i="4"/>
  <c r="GD14" i="4" l="1"/>
  <c r="FZ14" i="4"/>
  <c r="FX7" i="4"/>
  <c r="CT52" i="4" l="1"/>
  <c r="CU52" i="4" s="1"/>
  <c r="CT53" i="4"/>
  <c r="CU53" i="4" s="1"/>
  <c r="CS52" i="4"/>
  <c r="CS53" i="4"/>
  <c r="FZ59" i="4"/>
  <c r="FZ48" i="4"/>
  <c r="FZ43" i="4"/>
  <c r="FY39" i="4"/>
  <c r="FY35" i="4"/>
  <c r="FZ31" i="4"/>
  <c r="FZ24" i="4"/>
  <c r="FY14" i="4"/>
  <c r="FZ66" i="4"/>
  <c r="FZ65" i="4"/>
  <c r="FZ64" i="4"/>
  <c r="FZ63" i="4"/>
  <c r="FZ61" i="4"/>
  <c r="FZ60" i="4"/>
  <c r="FZ58" i="4"/>
  <c r="FZ57" i="4"/>
  <c r="FZ56" i="4"/>
  <c r="FZ55" i="4"/>
  <c r="FZ54" i="4"/>
  <c r="FZ50" i="4"/>
  <c r="FZ49" i="4"/>
  <c r="FZ46" i="4"/>
  <c r="FZ45" i="4"/>
  <c r="FZ44" i="4"/>
  <c r="FZ42" i="4"/>
  <c r="FZ41" i="4"/>
  <c r="FZ40" i="4"/>
  <c r="FZ39" i="4"/>
  <c r="FZ38" i="4"/>
  <c r="FZ37" i="4"/>
  <c r="FZ36" i="4"/>
  <c r="FZ33" i="4"/>
  <c r="FZ32" i="4"/>
  <c r="FZ30" i="4"/>
  <c r="FZ29" i="4"/>
  <c r="FZ27" i="4"/>
  <c r="FZ26" i="4"/>
  <c r="FZ25" i="4"/>
  <c r="FZ22" i="4"/>
  <c r="FZ21" i="4"/>
  <c r="FZ20" i="4"/>
  <c r="FZ19" i="4"/>
  <c r="FZ18" i="4"/>
  <c r="FZ17" i="4"/>
  <c r="FZ16" i="4"/>
  <c r="FY66" i="4"/>
  <c r="FY65" i="4"/>
  <c r="FY64" i="4"/>
  <c r="FY63" i="4"/>
  <c r="FY61" i="4"/>
  <c r="FY60" i="4"/>
  <c r="FY58" i="4"/>
  <c r="FY57" i="4"/>
  <c r="FY56" i="4"/>
  <c r="FY55" i="4"/>
  <c r="FY54" i="4"/>
  <c r="FY50" i="4"/>
  <c r="FY49" i="4"/>
  <c r="FY46" i="4"/>
  <c r="FY45" i="4"/>
  <c r="FY44" i="4"/>
  <c r="FY42" i="4"/>
  <c r="FY41" i="4"/>
  <c r="FY40" i="4"/>
  <c r="FY38" i="4"/>
  <c r="FY37" i="4"/>
  <c r="FY36" i="4"/>
  <c r="FY33" i="4"/>
  <c r="FY32" i="4"/>
  <c r="FY30" i="4"/>
  <c r="FY29" i="4"/>
  <c r="FY27" i="4"/>
  <c r="FY26" i="4"/>
  <c r="FY25" i="4"/>
  <c r="FY22" i="4"/>
  <c r="FY21" i="4"/>
  <c r="FY20" i="4"/>
  <c r="FY19" i="4"/>
  <c r="FY18" i="4"/>
  <c r="FY17" i="4"/>
  <c r="FY16" i="4"/>
  <c r="FZ8" i="4"/>
  <c r="FY8" i="4"/>
  <c r="FY59" i="4" l="1"/>
  <c r="FY48" i="4"/>
  <c r="FZ35" i="4"/>
  <c r="FY24" i="4"/>
  <c r="FY43" i="4"/>
  <c r="FY31" i="4"/>
  <c r="FX5" i="4" l="1"/>
  <c r="FY7" i="4" l="1"/>
  <c r="FZ7" i="4"/>
  <c r="GD8" i="4"/>
  <c r="GE8" i="4" s="1"/>
  <c r="GC8" i="4"/>
  <c r="GC66" i="4"/>
  <c r="GC65" i="4"/>
  <c r="GD64" i="4"/>
  <c r="GE64" i="4" s="1"/>
  <c r="GD63" i="4"/>
  <c r="GE63" i="4" s="1"/>
  <c r="GC61" i="4"/>
  <c r="GD60" i="4"/>
  <c r="GE60" i="4" s="1"/>
  <c r="GD59" i="4"/>
  <c r="GE59" i="4" s="1"/>
  <c r="GC54" i="4"/>
  <c r="GE53" i="4"/>
  <c r="GE52" i="4"/>
  <c r="GC50" i="4"/>
  <c r="GC49" i="4"/>
  <c r="GD48" i="4"/>
  <c r="GE48" i="4" s="1"/>
  <c r="GC46" i="4"/>
  <c r="GC45" i="4"/>
  <c r="GD44" i="4"/>
  <c r="GE44" i="4" s="1"/>
  <c r="GD43" i="4"/>
  <c r="GE43" i="4" s="1"/>
  <c r="GC42" i="4"/>
  <c r="GD41" i="4"/>
  <c r="GE41" i="4" s="1"/>
  <c r="GD40" i="4"/>
  <c r="GE40" i="4" s="1"/>
  <c r="GD39" i="4"/>
  <c r="GE39" i="4" s="1"/>
  <c r="GC38" i="4"/>
  <c r="GD37" i="4"/>
  <c r="GE37" i="4" s="1"/>
  <c r="GD36" i="4"/>
  <c r="GE36" i="4" s="1"/>
  <c r="GD35" i="4"/>
  <c r="GE35" i="4" s="1"/>
  <c r="GC33" i="4"/>
  <c r="GD32" i="4"/>
  <c r="GE32" i="4" s="1"/>
  <c r="GD31" i="4"/>
  <c r="GE31" i="4" s="1"/>
  <c r="GC30" i="4"/>
  <c r="GC29" i="4"/>
  <c r="GD27" i="4"/>
  <c r="GE27" i="4" s="1"/>
  <c r="GC26" i="4"/>
  <c r="GD25" i="4"/>
  <c r="GE25" i="4" s="1"/>
  <c r="GD24" i="4"/>
  <c r="GE24" i="4" s="1"/>
  <c r="GC17" i="4"/>
  <c r="GD16" i="4"/>
  <c r="GE16" i="4" s="1"/>
  <c r="GE14" i="4"/>
  <c r="GD49" i="4" l="1"/>
  <c r="GE49" i="4" s="1"/>
  <c r="GD33" i="4"/>
  <c r="GE33" i="4" s="1"/>
  <c r="GC37" i="4"/>
  <c r="GD17" i="4"/>
  <c r="GE17" i="4" s="1"/>
  <c r="GD65" i="4"/>
  <c r="GE65" i="4" s="1"/>
  <c r="GB7" i="4"/>
  <c r="GC7" i="4" s="1"/>
  <c r="GC25" i="4"/>
  <c r="GC41" i="4"/>
  <c r="GD61" i="4"/>
  <c r="GE61" i="4" s="1"/>
  <c r="GD45" i="4"/>
  <c r="GE45" i="4" s="1"/>
  <c r="GD29" i="4"/>
  <c r="GE29" i="4" s="1"/>
  <c r="GC16" i="4"/>
  <c r="GC24" i="4"/>
  <c r="GC32" i="4"/>
  <c r="GC36" i="4"/>
  <c r="GC40" i="4"/>
  <c r="GC44" i="4"/>
  <c r="GC48" i="4"/>
  <c r="GC60" i="4"/>
  <c r="GC64" i="4"/>
  <c r="GD66" i="4"/>
  <c r="GE66" i="4" s="1"/>
  <c r="GD54" i="4"/>
  <c r="GE54" i="4" s="1"/>
  <c r="GD50" i="4"/>
  <c r="GE50" i="4" s="1"/>
  <c r="GD46" i="4"/>
  <c r="GE46" i="4" s="1"/>
  <c r="GD42" i="4"/>
  <c r="GE42" i="4" s="1"/>
  <c r="GD38" i="4"/>
  <c r="GE38" i="4" s="1"/>
  <c r="GD30" i="4"/>
  <c r="GE30" i="4" s="1"/>
  <c r="GD26" i="4"/>
  <c r="GE26" i="4" s="1"/>
  <c r="GC14" i="4"/>
  <c r="GC27" i="4"/>
  <c r="GC31" i="4"/>
  <c r="GC35" i="4"/>
  <c r="GC39" i="4"/>
  <c r="GC43" i="4"/>
  <c r="GC59" i="4"/>
  <c r="GC63" i="4"/>
  <c r="FU52" i="4"/>
  <c r="FV52" i="4" s="1"/>
  <c r="FU53" i="4"/>
  <c r="FV53" i="4" s="1"/>
  <c r="FT52" i="4"/>
  <c r="FT53" i="4"/>
  <c r="FR52" i="4"/>
  <c r="FR53" i="4"/>
  <c r="FQ52" i="4"/>
  <c r="FQ53" i="4"/>
  <c r="GD7" i="4" l="1"/>
  <c r="GE7" i="4" s="1"/>
  <c r="FU29" i="4"/>
  <c r="FV29" i="4" s="1"/>
  <c r="FT25" i="4"/>
  <c r="FT17" i="4"/>
  <c r="FU66" i="4"/>
  <c r="FV66" i="4" s="1"/>
  <c r="FT65" i="4"/>
  <c r="FU64" i="4"/>
  <c r="FV64" i="4" s="1"/>
  <c r="FT63" i="4"/>
  <c r="FU61" i="4"/>
  <c r="FV61" i="4" s="1"/>
  <c r="FU60" i="4"/>
  <c r="FV60" i="4" s="1"/>
  <c r="FT54" i="4"/>
  <c r="FU50" i="4"/>
  <c r="FV50" i="4" s="1"/>
  <c r="FU49" i="4"/>
  <c r="FV49" i="4" s="1"/>
  <c r="FT46" i="4"/>
  <c r="FU45" i="4"/>
  <c r="FV45" i="4" s="1"/>
  <c r="FU44" i="4"/>
  <c r="FV44" i="4" s="1"/>
  <c r="FT42" i="4"/>
  <c r="FU41" i="4"/>
  <c r="FV41" i="4" s="1"/>
  <c r="FT38" i="4"/>
  <c r="FT37" i="4"/>
  <c r="FU36" i="4"/>
  <c r="FV36" i="4" s="1"/>
  <c r="FU33" i="4"/>
  <c r="FV33" i="4" s="1"/>
  <c r="FT32" i="4"/>
  <c r="FT30" i="4"/>
  <c r="FT29" i="4"/>
  <c r="FU27" i="4"/>
  <c r="FV27" i="4" s="1"/>
  <c r="FU26" i="4"/>
  <c r="FV26" i="4" s="1"/>
  <c r="FU25" i="4"/>
  <c r="FV25" i="4" s="1"/>
  <c r="FU17" i="4"/>
  <c r="FV17" i="4" s="1"/>
  <c r="FU16" i="4"/>
  <c r="FV16" i="4" s="1"/>
  <c r="FU8" i="4"/>
  <c r="FV8" i="4" s="1"/>
  <c r="FR8" i="4"/>
  <c r="FR16" i="4"/>
  <c r="FR17" i="4"/>
  <c r="FR18" i="4"/>
  <c r="FR19" i="4"/>
  <c r="FR20" i="4"/>
  <c r="FR21" i="4"/>
  <c r="FR22" i="4"/>
  <c r="FR25" i="4"/>
  <c r="FR26" i="4"/>
  <c r="FR27" i="4"/>
  <c r="FR29" i="4"/>
  <c r="FR30" i="4"/>
  <c r="FR32" i="4"/>
  <c r="FR33" i="4"/>
  <c r="FR36" i="4"/>
  <c r="FR38" i="4"/>
  <c r="FR40" i="4"/>
  <c r="FR41" i="4"/>
  <c r="FR42" i="4"/>
  <c r="FR44" i="4"/>
  <c r="FR45" i="4"/>
  <c r="FR46" i="4"/>
  <c r="FR49" i="4"/>
  <c r="FR50" i="4"/>
  <c r="FR54" i="4"/>
  <c r="FR55" i="4"/>
  <c r="FR56" i="4"/>
  <c r="FR57" i="4"/>
  <c r="FR58" i="4"/>
  <c r="FR60" i="4"/>
  <c r="FR61" i="4"/>
  <c r="FR63" i="4"/>
  <c r="FR64" i="4"/>
  <c r="FR65" i="4"/>
  <c r="FR66" i="4"/>
  <c r="FQ8" i="4"/>
  <c r="FQ16" i="4"/>
  <c r="FQ17" i="4"/>
  <c r="FQ18" i="4"/>
  <c r="FQ19" i="4"/>
  <c r="FQ20" i="4"/>
  <c r="FQ21" i="4"/>
  <c r="FQ22" i="4"/>
  <c r="FQ25" i="4"/>
  <c r="FQ26" i="4"/>
  <c r="FQ27" i="4"/>
  <c r="FQ29" i="4"/>
  <c r="FQ30" i="4"/>
  <c r="FQ32" i="4"/>
  <c r="FQ33" i="4"/>
  <c r="FQ36" i="4"/>
  <c r="FQ37" i="4"/>
  <c r="FQ38" i="4"/>
  <c r="FQ40" i="4"/>
  <c r="FQ41" i="4"/>
  <c r="FQ42" i="4"/>
  <c r="FQ44" i="4"/>
  <c r="FQ45" i="4"/>
  <c r="FQ46" i="4"/>
  <c r="FQ49" i="4"/>
  <c r="FQ50" i="4"/>
  <c r="FQ54" i="4"/>
  <c r="FQ55" i="4"/>
  <c r="FQ56" i="4"/>
  <c r="FQ57" i="4"/>
  <c r="FQ58" i="4"/>
  <c r="FQ60" i="4"/>
  <c r="FQ61" i="4"/>
  <c r="FQ63" i="4"/>
  <c r="FQ64" i="4"/>
  <c r="FQ65" i="4"/>
  <c r="FQ66" i="4"/>
  <c r="FR43" i="4"/>
  <c r="FR24" i="4"/>
  <c r="FU54" i="4" l="1"/>
  <c r="FV54" i="4" s="1"/>
  <c r="FT50" i="4"/>
  <c r="FU30" i="4"/>
  <c r="FV30" i="4" s="1"/>
  <c r="FU42" i="4"/>
  <c r="FV42" i="4" s="1"/>
  <c r="FT40" i="4"/>
  <c r="FU40" i="4"/>
  <c r="FV40" i="4" s="1"/>
  <c r="FT45" i="4"/>
  <c r="FT61" i="4"/>
  <c r="FU46" i="4"/>
  <c r="FV46" i="4" s="1"/>
  <c r="FQ39" i="4"/>
  <c r="FT66" i="4"/>
  <c r="FT44" i="4"/>
  <c r="FT36" i="4"/>
  <c r="FQ14" i="4"/>
  <c r="FP7" i="4"/>
  <c r="FT16" i="4"/>
  <c r="FT49" i="4"/>
  <c r="FQ48" i="4"/>
  <c r="FU48" i="4"/>
  <c r="FV48" i="4" s="1"/>
  <c r="FT48" i="4"/>
  <c r="FR48" i="4"/>
  <c r="FQ43" i="4"/>
  <c r="FT43" i="4"/>
  <c r="FT41" i="4"/>
  <c r="FU37" i="4"/>
  <c r="FV37" i="4" s="1"/>
  <c r="FR35" i="4"/>
  <c r="FT33" i="4"/>
  <c r="FQ31" i="4"/>
  <c r="FT26" i="4"/>
  <c r="FT14" i="4"/>
  <c r="FR14" i="4"/>
  <c r="FU65" i="4"/>
  <c r="FV65" i="4" s="1"/>
  <c r="FT64" i="4"/>
  <c r="FU63" i="4"/>
  <c r="FV63" i="4" s="1"/>
  <c r="FU59" i="4"/>
  <c r="FV59" i="4" s="1"/>
  <c r="FT59" i="4"/>
  <c r="FT60" i="4"/>
  <c r="FR59" i="4"/>
  <c r="FQ59" i="4"/>
  <c r="FU39" i="4"/>
  <c r="FV39" i="4" s="1"/>
  <c r="FT39" i="4"/>
  <c r="FR39" i="4"/>
  <c r="FU38" i="4"/>
  <c r="FV38" i="4" s="1"/>
  <c r="FT35" i="4"/>
  <c r="FU35" i="4"/>
  <c r="FV35" i="4" s="1"/>
  <c r="FQ35" i="4"/>
  <c r="FT31" i="4"/>
  <c r="FU31" i="4"/>
  <c r="FV31" i="4" s="1"/>
  <c r="FU32" i="4"/>
  <c r="FV32" i="4" s="1"/>
  <c r="FR31" i="4"/>
  <c r="FT27" i="4"/>
  <c r="FQ24" i="4"/>
  <c r="FU14" i="4"/>
  <c r="FV14" i="4" s="1"/>
  <c r="FT8" i="4"/>
  <c r="FL52" i="4"/>
  <c r="FM52" i="4" s="1"/>
  <c r="FL53" i="4"/>
  <c r="FM53" i="4" s="1"/>
  <c r="FK52" i="4"/>
  <c r="FK53" i="4"/>
  <c r="FI52" i="4"/>
  <c r="FI53" i="4"/>
  <c r="FH52" i="4"/>
  <c r="FH53" i="4"/>
  <c r="FU43" i="4" l="1"/>
  <c r="FV43" i="4" s="1"/>
  <c r="FR7" i="4"/>
  <c r="FP5" i="4"/>
  <c r="FQ7" i="4"/>
  <c r="FT24" i="4"/>
  <c r="FU24" i="4"/>
  <c r="FV24" i="4" s="1"/>
  <c r="FG8" i="4"/>
  <c r="FT7" i="4" l="1"/>
  <c r="FU7" i="4"/>
  <c r="FV7" i="4" s="1"/>
  <c r="FH8" i="4"/>
  <c r="FH16" i="4"/>
  <c r="FH17" i="4"/>
  <c r="FH18" i="4"/>
  <c r="FH20" i="4"/>
  <c r="FH25" i="4"/>
  <c r="FH26" i="4"/>
  <c r="FH27" i="4"/>
  <c r="FH29" i="4"/>
  <c r="FH30" i="4"/>
  <c r="FH32" i="4"/>
  <c r="FH33" i="4"/>
  <c r="FH36" i="4"/>
  <c r="FH37" i="4"/>
  <c r="FH38" i="4"/>
  <c r="FH41" i="4"/>
  <c r="FH42" i="4"/>
  <c r="FH44" i="4"/>
  <c r="FH45" i="4"/>
  <c r="FH46" i="4"/>
  <c r="FH49" i="4"/>
  <c r="FH50" i="4"/>
  <c r="FH54" i="4"/>
  <c r="FH55" i="4"/>
  <c r="FH56" i="4"/>
  <c r="FH57" i="4"/>
  <c r="FH58" i="4"/>
  <c r="FH60" i="4"/>
  <c r="FH61" i="4"/>
  <c r="FH62" i="4"/>
  <c r="FH63" i="4"/>
  <c r="FH64" i="4"/>
  <c r="FH65" i="4"/>
  <c r="FH66" i="4"/>
  <c r="FK8" i="4" l="1"/>
  <c r="FL16" i="4"/>
  <c r="FM16" i="4" s="1"/>
  <c r="FL17" i="4"/>
  <c r="FM17" i="4" s="1"/>
  <c r="FK25" i="4"/>
  <c r="FK26" i="4"/>
  <c r="FK27" i="4"/>
  <c r="FL29" i="4"/>
  <c r="FM29" i="4" s="1"/>
  <c r="FL30" i="4"/>
  <c r="FM30" i="4" s="1"/>
  <c r="FK32" i="4"/>
  <c r="FL33" i="4"/>
  <c r="FM33" i="4" s="1"/>
  <c r="FL36" i="4"/>
  <c r="FM36" i="4" s="1"/>
  <c r="FL37" i="4"/>
  <c r="FM37" i="4" s="1"/>
  <c r="FL38" i="4"/>
  <c r="FM38" i="4" s="1"/>
  <c r="FL41" i="4"/>
  <c r="FM41" i="4" s="1"/>
  <c r="FK42" i="4"/>
  <c r="FK44" i="4"/>
  <c r="FL45" i="4"/>
  <c r="FM45" i="4" s="1"/>
  <c r="FK46" i="4"/>
  <c r="FL49" i="4"/>
  <c r="FM49" i="4" s="1"/>
  <c r="FK50" i="4"/>
  <c r="FK54" i="4"/>
  <c r="FL60" i="4"/>
  <c r="FM60" i="4" s="1"/>
  <c r="FL61" i="4"/>
  <c r="FM61" i="4" s="1"/>
  <c r="FL63" i="4"/>
  <c r="FM63" i="4" s="1"/>
  <c r="FL64" i="4"/>
  <c r="FM64" i="4" s="1"/>
  <c r="FL65" i="4"/>
  <c r="FM65" i="4" s="1"/>
  <c r="FL66" i="4"/>
  <c r="FM66" i="4" s="1"/>
  <c r="FI8" i="4"/>
  <c r="FI16" i="4"/>
  <c r="FI17" i="4"/>
  <c r="FI18" i="4"/>
  <c r="FI20" i="4"/>
  <c r="FI25" i="4"/>
  <c r="FI26" i="4"/>
  <c r="FI27" i="4"/>
  <c r="FI29" i="4"/>
  <c r="FI30" i="4"/>
  <c r="FI32" i="4"/>
  <c r="FI33" i="4"/>
  <c r="FI36" i="4"/>
  <c r="FI37" i="4"/>
  <c r="FI38" i="4"/>
  <c r="FI41" i="4"/>
  <c r="FI42" i="4"/>
  <c r="FI44" i="4"/>
  <c r="FI45" i="4"/>
  <c r="FI46" i="4"/>
  <c r="FI49" i="4"/>
  <c r="FI50" i="4"/>
  <c r="FI54" i="4"/>
  <c r="FI55" i="4"/>
  <c r="FI56" i="4"/>
  <c r="FI57" i="4"/>
  <c r="FI58" i="4"/>
  <c r="FI60" i="4"/>
  <c r="FI61" i="4"/>
  <c r="FI63" i="4"/>
  <c r="FI64" i="4"/>
  <c r="FI65" i="4"/>
  <c r="FI66" i="4"/>
  <c r="FH59" i="4"/>
  <c r="FH48" i="4"/>
  <c r="FH43" i="4"/>
  <c r="FH35" i="4"/>
  <c r="FH31" i="4"/>
  <c r="FH24" i="4"/>
  <c r="FH14" i="4"/>
  <c r="FK60" i="4" l="1"/>
  <c r="FK29" i="4"/>
  <c r="FL50" i="4"/>
  <c r="FM50" i="4" s="1"/>
  <c r="FL46" i="4"/>
  <c r="FM46" i="4" s="1"/>
  <c r="FK45" i="4"/>
  <c r="FL42" i="4"/>
  <c r="FM42" i="4" s="1"/>
  <c r="FK37" i="4"/>
  <c r="FL27" i="4"/>
  <c r="FM27" i="4" s="1"/>
  <c r="FK17" i="4"/>
  <c r="FK66" i="4"/>
  <c r="FK64" i="4"/>
  <c r="FK63" i="4"/>
  <c r="FK36" i="4"/>
  <c r="FL8" i="4"/>
  <c r="FM8" i="4" s="1"/>
  <c r="FK61" i="4"/>
  <c r="FI59" i="4"/>
  <c r="FL54" i="4"/>
  <c r="FM54" i="4" s="1"/>
  <c r="FL48" i="4"/>
  <c r="FM48" i="4" s="1"/>
  <c r="FK49" i="4"/>
  <c r="FI48" i="4"/>
  <c r="FK41" i="4"/>
  <c r="FK33" i="4"/>
  <c r="FL26" i="4"/>
  <c r="FM26" i="4" s="1"/>
  <c r="FK65" i="4"/>
  <c r="FL44" i="4"/>
  <c r="FM44" i="4" s="1"/>
  <c r="FI43" i="4"/>
  <c r="FK38" i="4"/>
  <c r="FI35" i="4"/>
  <c r="FL32" i="4"/>
  <c r="FM32" i="4" s="1"/>
  <c r="FI31" i="4"/>
  <c r="FK30" i="4"/>
  <c r="FL25" i="4"/>
  <c r="FM25" i="4" s="1"/>
  <c r="FI24" i="4"/>
  <c r="FI14" i="4"/>
  <c r="FK16" i="4"/>
  <c r="FG7" i="4"/>
  <c r="FK48" i="4" l="1"/>
  <c r="FL59" i="4"/>
  <c r="FM59" i="4" s="1"/>
  <c r="FK59" i="4"/>
  <c r="FK39" i="4"/>
  <c r="FL39" i="4"/>
  <c r="FM39" i="4" s="1"/>
  <c r="FK43" i="4"/>
  <c r="FL43" i="4"/>
  <c r="FM43" i="4" s="1"/>
  <c r="FK35" i="4"/>
  <c r="FL35" i="4"/>
  <c r="FM35" i="4" s="1"/>
  <c r="FL31" i="4"/>
  <c r="FM31" i="4" s="1"/>
  <c r="FK31" i="4"/>
  <c r="FK24" i="4"/>
  <c r="FL24" i="4"/>
  <c r="FM24" i="4" s="1"/>
  <c r="FL14" i="4"/>
  <c r="FM14" i="4" s="1"/>
  <c r="FK14" i="4"/>
  <c r="FG5" i="4"/>
  <c r="FF39" i="4"/>
  <c r="FF22" i="4"/>
  <c r="FF21" i="4"/>
  <c r="FF19" i="4"/>
  <c r="FF7" i="4"/>
  <c r="FI7" i="4" s="1"/>
  <c r="FH22" i="4" l="1"/>
  <c r="FI22" i="4"/>
  <c r="FH39" i="4"/>
  <c r="FI39" i="4"/>
  <c r="FH21" i="4"/>
  <c r="FI21" i="4"/>
  <c r="FH19" i="4"/>
  <c r="FI19" i="4"/>
  <c r="FH7" i="4"/>
  <c r="FC52" i="4" l="1"/>
  <c r="FC53" i="4"/>
  <c r="FB52" i="4"/>
  <c r="FB53" i="4"/>
  <c r="EX52" i="4" l="1"/>
  <c r="EY52" i="4" s="1"/>
  <c r="EX53" i="4"/>
  <c r="EY53" i="4" s="1"/>
  <c r="EW52" i="4"/>
  <c r="EW53" i="4"/>
  <c r="DU8" i="4" l="1"/>
  <c r="EX8" i="4" l="1"/>
  <c r="EY8" i="4" s="1"/>
  <c r="EW8" i="4"/>
  <c r="FD62" i="4"/>
  <c r="FD47" i="4"/>
  <c r="FD53" i="4"/>
  <c r="FD52" i="4"/>
  <c r="EX66" i="4"/>
  <c r="EY66" i="4" s="1"/>
  <c r="EX65" i="4"/>
  <c r="EY65" i="4" s="1"/>
  <c r="EX64" i="4"/>
  <c r="EY64" i="4" s="1"/>
  <c r="EX63" i="4"/>
  <c r="EY63" i="4" s="1"/>
  <c r="EX61" i="4"/>
  <c r="EY61" i="4" s="1"/>
  <c r="EX60" i="4"/>
  <c r="EY60" i="4" s="1"/>
  <c r="EX58" i="4"/>
  <c r="EY58" i="4" s="1"/>
  <c r="EX57" i="4"/>
  <c r="EY57" i="4" s="1"/>
  <c r="EX56" i="4"/>
  <c r="EY56" i="4" s="1"/>
  <c r="EX55" i="4"/>
  <c r="EY55" i="4" s="1"/>
  <c r="EX54" i="4"/>
  <c r="EY54" i="4" s="1"/>
  <c r="EX50" i="4"/>
  <c r="EY50" i="4" s="1"/>
  <c r="EX49" i="4"/>
  <c r="EY49" i="4" s="1"/>
  <c r="EX46" i="4"/>
  <c r="EY46" i="4" s="1"/>
  <c r="EX45" i="4"/>
  <c r="EY45" i="4" s="1"/>
  <c r="EX44" i="4"/>
  <c r="EY44" i="4" s="1"/>
  <c r="EX42" i="4"/>
  <c r="EY42" i="4" s="1"/>
  <c r="EX41" i="4"/>
  <c r="EY41" i="4" s="1"/>
  <c r="EX38" i="4"/>
  <c r="EY38" i="4" s="1"/>
  <c r="EX37" i="4"/>
  <c r="EY37" i="4" s="1"/>
  <c r="EX36" i="4"/>
  <c r="EY36" i="4" s="1"/>
  <c r="EX33" i="4"/>
  <c r="EY33" i="4" s="1"/>
  <c r="EX32" i="4"/>
  <c r="EY32" i="4" s="1"/>
  <c r="EX30" i="4"/>
  <c r="EY30" i="4" s="1"/>
  <c r="EX29" i="4"/>
  <c r="EY29" i="4" s="1"/>
  <c r="EX27" i="4"/>
  <c r="EY27" i="4" s="1"/>
  <c r="EX26" i="4"/>
  <c r="EY26" i="4" s="1"/>
  <c r="EX25" i="4"/>
  <c r="EY25" i="4" s="1"/>
  <c r="EX22" i="4"/>
  <c r="EY22" i="4" s="1"/>
  <c r="EX21" i="4"/>
  <c r="EY21" i="4" s="1"/>
  <c r="EX20" i="4"/>
  <c r="EY20" i="4" s="1"/>
  <c r="EX19" i="4"/>
  <c r="EY19" i="4" s="1"/>
  <c r="EX18" i="4"/>
  <c r="EY18" i="4" s="1"/>
  <c r="EX17" i="4"/>
  <c r="EY17" i="4" s="1"/>
  <c r="EX16" i="4"/>
  <c r="EY16" i="4" s="1"/>
  <c r="FC66" i="4"/>
  <c r="FD66" i="4" s="1"/>
  <c r="FC65" i="4"/>
  <c r="FD65" i="4" s="1"/>
  <c r="FC64" i="4"/>
  <c r="FD64" i="4" s="1"/>
  <c r="FC63" i="4"/>
  <c r="FD63" i="4" s="1"/>
  <c r="FC61" i="4"/>
  <c r="FD61" i="4" s="1"/>
  <c r="FC60" i="4"/>
  <c r="FD60" i="4" s="1"/>
  <c r="FC54" i="4"/>
  <c r="FD54" i="4" s="1"/>
  <c r="FC50" i="4"/>
  <c r="FD50" i="4" s="1"/>
  <c r="FC49" i="4"/>
  <c r="FD49" i="4" s="1"/>
  <c r="FC46" i="4"/>
  <c r="FD46" i="4" s="1"/>
  <c r="FC45" i="4"/>
  <c r="FD45" i="4" s="1"/>
  <c r="FC44" i="4"/>
  <c r="FD44" i="4" s="1"/>
  <c r="FC42" i="4"/>
  <c r="FD42" i="4" s="1"/>
  <c r="FC41" i="4"/>
  <c r="FD41" i="4" s="1"/>
  <c r="FC38" i="4"/>
  <c r="FD38" i="4" s="1"/>
  <c r="FC37" i="4"/>
  <c r="FD37" i="4" s="1"/>
  <c r="FC36" i="4"/>
  <c r="FD36" i="4" s="1"/>
  <c r="FC33" i="4"/>
  <c r="FD33" i="4" s="1"/>
  <c r="FC32" i="4"/>
  <c r="FD32" i="4" s="1"/>
  <c r="FC30" i="4"/>
  <c r="FD30" i="4" s="1"/>
  <c r="FC29" i="4"/>
  <c r="FD29" i="4" s="1"/>
  <c r="FC27" i="4"/>
  <c r="FD27" i="4" s="1"/>
  <c r="FC26" i="4"/>
  <c r="FD26" i="4" s="1"/>
  <c r="FC25" i="4"/>
  <c r="FD25" i="4" s="1"/>
  <c r="FC17" i="4"/>
  <c r="FD17" i="4" s="1"/>
  <c r="FC16" i="4"/>
  <c r="FD16" i="4" s="1"/>
  <c r="FB8" i="4"/>
  <c r="EX59" i="4"/>
  <c r="EY59" i="4" s="1"/>
  <c r="FC48" i="4"/>
  <c r="FD48" i="4" s="1"/>
  <c r="FC43" i="4"/>
  <c r="FD43" i="4" s="1"/>
  <c r="EX43" i="4" l="1"/>
  <c r="EY43" i="4" s="1"/>
  <c r="FC8" i="4"/>
  <c r="FD8" i="4" s="1"/>
  <c r="EX48" i="4"/>
  <c r="EY48" i="4" s="1"/>
  <c r="FC59" i="4"/>
  <c r="FD59" i="4" s="1"/>
  <c r="EV7" i="4"/>
  <c r="EX7" i="4" l="1"/>
  <c r="EY7" i="4" s="1"/>
  <c r="FC39" i="4"/>
  <c r="FD39" i="4" s="1"/>
  <c r="EX39" i="4"/>
  <c r="EY39" i="4" s="1"/>
  <c r="EX35" i="4"/>
  <c r="EY35" i="4" s="1"/>
  <c r="FC35" i="4"/>
  <c r="FD35" i="4" s="1"/>
  <c r="FC31" i="4"/>
  <c r="FD31" i="4" s="1"/>
  <c r="EX31" i="4"/>
  <c r="EY31" i="4" s="1"/>
  <c r="FC24" i="4"/>
  <c r="FD24" i="4" s="1"/>
  <c r="EX24" i="4"/>
  <c r="EY24" i="4" s="1"/>
  <c r="EX14" i="4"/>
  <c r="EY14" i="4" s="1"/>
  <c r="FC14" i="4"/>
  <c r="FD14" i="4" s="1"/>
  <c r="EV5" i="4"/>
  <c r="FB66" i="4"/>
  <c r="FB65" i="4"/>
  <c r="FB64" i="4"/>
  <c r="FB63" i="4"/>
  <c r="FB61" i="4"/>
  <c r="FB60" i="4"/>
  <c r="FB59" i="4"/>
  <c r="FB54" i="4"/>
  <c r="FB50" i="4"/>
  <c r="FB49" i="4"/>
  <c r="FB48" i="4"/>
  <c r="FB46" i="4"/>
  <c r="FB45" i="4"/>
  <c r="FB44" i="4"/>
  <c r="FB43" i="4"/>
  <c r="FB42" i="4"/>
  <c r="FB41" i="4"/>
  <c r="FB38" i="4"/>
  <c r="FB37" i="4"/>
  <c r="FB36" i="4"/>
  <c r="FB33" i="4"/>
  <c r="FB32" i="4"/>
  <c r="FB31" i="4"/>
  <c r="FB30" i="4"/>
  <c r="FB29" i="4"/>
  <c r="FB27" i="4"/>
  <c r="FB26" i="4"/>
  <c r="FB25" i="4"/>
  <c r="FB17" i="4"/>
  <c r="FB16" i="4"/>
  <c r="EW66" i="4"/>
  <c r="EW65" i="4"/>
  <c r="EW64" i="4"/>
  <c r="EW63" i="4"/>
  <c r="EW61" i="4"/>
  <c r="EW60" i="4"/>
  <c r="EW59" i="4"/>
  <c r="EW58" i="4"/>
  <c r="EW57" i="4"/>
  <c r="EW56" i="4"/>
  <c r="EW55" i="4"/>
  <c r="EW54" i="4"/>
  <c r="EW50" i="4"/>
  <c r="EW49" i="4"/>
  <c r="EW48" i="4"/>
  <c r="EW46" i="4"/>
  <c r="EW45" i="4"/>
  <c r="EW44" i="4"/>
  <c r="EW43" i="4"/>
  <c r="EW42" i="4"/>
  <c r="EW41" i="4"/>
  <c r="EW39" i="4"/>
  <c r="EW38" i="4"/>
  <c r="EW37" i="4"/>
  <c r="EW36" i="4"/>
  <c r="EW35" i="4"/>
  <c r="EW33" i="4"/>
  <c r="EW32" i="4"/>
  <c r="EW31" i="4"/>
  <c r="EW30" i="4"/>
  <c r="EW29" i="4"/>
  <c r="EW27" i="4"/>
  <c r="EW26" i="4"/>
  <c r="EW25" i="4"/>
  <c r="EW24" i="4"/>
  <c r="EW22" i="4"/>
  <c r="EW21" i="4"/>
  <c r="EW20" i="4"/>
  <c r="EW19" i="4"/>
  <c r="EW18" i="4"/>
  <c r="EW17" i="4"/>
  <c r="EW16" i="4"/>
  <c r="EW14" i="4"/>
  <c r="EW7" i="4"/>
  <c r="FB24" i="4" l="1"/>
  <c r="FB39" i="4"/>
  <c r="FB35" i="4"/>
  <c r="FB14" i="4"/>
  <c r="ES53" i="4"/>
  <c r="ET53" i="4" s="1"/>
  <c r="ES52" i="4"/>
  <c r="ET52" i="4" s="1"/>
  <c r="ER52" i="4"/>
  <c r="ER53" i="4"/>
  <c r="EN52" i="4"/>
  <c r="EO52" i="4" s="1"/>
  <c r="EN53" i="4"/>
  <c r="EO53" i="4" s="1"/>
  <c r="EM52" i="4"/>
  <c r="EM53" i="4"/>
  <c r="EL8" i="4"/>
  <c r="ER66" i="4" l="1"/>
  <c r="ES65" i="4"/>
  <c r="ET65" i="4" s="1"/>
  <c r="ER64" i="4"/>
  <c r="ES63" i="4"/>
  <c r="ET63" i="4" s="1"/>
  <c r="ES61" i="4"/>
  <c r="ET61" i="4" s="1"/>
  <c r="ES60" i="4"/>
  <c r="ET60" i="4" s="1"/>
  <c r="ES54" i="4"/>
  <c r="ET54" i="4" s="1"/>
  <c r="ER50" i="4"/>
  <c r="ES49" i="4"/>
  <c r="ET49" i="4" s="1"/>
  <c r="ES46" i="4"/>
  <c r="ET46" i="4" s="1"/>
  <c r="ES45" i="4"/>
  <c r="ET45" i="4" s="1"/>
  <c r="ES44" i="4"/>
  <c r="ET44" i="4" s="1"/>
  <c r="ES42" i="4"/>
  <c r="ET42" i="4" s="1"/>
  <c r="ES41" i="4"/>
  <c r="ET41" i="4" s="1"/>
  <c r="ES38" i="4"/>
  <c r="ET38" i="4" s="1"/>
  <c r="ES37" i="4"/>
  <c r="ET37" i="4" s="1"/>
  <c r="ES36" i="4"/>
  <c r="ET36" i="4" s="1"/>
  <c r="ES33" i="4"/>
  <c r="ET33" i="4" s="1"/>
  <c r="ER32" i="4"/>
  <c r="ER30" i="4"/>
  <c r="ER29" i="4"/>
  <c r="ES27" i="4"/>
  <c r="ET27" i="4" s="1"/>
  <c r="ES26" i="4"/>
  <c r="ET26" i="4" s="1"/>
  <c r="ES25" i="4"/>
  <c r="ET25" i="4" s="1"/>
  <c r="EQ20" i="4"/>
  <c r="EQ18" i="4"/>
  <c r="FA18" i="4" s="1"/>
  <c r="ES17" i="4"/>
  <c r="ET17" i="4" s="1"/>
  <c r="ES16" i="4"/>
  <c r="ET16" i="4" s="1"/>
  <c r="ER8" i="4"/>
  <c r="ES18" i="4"/>
  <c r="ET18" i="4" s="1"/>
  <c r="EO21" i="4"/>
  <c r="EN66" i="4"/>
  <c r="EO66" i="4" s="1"/>
  <c r="EN65" i="4"/>
  <c r="EO65" i="4" s="1"/>
  <c r="EN64" i="4"/>
  <c r="EO64" i="4" s="1"/>
  <c r="EN63" i="4"/>
  <c r="EO63" i="4" s="1"/>
  <c r="EN61" i="4"/>
  <c r="EO61" i="4" s="1"/>
  <c r="EN60" i="4"/>
  <c r="EO60" i="4" s="1"/>
  <c r="EN58" i="4"/>
  <c r="EO58" i="4" s="1"/>
  <c r="EN57" i="4"/>
  <c r="EO57" i="4" s="1"/>
  <c r="EN56" i="4"/>
  <c r="EO56" i="4" s="1"/>
  <c r="EN55" i="4"/>
  <c r="EO55" i="4" s="1"/>
  <c r="EN54" i="4"/>
  <c r="EO54" i="4" s="1"/>
  <c r="EN50" i="4"/>
  <c r="EO50" i="4" s="1"/>
  <c r="EN49" i="4"/>
  <c r="EO49" i="4" s="1"/>
  <c r="EN46" i="4"/>
  <c r="EO46" i="4" s="1"/>
  <c r="EN45" i="4"/>
  <c r="EO45" i="4" s="1"/>
  <c r="EN44" i="4"/>
  <c r="EO44" i="4" s="1"/>
  <c r="EN42" i="4"/>
  <c r="EO42" i="4" s="1"/>
  <c r="EN41" i="4"/>
  <c r="EO41" i="4" s="1"/>
  <c r="EN38" i="4"/>
  <c r="EO38" i="4" s="1"/>
  <c r="EN37" i="4"/>
  <c r="EO37" i="4" s="1"/>
  <c r="EN36" i="4"/>
  <c r="EO36" i="4" s="1"/>
  <c r="EN33" i="4"/>
  <c r="EO33" i="4" s="1"/>
  <c r="EN32" i="4"/>
  <c r="EO32" i="4" s="1"/>
  <c r="EN30" i="4"/>
  <c r="EO30" i="4" s="1"/>
  <c r="EN29" i="4"/>
  <c r="EO29" i="4" s="1"/>
  <c r="EN27" i="4"/>
  <c r="EO27" i="4" s="1"/>
  <c r="EN26" i="4"/>
  <c r="EO26" i="4" s="1"/>
  <c r="EN25" i="4"/>
  <c r="EO25" i="4" s="1"/>
  <c r="EN22" i="4"/>
  <c r="EO22" i="4" s="1"/>
  <c r="EN21" i="4"/>
  <c r="EN20" i="4"/>
  <c r="EO20" i="4" s="1"/>
  <c r="EN19" i="4"/>
  <c r="EO19" i="4" s="1"/>
  <c r="EN18" i="4"/>
  <c r="EO18" i="4" s="1"/>
  <c r="EN17" i="4"/>
  <c r="EO17" i="4" s="1"/>
  <c r="EN16" i="4"/>
  <c r="EO16" i="4" s="1"/>
  <c r="EN8" i="4"/>
  <c r="EO8" i="4" s="1"/>
  <c r="EM66" i="4"/>
  <c r="EM65" i="4"/>
  <c r="EM64" i="4"/>
  <c r="EM63" i="4"/>
  <c r="EM61" i="4"/>
  <c r="EM60" i="4"/>
  <c r="EM58" i="4"/>
  <c r="EM57" i="4"/>
  <c r="EM56" i="4"/>
  <c r="EM55" i="4"/>
  <c r="EM54" i="4"/>
  <c r="EM50" i="4"/>
  <c r="EM49" i="4"/>
  <c r="EM46" i="4"/>
  <c r="EM45" i="4"/>
  <c r="EM44" i="4"/>
  <c r="EM42" i="4"/>
  <c r="EM41" i="4"/>
  <c r="EM38" i="4"/>
  <c r="EM37" i="4"/>
  <c r="EM36" i="4"/>
  <c r="EM33" i="4"/>
  <c r="EM32" i="4"/>
  <c r="EM30" i="4"/>
  <c r="EM29" i="4"/>
  <c r="EM27" i="4"/>
  <c r="EM26" i="4"/>
  <c r="EM25" i="4"/>
  <c r="EM22" i="4"/>
  <c r="EM21" i="4"/>
  <c r="EM20" i="4"/>
  <c r="EM19" i="4"/>
  <c r="EM18" i="4"/>
  <c r="EM17" i="4"/>
  <c r="EM16" i="4"/>
  <c r="EM8" i="4"/>
  <c r="ER59" i="4"/>
  <c r="EN43" i="4"/>
  <c r="EO43" i="4" s="1"/>
  <c r="ES39" i="4"/>
  <c r="ET39" i="4" s="1"/>
  <c r="EN35" i="4"/>
  <c r="EO35" i="4" s="1"/>
  <c r="EM31" i="4"/>
  <c r="EM24" i="4"/>
  <c r="EL7" i="4"/>
  <c r="EL5" i="4" s="1"/>
  <c r="ER18" i="4" l="1"/>
  <c r="ER20" i="4"/>
  <c r="FA20" i="4"/>
  <c r="FJ18" i="4"/>
  <c r="FC18" i="4"/>
  <c r="FD18" i="4" s="1"/>
  <c r="FB18" i="4"/>
  <c r="ER45" i="4"/>
  <c r="ES32" i="4"/>
  <c r="ET32" i="4" s="1"/>
  <c r="ER61" i="4"/>
  <c r="ES64" i="4"/>
  <c r="ET64" i="4" s="1"/>
  <c r="ER46" i="4"/>
  <c r="ER41" i="4"/>
  <c r="ER65" i="4"/>
  <c r="ES30" i="4"/>
  <c r="ET30" i="4" s="1"/>
  <c r="ES29" i="4"/>
  <c r="ET29" i="4" s="1"/>
  <c r="ER26" i="4"/>
  <c r="ER25" i="4"/>
  <c r="ER54" i="4"/>
  <c r="ES50" i="4"/>
  <c r="ET50" i="4" s="1"/>
  <c r="ER42" i="4"/>
  <c r="ER37" i="4"/>
  <c r="ER27" i="4"/>
  <c r="ES66" i="4"/>
  <c r="ET66" i="4" s="1"/>
  <c r="ER63" i="4"/>
  <c r="EN14" i="4"/>
  <c r="EO14" i="4" s="1"/>
  <c r="ES8" i="4"/>
  <c r="ET8" i="4" s="1"/>
  <c r="EM48" i="4"/>
  <c r="ER49" i="4"/>
  <c r="ER48" i="4"/>
  <c r="ES48" i="4"/>
  <c r="ET48" i="4" s="1"/>
  <c r="EN48" i="4"/>
  <c r="EO48" i="4" s="1"/>
  <c r="EM43" i="4"/>
  <c r="ES43" i="4"/>
  <c r="ET43" i="4" s="1"/>
  <c r="EM35" i="4"/>
  <c r="ER35" i="4"/>
  <c r="ER33" i="4"/>
  <c r="EN24" i="4"/>
  <c r="EO24" i="4" s="1"/>
  <c r="ES24" i="4"/>
  <c r="ET24" i="4" s="1"/>
  <c r="EM59" i="4"/>
  <c r="EN59" i="4"/>
  <c r="EO59" i="4" s="1"/>
  <c r="EN39" i="4"/>
  <c r="EO39" i="4" s="1"/>
  <c r="EM39" i="4"/>
  <c r="ER38" i="4"/>
  <c r="EN31" i="4"/>
  <c r="EO31" i="4" s="1"/>
  <c r="ES31" i="4"/>
  <c r="ET31" i="4" s="1"/>
  <c r="EN7" i="4"/>
  <c r="EO7" i="4" s="1"/>
  <c r="EM14" i="4"/>
  <c r="EM7" i="4"/>
  <c r="ES59" i="4"/>
  <c r="ET59" i="4" s="1"/>
  <c r="ER16" i="4"/>
  <c r="ER44" i="4"/>
  <c r="ES20" i="4"/>
  <c r="ET20" i="4" s="1"/>
  <c r="ER39" i="4"/>
  <c r="ER60" i="4"/>
  <c r="ER17" i="4"/>
  <c r="ER36" i="4"/>
  <c r="EI52" i="4"/>
  <c r="EI53" i="4"/>
  <c r="EH52" i="4"/>
  <c r="EH53" i="4"/>
  <c r="EB8" i="4"/>
  <c r="FS18" i="4" l="1"/>
  <c r="GB18" i="4" s="1"/>
  <c r="GK18" i="4" s="1"/>
  <c r="FL18" i="4"/>
  <c r="FM18" i="4" s="1"/>
  <c r="FK18" i="4"/>
  <c r="FJ20" i="4"/>
  <c r="FC20" i="4"/>
  <c r="FD20" i="4" s="1"/>
  <c r="FB20" i="4"/>
  <c r="ER43" i="4"/>
  <c r="ES35" i="4"/>
  <c r="ET35" i="4" s="1"/>
  <c r="ER24" i="4"/>
  <c r="ER31" i="4"/>
  <c r="ER14" i="4"/>
  <c r="ES14" i="4"/>
  <c r="ET14" i="4" s="1"/>
  <c r="EG7" i="4"/>
  <c r="EB7" i="4"/>
  <c r="ED52" i="4"/>
  <c r="ED53" i="4"/>
  <c r="EC52" i="4"/>
  <c r="EC53" i="4"/>
  <c r="GT18" i="4" l="1"/>
  <c r="HC18" i="4" s="1"/>
  <c r="GM18" i="4"/>
  <c r="GN18" i="4" s="1"/>
  <c r="GL18" i="4"/>
  <c r="GC18" i="4"/>
  <c r="GD18" i="4"/>
  <c r="GE18" i="4" s="1"/>
  <c r="FS20" i="4"/>
  <c r="GB20" i="4" s="1"/>
  <c r="GK20" i="4" s="1"/>
  <c r="FK20" i="4"/>
  <c r="FL20" i="4"/>
  <c r="FM20" i="4" s="1"/>
  <c r="FT18" i="4"/>
  <c r="FU18" i="4"/>
  <c r="FV18" i="4" s="1"/>
  <c r="DO7" i="4"/>
  <c r="DP7" i="4"/>
  <c r="DN7" i="4"/>
  <c r="DI7" i="4"/>
  <c r="DJ7" i="4"/>
  <c r="DH7" i="4"/>
  <c r="DC7" i="4"/>
  <c r="DD7" i="4"/>
  <c r="DB7" i="4"/>
  <c r="CW7" i="4"/>
  <c r="CX7" i="4"/>
  <c r="CV7" i="4"/>
  <c r="CR7" i="4"/>
  <c r="CP7" i="4"/>
  <c r="CK7" i="4"/>
  <c r="CL7" i="4"/>
  <c r="CJ7" i="4"/>
  <c r="CE7" i="4"/>
  <c r="CF7" i="4"/>
  <c r="CD7" i="4"/>
  <c r="CB8" i="4"/>
  <c r="CC8" i="4" s="1"/>
  <c r="CA8" i="4"/>
  <c r="BY7" i="4"/>
  <c r="BX7" i="4"/>
  <c r="BV8" i="4"/>
  <c r="BU8" i="4"/>
  <c r="BS7" i="4"/>
  <c r="BR7" i="4"/>
  <c r="BQ8" i="4"/>
  <c r="BP8" i="4"/>
  <c r="BM7" i="4"/>
  <c r="BL8" i="4"/>
  <c r="BK8" i="4"/>
  <c r="BI7" i="4"/>
  <c r="AZ7" i="4"/>
  <c r="BA7" i="4"/>
  <c r="AY7" i="4"/>
  <c r="AU7" i="4"/>
  <c r="AV7" i="4"/>
  <c r="AT7" i="4"/>
  <c r="CH7" i="4" l="1"/>
  <c r="HL18" i="4"/>
  <c r="HD18" i="4"/>
  <c r="HE18" i="4"/>
  <c r="HF18" i="4" s="1"/>
  <c r="GT20" i="4"/>
  <c r="HC20" i="4" s="1"/>
  <c r="GL20" i="4"/>
  <c r="GM20" i="4"/>
  <c r="GN20" i="4" s="1"/>
  <c r="GU18" i="4"/>
  <c r="GV18" i="4"/>
  <c r="GW18" i="4" s="1"/>
  <c r="DF7" i="4"/>
  <c r="GD20" i="4"/>
  <c r="GE20" i="4" s="1"/>
  <c r="GC20" i="4"/>
  <c r="AW7" i="4"/>
  <c r="CY7" i="4"/>
  <c r="CT7" i="4"/>
  <c r="BC7" i="4"/>
  <c r="CM7" i="4"/>
  <c r="DK7" i="4"/>
  <c r="DQ7" i="4"/>
  <c r="FU20" i="4"/>
  <c r="FV20" i="4" s="1"/>
  <c r="FT20" i="4"/>
  <c r="CZ7" i="4"/>
  <c r="DR7" i="4"/>
  <c r="CN7" i="4"/>
  <c r="CS7" i="4"/>
  <c r="BB7" i="4"/>
  <c r="DL7" i="4"/>
  <c r="CG7" i="4"/>
  <c r="DE7" i="4"/>
  <c r="AX7" i="4"/>
  <c r="AP7" i="4"/>
  <c r="AQ7" i="4"/>
  <c r="AO7" i="4"/>
  <c r="AK7" i="4"/>
  <c r="AL7" i="4"/>
  <c r="AJ7" i="4"/>
  <c r="AG7" i="4"/>
  <c r="AE7" i="4"/>
  <c r="AB7" i="4"/>
  <c r="Z7" i="4"/>
  <c r="W7" i="4"/>
  <c r="U7" i="4"/>
  <c r="R7" i="4"/>
  <c r="P7" i="4"/>
  <c r="L7" i="4"/>
  <c r="M7" i="4"/>
  <c r="K7" i="4"/>
  <c r="H7" i="4"/>
  <c r="F7" i="4"/>
  <c r="C7" i="4"/>
  <c r="B7" i="4"/>
  <c r="BH66" i="4"/>
  <c r="BH65" i="4"/>
  <c r="BH64" i="4"/>
  <c r="BH63" i="4"/>
  <c r="BH61" i="4"/>
  <c r="BH60" i="4"/>
  <c r="BH59" i="4"/>
  <c r="BH58" i="4"/>
  <c r="BH57" i="4"/>
  <c r="BH56" i="4"/>
  <c r="BH55" i="4"/>
  <c r="BH54" i="4"/>
  <c r="BH53" i="4"/>
  <c r="BH52" i="4"/>
  <c r="BH50" i="4"/>
  <c r="BH49" i="4"/>
  <c r="BH48" i="4"/>
  <c r="BH46" i="4"/>
  <c r="BH45" i="4"/>
  <c r="BH44" i="4"/>
  <c r="BH43" i="4"/>
  <c r="BH42" i="4"/>
  <c r="BH41" i="4"/>
  <c r="BH39" i="4"/>
  <c r="BH38" i="4"/>
  <c r="BH37" i="4"/>
  <c r="BH36" i="4"/>
  <c r="BH35" i="4"/>
  <c r="BH33" i="4"/>
  <c r="BH32" i="4"/>
  <c r="BH31" i="4"/>
  <c r="BH30" i="4"/>
  <c r="BH29" i="4"/>
  <c r="BH27" i="4"/>
  <c r="BH26" i="4"/>
  <c r="BH25" i="4"/>
  <c r="BH24" i="4"/>
  <c r="BH17" i="4"/>
  <c r="BH16" i="4"/>
  <c r="BE7" i="4"/>
  <c r="BH14" i="4"/>
  <c r="HV18" i="4" l="1"/>
  <c r="HW18" i="4" s="1"/>
  <c r="HU18" i="4"/>
  <c r="HN18" i="4"/>
  <c r="HO18" i="4" s="1"/>
  <c r="HM18" i="4"/>
  <c r="J7" i="4"/>
  <c r="X7" i="4"/>
  <c r="AI7" i="4"/>
  <c r="HL20" i="4"/>
  <c r="HD20" i="4"/>
  <c r="HE20" i="4"/>
  <c r="HF20" i="4" s="1"/>
  <c r="GU20" i="4"/>
  <c r="GV20" i="4"/>
  <c r="GW20" i="4" s="1"/>
  <c r="AR7" i="4"/>
  <c r="S7" i="4"/>
  <c r="AC7" i="4"/>
  <c r="AM7" i="4"/>
  <c r="I7" i="4"/>
  <c r="E7" i="4"/>
  <c r="Y7" i="4"/>
  <c r="AN7" i="4"/>
  <c r="T7" i="4"/>
  <c r="AD7" i="4"/>
  <c r="AS7" i="4"/>
  <c r="D7" i="4"/>
  <c r="AH7" i="4"/>
  <c r="HU20" i="4" l="1"/>
  <c r="HV20" i="4"/>
  <c r="HW20" i="4" s="1"/>
  <c r="HM20" i="4"/>
  <c r="HN20" i="4"/>
  <c r="HO20" i="4" s="1"/>
  <c r="B19" i="4"/>
  <c r="B21" i="4"/>
  <c r="B22" i="4"/>
  <c r="DY65" i="4" l="1"/>
  <c r="DY64" i="4"/>
  <c r="DY63" i="4"/>
  <c r="DY61" i="4"/>
  <c r="DY60" i="4"/>
  <c r="DY59" i="4"/>
  <c r="DY58" i="4"/>
  <c r="DY57" i="4"/>
  <c r="DY56" i="4"/>
  <c r="DY55" i="4"/>
  <c r="DY54" i="4"/>
  <c r="DY53" i="4"/>
  <c r="DZ53" i="4" s="1"/>
  <c r="DY52" i="4"/>
  <c r="DY50" i="4"/>
  <c r="DY49" i="4"/>
  <c r="DY48" i="4"/>
  <c r="DY46" i="4"/>
  <c r="DY45" i="4"/>
  <c r="DY44" i="4"/>
  <c r="DY43" i="4"/>
  <c r="DY42" i="4"/>
  <c r="DY41" i="4"/>
  <c r="DY39" i="4"/>
  <c r="DY38" i="4"/>
  <c r="DY37" i="4"/>
  <c r="DY36" i="4"/>
  <c r="DY35" i="4"/>
  <c r="DY33" i="4"/>
  <c r="DY32" i="4"/>
  <c r="DY31" i="4"/>
  <c r="DY30" i="4"/>
  <c r="DY29" i="4"/>
  <c r="DY27" i="4"/>
  <c r="DY26" i="4"/>
  <c r="DY25" i="4"/>
  <c r="DY24" i="4"/>
  <c r="DY22" i="4"/>
  <c r="DY21" i="4"/>
  <c r="DY19" i="4"/>
  <c r="DY17" i="4"/>
  <c r="DY16" i="4"/>
  <c r="DY14" i="4"/>
  <c r="DY8" i="4"/>
  <c r="DX66" i="4"/>
  <c r="DX65" i="4"/>
  <c r="DX64" i="4"/>
  <c r="DX63" i="4"/>
  <c r="DX61" i="4"/>
  <c r="DX60" i="4"/>
  <c r="DX59" i="4"/>
  <c r="DX58" i="4"/>
  <c r="DX57" i="4"/>
  <c r="DX56" i="4"/>
  <c r="DX55" i="4"/>
  <c r="DX54" i="4"/>
  <c r="DX53" i="4"/>
  <c r="DX52" i="4"/>
  <c r="DX50" i="4"/>
  <c r="DX49" i="4"/>
  <c r="DX48" i="4"/>
  <c r="DX46" i="4"/>
  <c r="DX45" i="4"/>
  <c r="DX44" i="4"/>
  <c r="DX43" i="4"/>
  <c r="DX42" i="4"/>
  <c r="DX41" i="4"/>
  <c r="DX39" i="4"/>
  <c r="DX38" i="4"/>
  <c r="DX37" i="4"/>
  <c r="DX36" i="4"/>
  <c r="DX35" i="4"/>
  <c r="DX33" i="4"/>
  <c r="DX32" i="4"/>
  <c r="DX31" i="4"/>
  <c r="DX30" i="4"/>
  <c r="DX29" i="4"/>
  <c r="DX27" i="4"/>
  <c r="DX26" i="4"/>
  <c r="DX25" i="4"/>
  <c r="DX24" i="4"/>
  <c r="DX22" i="4"/>
  <c r="DX21" i="4"/>
  <c r="DX19" i="4"/>
  <c r="DX17" i="4"/>
  <c r="DX16" i="4"/>
  <c r="DX14" i="4"/>
  <c r="DX8" i="4"/>
  <c r="EJ53" i="4"/>
  <c r="EJ52" i="4"/>
  <c r="EE62" i="4"/>
  <c r="EE53" i="4"/>
  <c r="EE52" i="4"/>
  <c r="EE15" i="4"/>
  <c r="DZ52" i="4"/>
  <c r="ED66" i="4" l="1"/>
  <c r="EE66" i="4" s="1"/>
  <c r="EC66" i="4"/>
  <c r="DU66" i="4"/>
  <c r="DR66" i="4"/>
  <c r="DS66" i="4" s="1"/>
  <c r="DQ66" i="4"/>
  <c r="DL66" i="4"/>
  <c r="DM66" i="4" s="1"/>
  <c r="DK66" i="4"/>
  <c r="DF66" i="4"/>
  <c r="DG66" i="4" s="1"/>
  <c r="DE66" i="4"/>
  <c r="CZ66" i="4"/>
  <c r="DA66" i="4" s="1"/>
  <c r="CY66" i="4"/>
  <c r="CT66" i="4"/>
  <c r="CU66" i="4" s="1"/>
  <c r="CS66" i="4"/>
  <c r="CN66" i="4"/>
  <c r="CO66" i="4" s="1"/>
  <c r="CM66" i="4"/>
  <c r="CH66" i="4"/>
  <c r="CI66" i="4" s="1"/>
  <c r="CG66" i="4"/>
  <c r="CB66" i="4"/>
  <c r="CC66" i="4" s="1"/>
  <c r="CA66" i="4"/>
  <c r="BV66" i="4"/>
  <c r="BW66" i="4" s="1"/>
  <c r="BU66" i="4"/>
  <c r="BQ66" i="4"/>
  <c r="BP66" i="4"/>
  <c r="BL66" i="4"/>
  <c r="BK66" i="4"/>
  <c r="BG66" i="4"/>
  <c r="BC66" i="4"/>
  <c r="BB66" i="4"/>
  <c r="AX66" i="4"/>
  <c r="AW66" i="4"/>
  <c r="AS66" i="4"/>
  <c r="AR66" i="4"/>
  <c r="AN66" i="4"/>
  <c r="AM66" i="4"/>
  <c r="AI66" i="4"/>
  <c r="AH66" i="4"/>
  <c r="AD66" i="4"/>
  <c r="AC66" i="4"/>
  <c r="Y66" i="4"/>
  <c r="X66" i="4"/>
  <c r="T66" i="4"/>
  <c r="S66" i="4"/>
  <c r="J66" i="4"/>
  <c r="I66" i="4"/>
  <c r="E66" i="4"/>
  <c r="D66" i="4"/>
  <c r="ED65" i="4"/>
  <c r="EE65" i="4" s="1"/>
  <c r="EC65" i="4"/>
  <c r="DZ65" i="4"/>
  <c r="DU65" i="4"/>
  <c r="DR65" i="4"/>
  <c r="DS65" i="4" s="1"/>
  <c r="DQ65" i="4"/>
  <c r="DL65" i="4"/>
  <c r="DM65" i="4" s="1"/>
  <c r="DK65" i="4"/>
  <c r="DF65" i="4"/>
  <c r="DG65" i="4" s="1"/>
  <c r="DE65" i="4"/>
  <c r="CZ65" i="4"/>
  <c r="DA65" i="4" s="1"/>
  <c r="CY65" i="4"/>
  <c r="CT65" i="4"/>
  <c r="CU65" i="4" s="1"/>
  <c r="CS65" i="4"/>
  <c r="CN65" i="4"/>
  <c r="CO65" i="4" s="1"/>
  <c r="CM65" i="4"/>
  <c r="CH65" i="4"/>
  <c r="CI65" i="4" s="1"/>
  <c r="CG65" i="4"/>
  <c r="CB65" i="4"/>
  <c r="CC65" i="4" s="1"/>
  <c r="CA65" i="4"/>
  <c r="BV65" i="4"/>
  <c r="BW65" i="4" s="1"/>
  <c r="BU65" i="4"/>
  <c r="BQ65" i="4"/>
  <c r="BP65" i="4"/>
  <c r="BL65" i="4"/>
  <c r="BK65" i="4"/>
  <c r="BG65" i="4"/>
  <c r="BC65" i="4"/>
  <c r="BB65" i="4"/>
  <c r="AX65" i="4"/>
  <c r="AW65" i="4"/>
  <c r="AS65" i="4"/>
  <c r="AR65" i="4"/>
  <c r="AN65" i="4"/>
  <c r="AM65" i="4"/>
  <c r="AI65" i="4"/>
  <c r="AH65" i="4"/>
  <c r="AD65" i="4"/>
  <c r="AC65" i="4"/>
  <c r="Y65" i="4"/>
  <c r="X65" i="4"/>
  <c r="T65" i="4"/>
  <c r="S65" i="4"/>
  <c r="J65" i="4"/>
  <c r="I65" i="4"/>
  <c r="E65" i="4"/>
  <c r="D65" i="4"/>
  <c r="ED64" i="4"/>
  <c r="EE64" i="4" s="1"/>
  <c r="EC64" i="4"/>
  <c r="DZ64" i="4"/>
  <c r="DU64" i="4"/>
  <c r="DR64" i="4"/>
  <c r="DS64" i="4" s="1"/>
  <c r="DQ64" i="4"/>
  <c r="DL64" i="4"/>
  <c r="DM64" i="4" s="1"/>
  <c r="DK64" i="4"/>
  <c r="DF64" i="4"/>
  <c r="DG64" i="4" s="1"/>
  <c r="DE64" i="4"/>
  <c r="CZ64" i="4"/>
  <c r="DA64" i="4" s="1"/>
  <c r="CY64" i="4"/>
  <c r="CT64" i="4"/>
  <c r="CU64" i="4" s="1"/>
  <c r="CS64" i="4"/>
  <c r="CN64" i="4"/>
  <c r="CO64" i="4" s="1"/>
  <c r="CM64" i="4"/>
  <c r="CH64" i="4"/>
  <c r="CI64" i="4" s="1"/>
  <c r="CG64" i="4"/>
  <c r="CB64" i="4"/>
  <c r="CC64" i="4" s="1"/>
  <c r="CA64" i="4"/>
  <c r="BV64" i="4"/>
  <c r="BW64" i="4" s="1"/>
  <c r="BU64" i="4"/>
  <c r="BQ64" i="4"/>
  <c r="BP64" i="4"/>
  <c r="BL64" i="4"/>
  <c r="BK64" i="4"/>
  <c r="BG64" i="4"/>
  <c r="BC64" i="4"/>
  <c r="BB64" i="4"/>
  <c r="AX64" i="4"/>
  <c r="AW64" i="4"/>
  <c r="AS64" i="4"/>
  <c r="AR64" i="4"/>
  <c r="AN64" i="4"/>
  <c r="AM64" i="4"/>
  <c r="AI64" i="4"/>
  <c r="AH64" i="4"/>
  <c r="AD64" i="4"/>
  <c r="AC64" i="4"/>
  <c r="Y64" i="4"/>
  <c r="X64" i="4"/>
  <c r="T64" i="4"/>
  <c r="S64" i="4"/>
  <c r="J64" i="4"/>
  <c r="I64" i="4"/>
  <c r="E64" i="4"/>
  <c r="D64" i="4"/>
  <c r="ED63" i="4"/>
  <c r="EE63" i="4" s="1"/>
  <c r="EC63" i="4"/>
  <c r="DZ63" i="4"/>
  <c r="DU63" i="4"/>
  <c r="DR63" i="4"/>
  <c r="DS63" i="4" s="1"/>
  <c r="DQ63" i="4"/>
  <c r="DL63" i="4"/>
  <c r="DM63" i="4" s="1"/>
  <c r="DK63" i="4"/>
  <c r="DF63" i="4"/>
  <c r="DG63" i="4" s="1"/>
  <c r="DE63" i="4"/>
  <c r="CZ63" i="4"/>
  <c r="DA63" i="4" s="1"/>
  <c r="CY63" i="4"/>
  <c r="CT63" i="4"/>
  <c r="CU63" i="4" s="1"/>
  <c r="CS63" i="4"/>
  <c r="CN63" i="4"/>
  <c r="CO63" i="4" s="1"/>
  <c r="CM63" i="4"/>
  <c r="CH63" i="4"/>
  <c r="CI63" i="4" s="1"/>
  <c r="CG63" i="4"/>
  <c r="CB63" i="4"/>
  <c r="CC63" i="4" s="1"/>
  <c r="CA63" i="4"/>
  <c r="BV63" i="4"/>
  <c r="BW63" i="4" s="1"/>
  <c r="BU63" i="4"/>
  <c r="BQ63" i="4"/>
  <c r="BP63" i="4"/>
  <c r="BL63" i="4"/>
  <c r="BK63" i="4"/>
  <c r="BG63" i="4"/>
  <c r="BC63" i="4"/>
  <c r="BB63" i="4"/>
  <c r="AX63" i="4"/>
  <c r="AW63" i="4"/>
  <c r="AS63" i="4"/>
  <c r="AR63" i="4"/>
  <c r="AN63" i="4"/>
  <c r="AM63" i="4"/>
  <c r="AI63" i="4"/>
  <c r="AH63" i="4"/>
  <c r="AD63" i="4"/>
  <c r="AC63" i="4"/>
  <c r="Y63" i="4"/>
  <c r="X63" i="4"/>
  <c r="T63" i="4"/>
  <c r="S63" i="4"/>
  <c r="J63" i="4"/>
  <c r="I63" i="4"/>
  <c r="E63" i="4"/>
  <c r="D63" i="4"/>
  <c r="ED61" i="4"/>
  <c r="EE61" i="4" s="1"/>
  <c r="EC61" i="4"/>
  <c r="DZ61" i="4"/>
  <c r="DU61" i="4"/>
  <c r="DR61" i="4"/>
  <c r="DS61" i="4" s="1"/>
  <c r="DQ61" i="4"/>
  <c r="DL61" i="4"/>
  <c r="DM61" i="4" s="1"/>
  <c r="DK61" i="4"/>
  <c r="DF61" i="4"/>
  <c r="DG61" i="4" s="1"/>
  <c r="DE61" i="4"/>
  <c r="CZ61" i="4"/>
  <c r="DA61" i="4" s="1"/>
  <c r="CY61" i="4"/>
  <c r="CT61" i="4"/>
  <c r="CU61" i="4" s="1"/>
  <c r="CS61" i="4"/>
  <c r="CN61" i="4"/>
  <c r="CO61" i="4" s="1"/>
  <c r="CM61" i="4"/>
  <c r="CH61" i="4"/>
  <c r="CI61" i="4" s="1"/>
  <c r="CG61" i="4"/>
  <c r="CB61" i="4"/>
  <c r="CC61" i="4" s="1"/>
  <c r="CA61" i="4"/>
  <c r="BV61" i="4"/>
  <c r="BW61" i="4" s="1"/>
  <c r="BU61" i="4"/>
  <c r="BQ61" i="4"/>
  <c r="BP61" i="4"/>
  <c r="BL61" i="4"/>
  <c r="BK61" i="4"/>
  <c r="BG61" i="4"/>
  <c r="BC61" i="4"/>
  <c r="BB61" i="4"/>
  <c r="AX61" i="4"/>
  <c r="AW61" i="4"/>
  <c r="AS61" i="4"/>
  <c r="AR61" i="4"/>
  <c r="AN61" i="4"/>
  <c r="AM61" i="4"/>
  <c r="AI61" i="4"/>
  <c r="AH61" i="4"/>
  <c r="AD61" i="4"/>
  <c r="AC61" i="4"/>
  <c r="Y61" i="4"/>
  <c r="X61" i="4"/>
  <c r="T61" i="4"/>
  <c r="S61" i="4"/>
  <c r="J61" i="4"/>
  <c r="I61" i="4"/>
  <c r="E61" i="4"/>
  <c r="D61" i="4"/>
  <c r="ED60" i="4"/>
  <c r="EE60" i="4" s="1"/>
  <c r="EC60" i="4"/>
  <c r="DZ60" i="4"/>
  <c r="DU60" i="4"/>
  <c r="DR60" i="4"/>
  <c r="DS60" i="4" s="1"/>
  <c r="DQ60" i="4"/>
  <c r="DL60" i="4"/>
  <c r="DM60" i="4" s="1"/>
  <c r="DK60" i="4"/>
  <c r="DF60" i="4"/>
  <c r="DG60" i="4" s="1"/>
  <c r="DE60" i="4"/>
  <c r="CZ60" i="4"/>
  <c r="DA60" i="4" s="1"/>
  <c r="CY60" i="4"/>
  <c r="CT60" i="4"/>
  <c r="CU60" i="4" s="1"/>
  <c r="CS60" i="4"/>
  <c r="CN60" i="4"/>
  <c r="CO60" i="4" s="1"/>
  <c r="CM60" i="4"/>
  <c r="CH60" i="4"/>
  <c r="CI60" i="4" s="1"/>
  <c r="CG60" i="4"/>
  <c r="CB60" i="4"/>
  <c r="CC60" i="4" s="1"/>
  <c r="CA60" i="4"/>
  <c r="BV60" i="4"/>
  <c r="BW60" i="4" s="1"/>
  <c r="BU60" i="4"/>
  <c r="BQ60" i="4"/>
  <c r="BP60" i="4"/>
  <c r="BL60" i="4"/>
  <c r="BK60" i="4"/>
  <c r="BG60" i="4"/>
  <c r="BC60" i="4"/>
  <c r="BB60" i="4"/>
  <c r="AX60" i="4"/>
  <c r="AW60" i="4"/>
  <c r="AS60" i="4"/>
  <c r="AR60" i="4"/>
  <c r="AN60" i="4"/>
  <c r="AM60" i="4"/>
  <c r="AI60" i="4"/>
  <c r="AH60" i="4"/>
  <c r="AD60" i="4"/>
  <c r="AC60" i="4"/>
  <c r="Y60" i="4"/>
  <c r="X60" i="4"/>
  <c r="T60" i="4"/>
  <c r="S60" i="4"/>
  <c r="J60" i="4"/>
  <c r="I60" i="4"/>
  <c r="E60" i="4"/>
  <c r="D60" i="4"/>
  <c r="DZ59" i="4"/>
  <c r="DU59" i="4"/>
  <c r="DR59" i="4"/>
  <c r="DS59" i="4" s="1"/>
  <c r="DQ59" i="4"/>
  <c r="DL59" i="4"/>
  <c r="DM59" i="4" s="1"/>
  <c r="DK59" i="4"/>
  <c r="DF59" i="4"/>
  <c r="DG59" i="4" s="1"/>
  <c r="DE59" i="4"/>
  <c r="CZ59" i="4"/>
  <c r="DA59" i="4" s="1"/>
  <c r="CY59" i="4"/>
  <c r="CT59" i="4"/>
  <c r="CU59" i="4" s="1"/>
  <c r="CS59" i="4"/>
  <c r="CQ59" i="4"/>
  <c r="CN59" i="4"/>
  <c r="CO59" i="4" s="1"/>
  <c r="CM59" i="4"/>
  <c r="CH59" i="4"/>
  <c r="CI59" i="4" s="1"/>
  <c r="CG59" i="4"/>
  <c r="CB59" i="4"/>
  <c r="CC59" i="4" s="1"/>
  <c r="CA59" i="4"/>
  <c r="BV59" i="4"/>
  <c r="BW59" i="4" s="1"/>
  <c r="BU59" i="4"/>
  <c r="BQ59" i="4"/>
  <c r="BP59" i="4"/>
  <c r="BL59" i="4"/>
  <c r="BK59" i="4"/>
  <c r="BG59" i="4"/>
  <c r="BD59" i="4"/>
  <c r="BC59" i="4"/>
  <c r="BB59" i="4"/>
  <c r="AX59" i="4"/>
  <c r="AW59" i="4"/>
  <c r="AS59" i="4"/>
  <c r="AR59" i="4"/>
  <c r="AN59" i="4"/>
  <c r="AM59" i="4"/>
  <c r="AI59" i="4"/>
  <c r="AH59" i="4"/>
  <c r="AF59" i="4"/>
  <c r="AD59" i="4"/>
  <c r="AC59" i="4"/>
  <c r="AA59" i="4"/>
  <c r="Y59" i="4"/>
  <c r="X59" i="4"/>
  <c r="V59" i="4"/>
  <c r="T59" i="4"/>
  <c r="S59" i="4"/>
  <c r="Q59" i="4"/>
  <c r="J59" i="4"/>
  <c r="I59" i="4"/>
  <c r="G59" i="4"/>
  <c r="E59" i="4"/>
  <c r="D59" i="4"/>
  <c r="EG58" i="4"/>
  <c r="EQ58" i="4" s="1"/>
  <c r="ED58" i="4"/>
  <c r="EE58" i="4" s="1"/>
  <c r="EC58" i="4"/>
  <c r="DZ58" i="4"/>
  <c r="DU58" i="4"/>
  <c r="BT58" i="4"/>
  <c r="BQ58" i="4"/>
  <c r="BP58" i="4"/>
  <c r="BL58" i="4"/>
  <c r="BK58" i="4"/>
  <c r="AS58" i="4"/>
  <c r="AR58" i="4"/>
  <c r="AL58" i="4"/>
  <c r="AM58" i="4" s="1"/>
  <c r="AI58" i="4"/>
  <c r="AV58" i="4" s="1"/>
  <c r="AW58" i="4" s="1"/>
  <c r="AH58" i="4"/>
  <c r="W58" i="4"/>
  <c r="X58" i="4" s="1"/>
  <c r="E58" i="4"/>
  <c r="D58" i="4"/>
  <c r="BG58" i="4"/>
  <c r="EG57" i="4"/>
  <c r="EQ57" i="4" s="1"/>
  <c r="ED57" i="4"/>
  <c r="EE57" i="4" s="1"/>
  <c r="EC57" i="4"/>
  <c r="DZ57" i="4"/>
  <c r="DU57" i="4"/>
  <c r="BT57" i="4"/>
  <c r="BQ57" i="4"/>
  <c r="BP57" i="4"/>
  <c r="BL57" i="4"/>
  <c r="BK57" i="4"/>
  <c r="AS57" i="4"/>
  <c r="AR57" i="4"/>
  <c r="AL57" i="4"/>
  <c r="AN57" i="4" s="1"/>
  <c r="AI57" i="4"/>
  <c r="AV57" i="4" s="1"/>
  <c r="AW57" i="4" s="1"/>
  <c r="AH57" i="4"/>
  <c r="W57" i="4"/>
  <c r="Y57" i="4" s="1"/>
  <c r="E57" i="4"/>
  <c r="D57" i="4"/>
  <c r="EG56" i="4"/>
  <c r="EQ56" i="4" s="1"/>
  <c r="ED56" i="4"/>
  <c r="EE56" i="4" s="1"/>
  <c r="EC56" i="4"/>
  <c r="DZ56" i="4"/>
  <c r="DU56" i="4"/>
  <c r="BT56" i="4"/>
  <c r="BQ56" i="4"/>
  <c r="BP56" i="4"/>
  <c r="BL56" i="4"/>
  <c r="BK56" i="4"/>
  <c r="AS56" i="4"/>
  <c r="AR56" i="4"/>
  <c r="AL56" i="4"/>
  <c r="AN56" i="4" s="1"/>
  <c r="AI56" i="4"/>
  <c r="AV56" i="4" s="1"/>
  <c r="AH56" i="4"/>
  <c r="W56" i="4"/>
  <c r="E56" i="4"/>
  <c r="D56" i="4"/>
  <c r="EG55" i="4"/>
  <c r="EQ55" i="4" s="1"/>
  <c r="ED55" i="4"/>
  <c r="EE55" i="4" s="1"/>
  <c r="EC55" i="4"/>
  <c r="DZ55" i="4"/>
  <c r="DU55" i="4"/>
  <c r="BT55" i="4"/>
  <c r="BQ55" i="4"/>
  <c r="BP55" i="4"/>
  <c r="BL55" i="4"/>
  <c r="BK55" i="4"/>
  <c r="AS55" i="4"/>
  <c r="AR55" i="4"/>
  <c r="AL55" i="4"/>
  <c r="AN55" i="4" s="1"/>
  <c r="AI55" i="4"/>
  <c r="AV55" i="4" s="1"/>
  <c r="AH55" i="4"/>
  <c r="W55" i="4"/>
  <c r="Y55" i="4" s="1"/>
  <c r="E55" i="4"/>
  <c r="D55" i="4"/>
  <c r="ED54" i="4"/>
  <c r="EE54" i="4" s="1"/>
  <c r="EC54" i="4"/>
  <c r="DZ54" i="4"/>
  <c r="DU54" i="4"/>
  <c r="DR54" i="4"/>
  <c r="DS54" i="4" s="1"/>
  <c r="DQ54" i="4"/>
  <c r="DL54" i="4"/>
  <c r="DM54" i="4" s="1"/>
  <c r="DK54" i="4"/>
  <c r="DF54" i="4"/>
  <c r="DG54" i="4" s="1"/>
  <c r="DE54" i="4"/>
  <c r="CZ54" i="4"/>
  <c r="DA54" i="4" s="1"/>
  <c r="CY54" i="4"/>
  <c r="CT54" i="4"/>
  <c r="CU54" i="4" s="1"/>
  <c r="CS54" i="4"/>
  <c r="CN54" i="4"/>
  <c r="CO54" i="4" s="1"/>
  <c r="CM54" i="4"/>
  <c r="CH54" i="4"/>
  <c r="CI54" i="4" s="1"/>
  <c r="CG54" i="4"/>
  <c r="CB54" i="4"/>
  <c r="CC54" i="4" s="1"/>
  <c r="CA54" i="4"/>
  <c r="BV54" i="4"/>
  <c r="BW54" i="4" s="1"/>
  <c r="BU54" i="4"/>
  <c r="BQ54" i="4"/>
  <c r="BP54" i="4"/>
  <c r="BL54" i="4"/>
  <c r="BK54" i="4"/>
  <c r="BG54" i="4"/>
  <c r="BC54" i="4"/>
  <c r="BB54" i="4"/>
  <c r="AX54" i="4"/>
  <c r="AW54" i="4"/>
  <c r="AS54" i="4"/>
  <c r="AR54" i="4"/>
  <c r="AN54" i="4"/>
  <c r="AM54" i="4"/>
  <c r="AI54" i="4"/>
  <c r="AH54" i="4"/>
  <c r="AD54" i="4"/>
  <c r="AC54" i="4"/>
  <c r="Y54" i="4"/>
  <c r="X54" i="4"/>
  <c r="T54" i="4"/>
  <c r="S54" i="4"/>
  <c r="J54" i="4"/>
  <c r="I54" i="4"/>
  <c r="E54" i="4"/>
  <c r="D54" i="4"/>
  <c r="DU53" i="4"/>
  <c r="DR53" i="4"/>
  <c r="DS53" i="4" s="1"/>
  <c r="DQ53" i="4"/>
  <c r="DL53" i="4"/>
  <c r="DK53" i="4"/>
  <c r="DF53" i="4"/>
  <c r="DG53" i="4" s="1"/>
  <c r="DE53" i="4"/>
  <c r="CZ53" i="4"/>
  <c r="DA53" i="4" s="1"/>
  <c r="CY53" i="4"/>
  <c r="CN53" i="4"/>
  <c r="CO53" i="4" s="1"/>
  <c r="CM53" i="4"/>
  <c r="CH53" i="4"/>
  <c r="CI53" i="4" s="1"/>
  <c r="CG53" i="4"/>
  <c r="CB53" i="4"/>
  <c r="CC53" i="4" s="1"/>
  <c r="CA53" i="4"/>
  <c r="BV53" i="4"/>
  <c r="BW53" i="4" s="1"/>
  <c r="BU53" i="4"/>
  <c r="BQ53" i="4"/>
  <c r="BP53" i="4"/>
  <c r="BL53" i="4"/>
  <c r="BK53" i="4"/>
  <c r="BC53" i="4"/>
  <c r="BB53" i="4"/>
  <c r="AX53" i="4"/>
  <c r="AW53" i="4"/>
  <c r="AS53" i="4"/>
  <c r="AR53" i="4"/>
  <c r="AN53" i="4"/>
  <c r="AM53" i="4"/>
  <c r="AI53" i="4"/>
  <c r="AH53" i="4"/>
  <c r="AD53" i="4"/>
  <c r="AC53" i="4"/>
  <c r="Y53" i="4"/>
  <c r="T53" i="4"/>
  <c r="S53" i="4"/>
  <c r="J53" i="4"/>
  <c r="I53" i="4"/>
  <c r="E53" i="4"/>
  <c r="D53" i="4"/>
  <c r="DU52" i="4"/>
  <c r="DR52" i="4"/>
  <c r="DS52" i="4" s="1"/>
  <c r="DQ52" i="4"/>
  <c r="DL52" i="4"/>
  <c r="DK52" i="4"/>
  <c r="DF52" i="4"/>
  <c r="DG52" i="4" s="1"/>
  <c r="DE52" i="4"/>
  <c r="CZ52" i="4"/>
  <c r="DA52" i="4" s="1"/>
  <c r="CY52" i="4"/>
  <c r="CN52" i="4"/>
  <c r="CO52" i="4" s="1"/>
  <c r="CM52" i="4"/>
  <c r="CH52" i="4"/>
  <c r="CI52" i="4" s="1"/>
  <c r="CG52" i="4"/>
  <c r="CB52" i="4"/>
  <c r="CC52" i="4" s="1"/>
  <c r="CA52" i="4"/>
  <c r="BV52" i="4"/>
  <c r="BW52" i="4" s="1"/>
  <c r="BU52" i="4"/>
  <c r="BQ52" i="4"/>
  <c r="BP52" i="4"/>
  <c r="BL52" i="4"/>
  <c r="BK52" i="4"/>
  <c r="BC52" i="4"/>
  <c r="BB52" i="4"/>
  <c r="AX52" i="4"/>
  <c r="AW52" i="4"/>
  <c r="AS52" i="4"/>
  <c r="AR52" i="4"/>
  <c r="AN52" i="4"/>
  <c r="AM52" i="4"/>
  <c r="AI52" i="4"/>
  <c r="AH52" i="4"/>
  <c r="AD52" i="4"/>
  <c r="AC52" i="4"/>
  <c r="Y52" i="4"/>
  <c r="T52" i="4"/>
  <c r="S52" i="4"/>
  <c r="J52" i="4"/>
  <c r="I52" i="4"/>
  <c r="E52" i="4"/>
  <c r="D52" i="4"/>
  <c r="ED50" i="4"/>
  <c r="EE50" i="4" s="1"/>
  <c r="EC50" i="4"/>
  <c r="DZ50" i="4"/>
  <c r="DU50" i="4"/>
  <c r="DR50" i="4"/>
  <c r="DS50" i="4" s="1"/>
  <c r="DQ50" i="4"/>
  <c r="DL50" i="4"/>
  <c r="DM50" i="4" s="1"/>
  <c r="DK50" i="4"/>
  <c r="DF50" i="4"/>
  <c r="DG50" i="4" s="1"/>
  <c r="DE50" i="4"/>
  <c r="CZ50" i="4"/>
  <c r="DA50" i="4" s="1"/>
  <c r="CY50" i="4"/>
  <c r="CT50" i="4"/>
  <c r="CU50" i="4" s="1"/>
  <c r="CS50" i="4"/>
  <c r="CN50" i="4"/>
  <c r="CO50" i="4" s="1"/>
  <c r="CM50" i="4"/>
  <c r="CH50" i="4"/>
  <c r="CI50" i="4" s="1"/>
  <c r="CG50" i="4"/>
  <c r="CB50" i="4"/>
  <c r="CC50" i="4" s="1"/>
  <c r="CA50" i="4"/>
  <c r="BV50" i="4"/>
  <c r="BW50" i="4" s="1"/>
  <c r="BU50" i="4"/>
  <c r="BQ50" i="4"/>
  <c r="BP50" i="4"/>
  <c r="BL50" i="4"/>
  <c r="BK50" i="4"/>
  <c r="BG50" i="4"/>
  <c r="BC50" i="4"/>
  <c r="BB50" i="4"/>
  <c r="AX50" i="4"/>
  <c r="AW50" i="4"/>
  <c r="AS50" i="4"/>
  <c r="AR50" i="4"/>
  <c r="AN50" i="4"/>
  <c r="AM50" i="4"/>
  <c r="AI50" i="4"/>
  <c r="AH50" i="4"/>
  <c r="AD50" i="4"/>
  <c r="AC50" i="4"/>
  <c r="Y50" i="4"/>
  <c r="X50" i="4"/>
  <c r="T50" i="4"/>
  <c r="S50" i="4"/>
  <c r="J50" i="4"/>
  <c r="I50" i="4"/>
  <c r="E50" i="4"/>
  <c r="D50" i="4"/>
  <c r="ED49" i="4"/>
  <c r="EE49" i="4" s="1"/>
  <c r="EC49" i="4"/>
  <c r="DZ49" i="4"/>
  <c r="DU49" i="4"/>
  <c r="DR49" i="4"/>
  <c r="DS49" i="4" s="1"/>
  <c r="DQ49" i="4"/>
  <c r="DL49" i="4"/>
  <c r="DM49" i="4" s="1"/>
  <c r="DK49" i="4"/>
  <c r="DF49" i="4"/>
  <c r="DG49" i="4" s="1"/>
  <c r="DE49" i="4"/>
  <c r="CZ49" i="4"/>
  <c r="DA49" i="4" s="1"/>
  <c r="CY49" i="4"/>
  <c r="CT49" i="4"/>
  <c r="CU49" i="4" s="1"/>
  <c r="CS49" i="4"/>
  <c r="CN49" i="4"/>
  <c r="CO49" i="4" s="1"/>
  <c r="CM49" i="4"/>
  <c r="CH49" i="4"/>
  <c r="CI49" i="4" s="1"/>
  <c r="CG49" i="4"/>
  <c r="CB49" i="4"/>
  <c r="CC49" i="4" s="1"/>
  <c r="CA49" i="4"/>
  <c r="BV49" i="4"/>
  <c r="BW49" i="4" s="1"/>
  <c r="BU49" i="4"/>
  <c r="BQ49" i="4"/>
  <c r="BP49" i="4"/>
  <c r="BL49" i="4"/>
  <c r="BK49" i="4"/>
  <c r="BG49" i="4"/>
  <c r="BC49" i="4"/>
  <c r="BB49" i="4"/>
  <c r="AX49" i="4"/>
  <c r="AW49" i="4"/>
  <c r="AS49" i="4"/>
  <c r="AR49" i="4"/>
  <c r="AN49" i="4"/>
  <c r="AM49" i="4"/>
  <c r="AI49" i="4"/>
  <c r="AH49" i="4"/>
  <c r="AD49" i="4"/>
  <c r="AC49" i="4"/>
  <c r="Y49" i="4"/>
  <c r="X49" i="4"/>
  <c r="T49" i="4"/>
  <c r="S49" i="4"/>
  <c r="J49" i="4"/>
  <c r="I49" i="4"/>
  <c r="E49" i="4"/>
  <c r="D49" i="4"/>
  <c r="ED48" i="4"/>
  <c r="EE48" i="4" s="1"/>
  <c r="DZ48" i="4"/>
  <c r="DU48" i="4"/>
  <c r="DR48" i="4"/>
  <c r="DS48" i="4" s="1"/>
  <c r="DQ48" i="4"/>
  <c r="DL48" i="4"/>
  <c r="DM48" i="4" s="1"/>
  <c r="DK48" i="4"/>
  <c r="DF48" i="4"/>
  <c r="DG48" i="4" s="1"/>
  <c r="DE48" i="4"/>
  <c r="CZ48" i="4"/>
  <c r="DA48" i="4" s="1"/>
  <c r="CY48" i="4"/>
  <c r="CT48" i="4"/>
  <c r="CU48" i="4" s="1"/>
  <c r="CS48" i="4"/>
  <c r="CQ48" i="4"/>
  <c r="CN48" i="4"/>
  <c r="CO48" i="4" s="1"/>
  <c r="CM48" i="4"/>
  <c r="CH48" i="4"/>
  <c r="CI48" i="4" s="1"/>
  <c r="CG48" i="4"/>
  <c r="CB48" i="4"/>
  <c r="CC48" i="4" s="1"/>
  <c r="CA48" i="4"/>
  <c r="BV48" i="4"/>
  <c r="BW48" i="4" s="1"/>
  <c r="BU48" i="4"/>
  <c r="BQ48" i="4"/>
  <c r="BP48" i="4"/>
  <c r="BL48" i="4"/>
  <c r="BK48" i="4"/>
  <c r="BG48" i="4"/>
  <c r="BD48" i="4"/>
  <c r="BC48" i="4"/>
  <c r="BB48" i="4"/>
  <c r="AX48" i="4"/>
  <c r="AW48" i="4"/>
  <c r="AS48" i="4"/>
  <c r="AR48" i="4"/>
  <c r="AN48" i="4"/>
  <c r="AM48" i="4"/>
  <c r="AI48" i="4"/>
  <c r="AH48" i="4"/>
  <c r="AD48" i="4"/>
  <c r="AC48" i="4"/>
  <c r="Y48" i="4"/>
  <c r="X48" i="4"/>
  <c r="V48" i="4"/>
  <c r="T48" i="4"/>
  <c r="S48" i="4"/>
  <c r="J48" i="4"/>
  <c r="I48" i="4"/>
  <c r="G48" i="4"/>
  <c r="E48" i="4"/>
  <c r="D48" i="4"/>
  <c r="ED46" i="4"/>
  <c r="EE46" i="4" s="1"/>
  <c r="EC46" i="4"/>
  <c r="DZ46" i="4"/>
  <c r="DU46" i="4"/>
  <c r="DR46" i="4"/>
  <c r="DS46" i="4" s="1"/>
  <c r="DQ46" i="4"/>
  <c r="DL46" i="4"/>
  <c r="DM46" i="4" s="1"/>
  <c r="DK46" i="4"/>
  <c r="DF46" i="4"/>
  <c r="DG46" i="4" s="1"/>
  <c r="DE46" i="4"/>
  <c r="CZ46" i="4"/>
  <c r="DA46" i="4" s="1"/>
  <c r="CY46" i="4"/>
  <c r="CT46" i="4"/>
  <c r="CU46" i="4" s="1"/>
  <c r="CS46" i="4"/>
  <c r="CN46" i="4"/>
  <c r="CO46" i="4" s="1"/>
  <c r="CM46" i="4"/>
  <c r="CH46" i="4"/>
  <c r="CI46" i="4" s="1"/>
  <c r="CG46" i="4"/>
  <c r="CB46" i="4"/>
  <c r="CC46" i="4" s="1"/>
  <c r="CA46" i="4"/>
  <c r="BV46" i="4"/>
  <c r="BW46" i="4" s="1"/>
  <c r="BU46" i="4"/>
  <c r="BQ46" i="4"/>
  <c r="BP46" i="4"/>
  <c r="BL46" i="4"/>
  <c r="BK46" i="4"/>
  <c r="BG46" i="4"/>
  <c r="BC46" i="4"/>
  <c r="BB46" i="4"/>
  <c r="AX46" i="4"/>
  <c r="AW46" i="4"/>
  <c r="AS46" i="4"/>
  <c r="AR46" i="4"/>
  <c r="AN46" i="4"/>
  <c r="AM46" i="4"/>
  <c r="AI46" i="4"/>
  <c r="AH46" i="4"/>
  <c r="AD46" i="4"/>
  <c r="AC46" i="4"/>
  <c r="Y46" i="4"/>
  <c r="X46" i="4"/>
  <c r="T46" i="4"/>
  <c r="S46" i="4"/>
  <c r="J46" i="4"/>
  <c r="I46" i="4"/>
  <c r="E46" i="4"/>
  <c r="D46" i="4"/>
  <c r="ED45" i="4"/>
  <c r="EE45" i="4" s="1"/>
  <c r="EC45" i="4"/>
  <c r="DZ45" i="4"/>
  <c r="DU45" i="4"/>
  <c r="DR45" i="4"/>
  <c r="DS45" i="4" s="1"/>
  <c r="DQ45" i="4"/>
  <c r="DL45" i="4"/>
  <c r="DM45" i="4" s="1"/>
  <c r="DK45" i="4"/>
  <c r="DF45" i="4"/>
  <c r="DG45" i="4" s="1"/>
  <c r="DE45" i="4"/>
  <c r="CZ45" i="4"/>
  <c r="DA45" i="4" s="1"/>
  <c r="CY45" i="4"/>
  <c r="CT45" i="4"/>
  <c r="CU45" i="4" s="1"/>
  <c r="CS45" i="4"/>
  <c r="CN45" i="4"/>
  <c r="CO45" i="4" s="1"/>
  <c r="CM45" i="4"/>
  <c r="CH45" i="4"/>
  <c r="CI45" i="4" s="1"/>
  <c r="CG45" i="4"/>
  <c r="CB45" i="4"/>
  <c r="CC45" i="4" s="1"/>
  <c r="CA45" i="4"/>
  <c r="BV45" i="4"/>
  <c r="BW45" i="4" s="1"/>
  <c r="BU45" i="4"/>
  <c r="BQ45" i="4"/>
  <c r="BP45" i="4"/>
  <c r="BL45" i="4"/>
  <c r="BK45" i="4"/>
  <c r="BG45" i="4"/>
  <c r="BC45" i="4"/>
  <c r="BB45" i="4"/>
  <c r="AX45" i="4"/>
  <c r="AW45" i="4"/>
  <c r="AS45" i="4"/>
  <c r="AR45" i="4"/>
  <c r="AN45" i="4"/>
  <c r="AM45" i="4"/>
  <c r="AI45" i="4"/>
  <c r="AH45" i="4"/>
  <c r="AD45" i="4"/>
  <c r="AC45" i="4"/>
  <c r="Y45" i="4"/>
  <c r="X45" i="4"/>
  <c r="T45" i="4"/>
  <c r="S45" i="4"/>
  <c r="J45" i="4"/>
  <c r="I45" i="4"/>
  <c r="E45" i="4"/>
  <c r="D45" i="4"/>
  <c r="ED44" i="4"/>
  <c r="EE44" i="4" s="1"/>
  <c r="EC44" i="4"/>
  <c r="DZ44" i="4"/>
  <c r="DU44" i="4"/>
  <c r="DR44" i="4"/>
  <c r="DS44" i="4" s="1"/>
  <c r="DQ44" i="4"/>
  <c r="DL44" i="4"/>
  <c r="DM44" i="4" s="1"/>
  <c r="DK44" i="4"/>
  <c r="DF44" i="4"/>
  <c r="DG44" i="4" s="1"/>
  <c r="DE44" i="4"/>
  <c r="CZ44" i="4"/>
  <c r="DA44" i="4" s="1"/>
  <c r="CY44" i="4"/>
  <c r="CT44" i="4"/>
  <c r="CU44" i="4" s="1"/>
  <c r="CS44" i="4"/>
  <c r="CN44" i="4"/>
  <c r="CO44" i="4" s="1"/>
  <c r="CM44" i="4"/>
  <c r="CH44" i="4"/>
  <c r="CI44" i="4" s="1"/>
  <c r="CG44" i="4"/>
  <c r="CB44" i="4"/>
  <c r="CC44" i="4" s="1"/>
  <c r="CA44" i="4"/>
  <c r="BV44" i="4"/>
  <c r="BW44" i="4" s="1"/>
  <c r="BU44" i="4"/>
  <c r="BQ44" i="4"/>
  <c r="BP44" i="4"/>
  <c r="BL44" i="4"/>
  <c r="BK44" i="4"/>
  <c r="BG44" i="4"/>
  <c r="BC44" i="4"/>
  <c r="BB44" i="4"/>
  <c r="AX44" i="4"/>
  <c r="AW44" i="4"/>
  <c r="AS44" i="4"/>
  <c r="AR44" i="4"/>
  <c r="AN44" i="4"/>
  <c r="AM44" i="4"/>
  <c r="AI44" i="4"/>
  <c r="AH44" i="4"/>
  <c r="AD44" i="4"/>
  <c r="AC44" i="4"/>
  <c r="Y44" i="4"/>
  <c r="X44" i="4"/>
  <c r="T44" i="4"/>
  <c r="S44" i="4"/>
  <c r="J44" i="4"/>
  <c r="I44" i="4"/>
  <c r="E44" i="4"/>
  <c r="D44" i="4"/>
  <c r="DZ43" i="4"/>
  <c r="DU43" i="4"/>
  <c r="DR43" i="4"/>
  <c r="DS43" i="4" s="1"/>
  <c r="DQ43" i="4"/>
  <c r="DL43" i="4"/>
  <c r="DM43" i="4" s="1"/>
  <c r="DK43" i="4"/>
  <c r="DF43" i="4"/>
  <c r="DG43" i="4" s="1"/>
  <c r="DE43" i="4"/>
  <c r="CZ43" i="4"/>
  <c r="DA43" i="4" s="1"/>
  <c r="CY43" i="4"/>
  <c r="CT43" i="4"/>
  <c r="CU43" i="4" s="1"/>
  <c r="CS43" i="4"/>
  <c r="CQ43" i="4"/>
  <c r="CN43" i="4"/>
  <c r="CO43" i="4" s="1"/>
  <c r="CM43" i="4"/>
  <c r="CH43" i="4"/>
  <c r="CI43" i="4" s="1"/>
  <c r="CG43" i="4"/>
  <c r="CB43" i="4"/>
  <c r="CC43" i="4" s="1"/>
  <c r="CA43" i="4"/>
  <c r="BV43" i="4"/>
  <c r="BW43" i="4" s="1"/>
  <c r="BU43" i="4"/>
  <c r="BQ43" i="4"/>
  <c r="BP43" i="4"/>
  <c r="BL43" i="4"/>
  <c r="BK43" i="4"/>
  <c r="BG43" i="4"/>
  <c r="BD43" i="4"/>
  <c r="BC43" i="4"/>
  <c r="BB43" i="4"/>
  <c r="AX43" i="4"/>
  <c r="AW43" i="4"/>
  <c r="AS43" i="4"/>
  <c r="AR43" i="4"/>
  <c r="AN43" i="4"/>
  <c r="AM43" i="4"/>
  <c r="AI43" i="4"/>
  <c r="AH43" i="4"/>
  <c r="AF43" i="4"/>
  <c r="AD43" i="4"/>
  <c r="AC43" i="4"/>
  <c r="AA43" i="4"/>
  <c r="Y43" i="4"/>
  <c r="X43" i="4"/>
  <c r="V43" i="4"/>
  <c r="T43" i="4"/>
  <c r="S43" i="4"/>
  <c r="Q43" i="4"/>
  <c r="J43" i="4"/>
  <c r="I43" i="4"/>
  <c r="G43" i="4"/>
  <c r="E43" i="4"/>
  <c r="D43" i="4"/>
  <c r="ED42" i="4"/>
  <c r="EE42" i="4" s="1"/>
  <c r="EC42" i="4"/>
  <c r="DZ42" i="4"/>
  <c r="DU42" i="4"/>
  <c r="DR42" i="4"/>
  <c r="DS42" i="4" s="1"/>
  <c r="DQ42" i="4"/>
  <c r="DL42" i="4"/>
  <c r="DM42" i="4" s="1"/>
  <c r="DK42" i="4"/>
  <c r="DF42" i="4"/>
  <c r="DG42" i="4" s="1"/>
  <c r="DE42" i="4"/>
  <c r="CZ42" i="4"/>
  <c r="DA42" i="4" s="1"/>
  <c r="CY42" i="4"/>
  <c r="CT42" i="4"/>
  <c r="CU42" i="4" s="1"/>
  <c r="CS42" i="4"/>
  <c r="CN42" i="4"/>
  <c r="CO42" i="4" s="1"/>
  <c r="CM42" i="4"/>
  <c r="CH42" i="4"/>
  <c r="CI42" i="4" s="1"/>
  <c r="CG42" i="4"/>
  <c r="CB42" i="4"/>
  <c r="CC42" i="4" s="1"/>
  <c r="CA42" i="4"/>
  <c r="BV42" i="4"/>
  <c r="BW42" i="4" s="1"/>
  <c r="BU42" i="4"/>
  <c r="BQ42" i="4"/>
  <c r="BP42" i="4"/>
  <c r="BL42" i="4"/>
  <c r="BK42" i="4"/>
  <c r="BC42" i="4"/>
  <c r="BB42" i="4"/>
  <c r="AX42" i="4"/>
  <c r="AW42" i="4"/>
  <c r="AS42" i="4"/>
  <c r="AR42" i="4"/>
  <c r="AN42" i="4"/>
  <c r="AM42" i="4"/>
  <c r="AI42" i="4"/>
  <c r="AH42" i="4"/>
  <c r="AD42" i="4"/>
  <c r="AC42" i="4"/>
  <c r="Y42" i="4"/>
  <c r="T42" i="4"/>
  <c r="S42" i="4"/>
  <c r="J42" i="4"/>
  <c r="I42" i="4"/>
  <c r="E42" i="4"/>
  <c r="D42" i="4"/>
  <c r="ED41" i="4"/>
  <c r="EE41" i="4" s="1"/>
  <c r="EC41" i="4"/>
  <c r="DZ41" i="4"/>
  <c r="DU41" i="4"/>
  <c r="DR41" i="4"/>
  <c r="DS41" i="4" s="1"/>
  <c r="DQ41" i="4"/>
  <c r="DL41" i="4"/>
  <c r="DM41" i="4" s="1"/>
  <c r="DK41" i="4"/>
  <c r="DF41" i="4"/>
  <c r="DG41" i="4" s="1"/>
  <c r="DE41" i="4"/>
  <c r="CZ41" i="4"/>
  <c r="DA41" i="4" s="1"/>
  <c r="CY41" i="4"/>
  <c r="CT41" i="4"/>
  <c r="CU41" i="4" s="1"/>
  <c r="CS41" i="4"/>
  <c r="CN41" i="4"/>
  <c r="CO41" i="4" s="1"/>
  <c r="CM41" i="4"/>
  <c r="CH41" i="4"/>
  <c r="CI41" i="4" s="1"/>
  <c r="CG41" i="4"/>
  <c r="CB41" i="4"/>
  <c r="CC41" i="4" s="1"/>
  <c r="CA41" i="4"/>
  <c r="BV41" i="4"/>
  <c r="BW41" i="4" s="1"/>
  <c r="BU41" i="4"/>
  <c r="BQ41" i="4"/>
  <c r="BP41" i="4"/>
  <c r="BL41" i="4"/>
  <c r="BK41" i="4"/>
  <c r="BG41" i="4"/>
  <c r="BC41" i="4"/>
  <c r="BB41" i="4"/>
  <c r="AX41" i="4"/>
  <c r="AW41" i="4"/>
  <c r="AS41" i="4"/>
  <c r="AR41" i="4"/>
  <c r="AN41" i="4"/>
  <c r="AM41" i="4"/>
  <c r="AI41" i="4"/>
  <c r="AH41" i="4"/>
  <c r="AD41" i="4"/>
  <c r="AC41" i="4"/>
  <c r="Y41" i="4"/>
  <c r="X41" i="4"/>
  <c r="T41" i="4"/>
  <c r="S41" i="4"/>
  <c r="J41" i="4"/>
  <c r="I41" i="4"/>
  <c r="E41" i="4"/>
  <c r="D41" i="4"/>
  <c r="DU39" i="4"/>
  <c r="DR39" i="4"/>
  <c r="DS39" i="4" s="1"/>
  <c r="DQ39" i="4"/>
  <c r="DL39" i="4"/>
  <c r="DM39" i="4" s="1"/>
  <c r="DK39" i="4"/>
  <c r="DF39" i="4"/>
  <c r="DG39" i="4" s="1"/>
  <c r="DE39" i="4"/>
  <c r="CZ39" i="4"/>
  <c r="DA39" i="4" s="1"/>
  <c r="CY39" i="4"/>
  <c r="CT39" i="4"/>
  <c r="CU39" i="4" s="1"/>
  <c r="CS39" i="4"/>
  <c r="CQ39" i="4"/>
  <c r="CN39" i="4"/>
  <c r="CO39" i="4" s="1"/>
  <c r="CM39" i="4"/>
  <c r="CH39" i="4"/>
  <c r="CI39" i="4" s="1"/>
  <c r="CG39" i="4"/>
  <c r="CE39" i="4"/>
  <c r="BZ39" i="4"/>
  <c r="CB39" i="4" s="1"/>
  <c r="CC39" i="4" s="1"/>
  <c r="BY39" i="4"/>
  <c r="BV39" i="4"/>
  <c r="BW39" i="4" s="1"/>
  <c r="BU39" i="4"/>
  <c r="BS39" i="4"/>
  <c r="BQ39" i="4"/>
  <c r="BP39" i="4"/>
  <c r="BJ39" i="4"/>
  <c r="BK39" i="4" s="1"/>
  <c r="BG39" i="4"/>
  <c r="BD39" i="4"/>
  <c r="BC39" i="4"/>
  <c r="BB39" i="4"/>
  <c r="AZ39" i="4"/>
  <c r="AX39" i="4"/>
  <c r="AW39" i="4"/>
  <c r="AS39" i="4"/>
  <c r="AR39" i="4"/>
  <c r="AN39" i="4"/>
  <c r="AM39" i="4"/>
  <c r="AK39" i="4"/>
  <c r="AI39" i="4"/>
  <c r="AH39" i="4"/>
  <c r="AF39" i="4"/>
  <c r="AD39" i="4"/>
  <c r="AC39" i="4"/>
  <c r="AA39" i="4"/>
  <c r="Y39" i="4"/>
  <c r="X39" i="4"/>
  <c r="V39" i="4"/>
  <c r="T39" i="4"/>
  <c r="S39" i="4"/>
  <c r="Q39" i="4"/>
  <c r="J39" i="4"/>
  <c r="I39" i="4"/>
  <c r="G39" i="4"/>
  <c r="E39" i="4"/>
  <c r="D39" i="4"/>
  <c r="ED38" i="4"/>
  <c r="EE38" i="4" s="1"/>
  <c r="EC38" i="4"/>
  <c r="DZ38" i="4"/>
  <c r="DU38" i="4"/>
  <c r="DR38" i="4"/>
  <c r="DS38" i="4" s="1"/>
  <c r="DQ38" i="4"/>
  <c r="DL38" i="4"/>
  <c r="DM38" i="4" s="1"/>
  <c r="DK38" i="4"/>
  <c r="DF38" i="4"/>
  <c r="DG38" i="4" s="1"/>
  <c r="DE38" i="4"/>
  <c r="CZ38" i="4"/>
  <c r="DA38" i="4" s="1"/>
  <c r="CY38" i="4"/>
  <c r="CT38" i="4"/>
  <c r="CU38" i="4" s="1"/>
  <c r="CS38" i="4"/>
  <c r="CN38" i="4"/>
  <c r="CO38" i="4" s="1"/>
  <c r="CM38" i="4"/>
  <c r="CH38" i="4"/>
  <c r="CI38" i="4" s="1"/>
  <c r="CG38" i="4"/>
  <c r="CB38" i="4"/>
  <c r="CC38" i="4" s="1"/>
  <c r="CA38" i="4"/>
  <c r="BV38" i="4"/>
  <c r="BW38" i="4" s="1"/>
  <c r="BU38" i="4"/>
  <c r="BQ38" i="4"/>
  <c r="BP38" i="4"/>
  <c r="BL38" i="4"/>
  <c r="BK38" i="4"/>
  <c r="BG38" i="4"/>
  <c r="BC38" i="4"/>
  <c r="BB38" i="4"/>
  <c r="AX38" i="4"/>
  <c r="AW38" i="4"/>
  <c r="AS38" i="4"/>
  <c r="AR38" i="4"/>
  <c r="AN38" i="4"/>
  <c r="AM38" i="4"/>
  <c r="AI38" i="4"/>
  <c r="AH38" i="4"/>
  <c r="AD38" i="4"/>
  <c r="AC38" i="4"/>
  <c r="Y38" i="4"/>
  <c r="X38" i="4"/>
  <c r="T38" i="4"/>
  <c r="S38" i="4"/>
  <c r="J38" i="4"/>
  <c r="I38" i="4"/>
  <c r="E38" i="4"/>
  <c r="D38" i="4"/>
  <c r="ED37" i="4"/>
  <c r="EE37" i="4" s="1"/>
  <c r="EC37" i="4"/>
  <c r="DZ37" i="4"/>
  <c r="DU37" i="4"/>
  <c r="DR37" i="4"/>
  <c r="DS37" i="4" s="1"/>
  <c r="DQ37" i="4"/>
  <c r="DL37" i="4"/>
  <c r="DM37" i="4" s="1"/>
  <c r="DK37" i="4"/>
  <c r="DF37" i="4"/>
  <c r="DG37" i="4" s="1"/>
  <c r="DE37" i="4"/>
  <c r="CZ37" i="4"/>
  <c r="DA37" i="4" s="1"/>
  <c r="CY37" i="4"/>
  <c r="CT37" i="4"/>
  <c r="CU37" i="4" s="1"/>
  <c r="CS37" i="4"/>
  <c r="CN37" i="4"/>
  <c r="CO37" i="4" s="1"/>
  <c r="CM37" i="4"/>
  <c r="CH37" i="4"/>
  <c r="CI37" i="4" s="1"/>
  <c r="CG37" i="4"/>
  <c r="CB37" i="4"/>
  <c r="CC37" i="4" s="1"/>
  <c r="CA37" i="4"/>
  <c r="BV37" i="4"/>
  <c r="BW37" i="4" s="1"/>
  <c r="BU37" i="4"/>
  <c r="BQ37" i="4"/>
  <c r="BP37" i="4"/>
  <c r="BL37" i="4"/>
  <c r="BK37" i="4"/>
  <c r="BG37" i="4"/>
  <c r="BC37" i="4"/>
  <c r="BB37" i="4"/>
  <c r="AX37" i="4"/>
  <c r="AW37" i="4"/>
  <c r="AS37" i="4"/>
  <c r="AR37" i="4"/>
  <c r="AN37" i="4"/>
  <c r="AM37" i="4"/>
  <c r="AI37" i="4"/>
  <c r="AH37" i="4"/>
  <c r="AD37" i="4"/>
  <c r="AC37" i="4"/>
  <c r="Y37" i="4"/>
  <c r="X37" i="4"/>
  <c r="T37" i="4"/>
  <c r="S37" i="4"/>
  <c r="J37" i="4"/>
  <c r="I37" i="4"/>
  <c r="E37" i="4"/>
  <c r="D37" i="4"/>
  <c r="ED36" i="4"/>
  <c r="EE36" i="4" s="1"/>
  <c r="EC36" i="4"/>
  <c r="DZ36" i="4"/>
  <c r="DU36" i="4"/>
  <c r="DR36" i="4"/>
  <c r="DS36" i="4" s="1"/>
  <c r="DQ36" i="4"/>
  <c r="DL36" i="4"/>
  <c r="DM36" i="4" s="1"/>
  <c r="DK36" i="4"/>
  <c r="DF36" i="4"/>
  <c r="DG36" i="4" s="1"/>
  <c r="DE36" i="4"/>
  <c r="CZ36" i="4"/>
  <c r="DA36" i="4" s="1"/>
  <c r="CY36" i="4"/>
  <c r="CT36" i="4"/>
  <c r="CU36" i="4" s="1"/>
  <c r="CS36" i="4"/>
  <c r="CN36" i="4"/>
  <c r="CO36" i="4" s="1"/>
  <c r="CM36" i="4"/>
  <c r="CH36" i="4"/>
  <c r="CI36" i="4" s="1"/>
  <c r="CG36" i="4"/>
  <c r="CB36" i="4"/>
  <c r="CC36" i="4" s="1"/>
  <c r="CA36" i="4"/>
  <c r="BV36" i="4"/>
  <c r="BW36" i="4" s="1"/>
  <c r="BU36" i="4"/>
  <c r="BQ36" i="4"/>
  <c r="BP36" i="4"/>
  <c r="BL36" i="4"/>
  <c r="BK36" i="4"/>
  <c r="BG36" i="4"/>
  <c r="BC36" i="4"/>
  <c r="BB36" i="4"/>
  <c r="AX36" i="4"/>
  <c r="AW36" i="4"/>
  <c r="AS36" i="4"/>
  <c r="AR36" i="4"/>
  <c r="AN36" i="4"/>
  <c r="AM36" i="4"/>
  <c r="AI36" i="4"/>
  <c r="AH36" i="4"/>
  <c r="AD36" i="4"/>
  <c r="AC36" i="4"/>
  <c r="Y36" i="4"/>
  <c r="X36" i="4"/>
  <c r="T36" i="4"/>
  <c r="S36" i="4"/>
  <c r="J36" i="4"/>
  <c r="I36" i="4"/>
  <c r="E36" i="4"/>
  <c r="D36" i="4"/>
  <c r="ED35" i="4"/>
  <c r="EE35" i="4" s="1"/>
  <c r="DZ35" i="4"/>
  <c r="DU35" i="4"/>
  <c r="DR35" i="4"/>
  <c r="DS35" i="4" s="1"/>
  <c r="DQ35" i="4"/>
  <c r="DL35" i="4"/>
  <c r="DM35" i="4" s="1"/>
  <c r="DK35" i="4"/>
  <c r="DF35" i="4"/>
  <c r="DG35" i="4" s="1"/>
  <c r="DE35" i="4"/>
  <c r="CZ35" i="4"/>
  <c r="DA35" i="4" s="1"/>
  <c r="CY35" i="4"/>
  <c r="CT35" i="4"/>
  <c r="CU35" i="4" s="1"/>
  <c r="CS35" i="4"/>
  <c r="CQ35" i="4"/>
  <c r="CN35" i="4"/>
  <c r="CO35" i="4" s="1"/>
  <c r="CM35" i="4"/>
  <c r="CH35" i="4"/>
  <c r="CI35" i="4" s="1"/>
  <c r="CG35" i="4"/>
  <c r="CB35" i="4"/>
  <c r="CC35" i="4" s="1"/>
  <c r="CA35" i="4"/>
  <c r="BV35" i="4"/>
  <c r="BW35" i="4" s="1"/>
  <c r="BU35" i="4"/>
  <c r="BQ35" i="4"/>
  <c r="BP35" i="4"/>
  <c r="BL35" i="4"/>
  <c r="BK35" i="4"/>
  <c r="BG35" i="4"/>
  <c r="BD35" i="4"/>
  <c r="BC35" i="4"/>
  <c r="BB35" i="4"/>
  <c r="AX35" i="4"/>
  <c r="AW35" i="4"/>
  <c r="AS35" i="4"/>
  <c r="AR35" i="4"/>
  <c r="AN35" i="4"/>
  <c r="AM35" i="4"/>
  <c r="AI35" i="4"/>
  <c r="AH35" i="4"/>
  <c r="AF35" i="4"/>
  <c r="AD35" i="4"/>
  <c r="AC35" i="4"/>
  <c r="AA35" i="4"/>
  <c r="Y35" i="4"/>
  <c r="X35" i="4"/>
  <c r="V35" i="4"/>
  <c r="T35" i="4"/>
  <c r="S35" i="4"/>
  <c r="Q35" i="4"/>
  <c r="J35" i="4"/>
  <c r="I35" i="4"/>
  <c r="G35" i="4"/>
  <c r="E35" i="4"/>
  <c r="D35" i="4"/>
  <c r="ED33" i="4"/>
  <c r="EE33" i="4" s="1"/>
  <c r="EC33" i="4"/>
  <c r="DZ33" i="4"/>
  <c r="DU33" i="4"/>
  <c r="DR33" i="4"/>
  <c r="DS33" i="4" s="1"/>
  <c r="DQ33" i="4"/>
  <c r="DL33" i="4"/>
  <c r="DM33" i="4" s="1"/>
  <c r="DK33" i="4"/>
  <c r="DF33" i="4"/>
  <c r="DG33" i="4" s="1"/>
  <c r="DE33" i="4"/>
  <c r="CZ33" i="4"/>
  <c r="DA33" i="4" s="1"/>
  <c r="CY33" i="4"/>
  <c r="CT33" i="4"/>
  <c r="CU33" i="4" s="1"/>
  <c r="CS33" i="4"/>
  <c r="CN33" i="4"/>
  <c r="CO33" i="4" s="1"/>
  <c r="CM33" i="4"/>
  <c r="CH33" i="4"/>
  <c r="CI33" i="4" s="1"/>
  <c r="CG33" i="4"/>
  <c r="CB33" i="4"/>
  <c r="CC33" i="4" s="1"/>
  <c r="CA33" i="4"/>
  <c r="BV33" i="4"/>
  <c r="BW33" i="4" s="1"/>
  <c r="BU33" i="4"/>
  <c r="BQ33" i="4"/>
  <c r="BP33" i="4"/>
  <c r="BL33" i="4"/>
  <c r="BK33" i="4"/>
  <c r="BG33" i="4"/>
  <c r="BC33" i="4"/>
  <c r="BB33" i="4"/>
  <c r="AX33" i="4"/>
  <c r="AW33" i="4"/>
  <c r="AS33" i="4"/>
  <c r="AR33" i="4"/>
  <c r="AN33" i="4"/>
  <c r="AM33" i="4"/>
  <c r="AI33" i="4"/>
  <c r="AH33" i="4"/>
  <c r="AD33" i="4"/>
  <c r="AC33" i="4"/>
  <c r="Y33" i="4"/>
  <c r="X33" i="4"/>
  <c r="T33" i="4"/>
  <c r="S33" i="4"/>
  <c r="J33" i="4"/>
  <c r="I33" i="4"/>
  <c r="E33" i="4"/>
  <c r="D33" i="4"/>
  <c r="ED32" i="4"/>
  <c r="EE32" i="4" s="1"/>
  <c r="EC32" i="4"/>
  <c r="DZ32" i="4"/>
  <c r="DU32" i="4"/>
  <c r="DR32" i="4"/>
  <c r="DS32" i="4" s="1"/>
  <c r="DQ32" i="4"/>
  <c r="DL32" i="4"/>
  <c r="DM32" i="4" s="1"/>
  <c r="DK32" i="4"/>
  <c r="DF32" i="4"/>
  <c r="DG32" i="4" s="1"/>
  <c r="DE32" i="4"/>
  <c r="CZ32" i="4"/>
  <c r="DA32" i="4" s="1"/>
  <c r="CY32" i="4"/>
  <c r="CT32" i="4"/>
  <c r="CU32" i="4" s="1"/>
  <c r="CS32" i="4"/>
  <c r="CN32" i="4"/>
  <c r="CO32" i="4" s="1"/>
  <c r="CM32" i="4"/>
  <c r="CH32" i="4"/>
  <c r="CI32" i="4" s="1"/>
  <c r="CG32" i="4"/>
  <c r="CB32" i="4"/>
  <c r="CC32" i="4" s="1"/>
  <c r="CA32" i="4"/>
  <c r="BV32" i="4"/>
  <c r="BW32" i="4" s="1"/>
  <c r="BU32" i="4"/>
  <c r="BQ32" i="4"/>
  <c r="BP32" i="4"/>
  <c r="BL32" i="4"/>
  <c r="BK32" i="4"/>
  <c r="BG32" i="4"/>
  <c r="BC32" i="4"/>
  <c r="BB32" i="4"/>
  <c r="AX32" i="4"/>
  <c r="AW32" i="4"/>
  <c r="AS32" i="4"/>
  <c r="AR32" i="4"/>
  <c r="AN32" i="4"/>
  <c r="AM32" i="4"/>
  <c r="AI32" i="4"/>
  <c r="AH32" i="4"/>
  <c r="AD32" i="4"/>
  <c r="AC32" i="4"/>
  <c r="Y32" i="4"/>
  <c r="X32" i="4"/>
  <c r="T32" i="4"/>
  <c r="S32" i="4"/>
  <c r="J32" i="4"/>
  <c r="I32" i="4"/>
  <c r="E32" i="4"/>
  <c r="D32" i="4"/>
  <c r="DZ31" i="4"/>
  <c r="DU31" i="4"/>
  <c r="DR31" i="4"/>
  <c r="DS31" i="4" s="1"/>
  <c r="DQ31" i="4"/>
  <c r="DL31" i="4"/>
  <c r="DM31" i="4" s="1"/>
  <c r="DK31" i="4"/>
  <c r="DF31" i="4"/>
  <c r="DG31" i="4" s="1"/>
  <c r="DE31" i="4"/>
  <c r="CZ31" i="4"/>
  <c r="DA31" i="4" s="1"/>
  <c r="CY31" i="4"/>
  <c r="CT31" i="4"/>
  <c r="CU31" i="4" s="1"/>
  <c r="CS31" i="4"/>
  <c r="CQ31" i="4"/>
  <c r="CN31" i="4"/>
  <c r="CO31" i="4" s="1"/>
  <c r="CM31" i="4"/>
  <c r="CH31" i="4"/>
  <c r="CI31" i="4" s="1"/>
  <c r="CG31" i="4"/>
  <c r="CB31" i="4"/>
  <c r="CC31" i="4" s="1"/>
  <c r="CA31" i="4"/>
  <c r="BV31" i="4"/>
  <c r="BW31" i="4" s="1"/>
  <c r="BU31" i="4"/>
  <c r="BQ31" i="4"/>
  <c r="BP31" i="4"/>
  <c r="BL31" i="4"/>
  <c r="BK31" i="4"/>
  <c r="BG31" i="4"/>
  <c r="BD31" i="4"/>
  <c r="BC31" i="4"/>
  <c r="BB31" i="4"/>
  <c r="AX31" i="4"/>
  <c r="AW31" i="4"/>
  <c r="AS31" i="4"/>
  <c r="AR31" i="4"/>
  <c r="AN31" i="4"/>
  <c r="AM31" i="4"/>
  <c r="AI31" i="4"/>
  <c r="AH31" i="4"/>
  <c r="AF31" i="4"/>
  <c r="AD31" i="4"/>
  <c r="AC31" i="4"/>
  <c r="AA31" i="4"/>
  <c r="Y31" i="4"/>
  <c r="X31" i="4"/>
  <c r="V31" i="4"/>
  <c r="T31" i="4"/>
  <c r="S31" i="4"/>
  <c r="Q31" i="4"/>
  <c r="J31" i="4"/>
  <c r="I31" i="4"/>
  <c r="G31" i="4"/>
  <c r="E31" i="4"/>
  <c r="D31" i="4"/>
  <c r="ED30" i="4"/>
  <c r="EE30" i="4" s="1"/>
  <c r="EC30" i="4"/>
  <c r="DZ30" i="4"/>
  <c r="DU30" i="4"/>
  <c r="DR30" i="4"/>
  <c r="DS30" i="4" s="1"/>
  <c r="DQ30" i="4"/>
  <c r="DL30" i="4"/>
  <c r="DM30" i="4" s="1"/>
  <c r="DK30" i="4"/>
  <c r="DF30" i="4"/>
  <c r="DG30" i="4" s="1"/>
  <c r="DE30" i="4"/>
  <c r="CZ30" i="4"/>
  <c r="DA30" i="4" s="1"/>
  <c r="CY30" i="4"/>
  <c r="CT30" i="4"/>
  <c r="CU30" i="4" s="1"/>
  <c r="CS30" i="4"/>
  <c r="CN30" i="4"/>
  <c r="CO30" i="4" s="1"/>
  <c r="CM30" i="4"/>
  <c r="CH30" i="4"/>
  <c r="CI30" i="4" s="1"/>
  <c r="CG30" i="4"/>
  <c r="CB30" i="4"/>
  <c r="CC30" i="4" s="1"/>
  <c r="CA30" i="4"/>
  <c r="BV30" i="4"/>
  <c r="BW30" i="4" s="1"/>
  <c r="BU30" i="4"/>
  <c r="BQ30" i="4"/>
  <c r="BP30" i="4"/>
  <c r="BL30" i="4"/>
  <c r="BK30" i="4"/>
  <c r="BG30" i="4"/>
  <c r="BC30" i="4"/>
  <c r="BB30" i="4"/>
  <c r="AX30" i="4"/>
  <c r="AW30" i="4"/>
  <c r="AS30" i="4"/>
  <c r="AR30" i="4"/>
  <c r="AN30" i="4"/>
  <c r="AM30" i="4"/>
  <c r="AI30" i="4"/>
  <c r="AH30" i="4"/>
  <c r="AD30" i="4"/>
  <c r="AC30" i="4"/>
  <c r="Y30" i="4"/>
  <c r="X30" i="4"/>
  <c r="T30" i="4"/>
  <c r="S30" i="4"/>
  <c r="J30" i="4"/>
  <c r="I30" i="4"/>
  <c r="E30" i="4"/>
  <c r="D30" i="4"/>
  <c r="ED29" i="4"/>
  <c r="EE29" i="4" s="1"/>
  <c r="EC29" i="4"/>
  <c r="DZ29" i="4"/>
  <c r="DU29" i="4"/>
  <c r="DR29" i="4"/>
  <c r="DS29" i="4" s="1"/>
  <c r="DQ29" i="4"/>
  <c r="DL29" i="4"/>
  <c r="DM29" i="4" s="1"/>
  <c r="DK29" i="4"/>
  <c r="DF29" i="4"/>
  <c r="DG29" i="4" s="1"/>
  <c r="DE29" i="4"/>
  <c r="CZ29" i="4"/>
  <c r="DA29" i="4" s="1"/>
  <c r="CY29" i="4"/>
  <c r="CT29" i="4"/>
  <c r="CU29" i="4" s="1"/>
  <c r="CS29" i="4"/>
  <c r="CN29" i="4"/>
  <c r="CO29" i="4" s="1"/>
  <c r="CM29" i="4"/>
  <c r="CH29" i="4"/>
  <c r="CI29" i="4" s="1"/>
  <c r="CG29" i="4"/>
  <c r="CB29" i="4"/>
  <c r="CC29" i="4" s="1"/>
  <c r="CA29" i="4"/>
  <c r="BV29" i="4"/>
  <c r="BW29" i="4" s="1"/>
  <c r="BU29" i="4"/>
  <c r="BQ29" i="4"/>
  <c r="BP29" i="4"/>
  <c r="BL29" i="4"/>
  <c r="BK29" i="4"/>
  <c r="BG29" i="4"/>
  <c r="BC29" i="4"/>
  <c r="BB29" i="4"/>
  <c r="AX29" i="4"/>
  <c r="AW29" i="4"/>
  <c r="AS29" i="4"/>
  <c r="AR29" i="4"/>
  <c r="AN29" i="4"/>
  <c r="AM29" i="4"/>
  <c r="AI29" i="4"/>
  <c r="AH29" i="4"/>
  <c r="AD29" i="4"/>
  <c r="AC29" i="4"/>
  <c r="Y29" i="4"/>
  <c r="X29" i="4"/>
  <c r="T29" i="4"/>
  <c r="S29" i="4"/>
  <c r="J29" i="4"/>
  <c r="I29" i="4"/>
  <c r="E29" i="4"/>
  <c r="D29" i="4"/>
  <c r="ED27" i="4"/>
  <c r="EE27" i="4" s="1"/>
  <c r="EC27" i="4"/>
  <c r="DZ27" i="4"/>
  <c r="DU27" i="4"/>
  <c r="DR27" i="4"/>
  <c r="DS27" i="4" s="1"/>
  <c r="DK27" i="4"/>
  <c r="DF27" i="4"/>
  <c r="DG27" i="4" s="1"/>
  <c r="DE27" i="4"/>
  <c r="CY27" i="4"/>
  <c r="CT27" i="4"/>
  <c r="CU27" i="4" s="1"/>
  <c r="CS27" i="4"/>
  <c r="CN27" i="4"/>
  <c r="CO27" i="4" s="1"/>
  <c r="CM27" i="4"/>
  <c r="CB27" i="4"/>
  <c r="CC27" i="4" s="1"/>
  <c r="BV27" i="4"/>
  <c r="BW27" i="4" s="1"/>
  <c r="BU27" i="4"/>
  <c r="BQ27" i="4"/>
  <c r="BP27" i="4"/>
  <c r="BL27" i="4"/>
  <c r="BK27" i="4"/>
  <c r="BG27" i="4"/>
  <c r="BC27" i="4"/>
  <c r="BB27" i="4"/>
  <c r="AX27" i="4"/>
  <c r="AW27" i="4"/>
  <c r="AS27" i="4"/>
  <c r="AR27" i="4"/>
  <c r="AN27" i="4"/>
  <c r="AM27" i="4"/>
  <c r="AI27" i="4"/>
  <c r="AH27" i="4"/>
  <c r="AD27" i="4"/>
  <c r="J27" i="4"/>
  <c r="I27" i="4"/>
  <c r="E27" i="4"/>
  <c r="D27" i="4"/>
  <c r="ED26" i="4"/>
  <c r="EE26" i="4" s="1"/>
  <c r="EC26" i="4"/>
  <c r="DZ26" i="4"/>
  <c r="DU26" i="4"/>
  <c r="DR26" i="4"/>
  <c r="DS26" i="4" s="1"/>
  <c r="DQ26" i="4"/>
  <c r="DL26" i="4"/>
  <c r="DM26" i="4" s="1"/>
  <c r="DK26" i="4"/>
  <c r="DF26" i="4"/>
  <c r="DG26" i="4" s="1"/>
  <c r="DE26" i="4"/>
  <c r="CZ26" i="4"/>
  <c r="DA26" i="4" s="1"/>
  <c r="CY26" i="4"/>
  <c r="CT26" i="4"/>
  <c r="CU26" i="4" s="1"/>
  <c r="CS26" i="4"/>
  <c r="CN26" i="4"/>
  <c r="CO26" i="4" s="1"/>
  <c r="CM26" i="4"/>
  <c r="CH26" i="4"/>
  <c r="CI26" i="4" s="1"/>
  <c r="CG26" i="4"/>
  <c r="CB26" i="4"/>
  <c r="CC26" i="4" s="1"/>
  <c r="CA26" i="4"/>
  <c r="BV26" i="4"/>
  <c r="BW26" i="4" s="1"/>
  <c r="BU26" i="4"/>
  <c r="BQ26" i="4"/>
  <c r="BP26" i="4"/>
  <c r="BL26" i="4"/>
  <c r="BK26" i="4"/>
  <c r="BG26" i="4"/>
  <c r="BC26" i="4"/>
  <c r="BB26" i="4"/>
  <c r="AX26" i="4"/>
  <c r="AW26" i="4"/>
  <c r="AS26" i="4"/>
  <c r="AR26" i="4"/>
  <c r="AN26" i="4"/>
  <c r="AM26" i="4"/>
  <c r="AI26" i="4"/>
  <c r="AH26" i="4"/>
  <c r="AD26" i="4"/>
  <c r="AC26" i="4"/>
  <c r="Y26" i="4"/>
  <c r="X26" i="4"/>
  <c r="T26" i="4"/>
  <c r="S26" i="4"/>
  <c r="J26" i="4"/>
  <c r="I26" i="4"/>
  <c r="E26" i="4"/>
  <c r="D26" i="4"/>
  <c r="ED25" i="4"/>
  <c r="EE25" i="4" s="1"/>
  <c r="EC25" i="4"/>
  <c r="DZ25" i="4"/>
  <c r="DU25" i="4"/>
  <c r="DR25" i="4"/>
  <c r="DS25" i="4" s="1"/>
  <c r="DQ25" i="4"/>
  <c r="DL25" i="4"/>
  <c r="DM25" i="4" s="1"/>
  <c r="DK25" i="4"/>
  <c r="DF25" i="4"/>
  <c r="DG25" i="4" s="1"/>
  <c r="DE25" i="4"/>
  <c r="CZ25" i="4"/>
  <c r="DA25" i="4" s="1"/>
  <c r="CY25" i="4"/>
  <c r="CT25" i="4"/>
  <c r="CU25" i="4" s="1"/>
  <c r="CS25" i="4"/>
  <c r="CN25" i="4"/>
  <c r="CO25" i="4" s="1"/>
  <c r="CM25" i="4"/>
  <c r="CH25" i="4"/>
  <c r="CI25" i="4" s="1"/>
  <c r="CG25" i="4"/>
  <c r="CB25" i="4"/>
  <c r="CC25" i="4" s="1"/>
  <c r="CA25" i="4"/>
  <c r="BV25" i="4"/>
  <c r="BW25" i="4" s="1"/>
  <c r="BU25" i="4"/>
  <c r="BQ25" i="4"/>
  <c r="BP25" i="4"/>
  <c r="BL25" i="4"/>
  <c r="BK25" i="4"/>
  <c r="BG25" i="4"/>
  <c r="BC25" i="4"/>
  <c r="BB25" i="4"/>
  <c r="AX25" i="4"/>
  <c r="AW25" i="4"/>
  <c r="AS25" i="4"/>
  <c r="AR25" i="4"/>
  <c r="AN25" i="4"/>
  <c r="AM25" i="4"/>
  <c r="AI25" i="4"/>
  <c r="AH25" i="4"/>
  <c r="AD25" i="4"/>
  <c r="AC25" i="4"/>
  <c r="Y25" i="4"/>
  <c r="X25" i="4"/>
  <c r="T25" i="4"/>
  <c r="S25" i="4"/>
  <c r="J25" i="4"/>
  <c r="I25" i="4"/>
  <c r="E25" i="4"/>
  <c r="D25" i="4"/>
  <c r="EC24" i="4"/>
  <c r="DZ24" i="4"/>
  <c r="DU24" i="4"/>
  <c r="DR24" i="4"/>
  <c r="DS24" i="4" s="1"/>
  <c r="DQ24" i="4"/>
  <c r="DL24" i="4"/>
  <c r="DM24" i="4" s="1"/>
  <c r="DK24" i="4"/>
  <c r="DF24" i="4"/>
  <c r="DG24" i="4" s="1"/>
  <c r="DE24" i="4"/>
  <c r="CZ24" i="4"/>
  <c r="DA24" i="4" s="1"/>
  <c r="CY24" i="4"/>
  <c r="CT24" i="4"/>
  <c r="CU24" i="4" s="1"/>
  <c r="CS24" i="4"/>
  <c r="CQ24" i="4"/>
  <c r="CN24" i="4"/>
  <c r="CO24" i="4" s="1"/>
  <c r="CM24" i="4"/>
  <c r="CH24" i="4"/>
  <c r="CI24" i="4" s="1"/>
  <c r="CG24" i="4"/>
  <c r="CB24" i="4"/>
  <c r="CC24" i="4" s="1"/>
  <c r="CA24" i="4"/>
  <c r="BV24" i="4"/>
  <c r="BW24" i="4" s="1"/>
  <c r="BU24" i="4"/>
  <c r="BQ24" i="4"/>
  <c r="BP24" i="4"/>
  <c r="BL24" i="4"/>
  <c r="BK24" i="4"/>
  <c r="BG24" i="4"/>
  <c r="BD24" i="4"/>
  <c r="BC24" i="4"/>
  <c r="BB24" i="4"/>
  <c r="AX24" i="4"/>
  <c r="AW24" i="4"/>
  <c r="AS24" i="4"/>
  <c r="AR24" i="4"/>
  <c r="AN24" i="4"/>
  <c r="AM24" i="4"/>
  <c r="AI24" i="4"/>
  <c r="AH24" i="4"/>
  <c r="AF24" i="4"/>
  <c r="AD24" i="4"/>
  <c r="AC24" i="4"/>
  <c r="AA24" i="4"/>
  <c r="Y24" i="4"/>
  <c r="X24" i="4"/>
  <c r="V24" i="4"/>
  <c r="T24" i="4"/>
  <c r="S24" i="4"/>
  <c r="Q24" i="4"/>
  <c r="J24" i="4"/>
  <c r="I24" i="4"/>
  <c r="G24" i="4"/>
  <c r="E24" i="4"/>
  <c r="D24" i="4"/>
  <c r="EG22" i="4"/>
  <c r="EQ22" i="4" s="1"/>
  <c r="ED22" i="4"/>
  <c r="EE22" i="4" s="1"/>
  <c r="EC22" i="4"/>
  <c r="DT22" i="4"/>
  <c r="DO22" i="4"/>
  <c r="DI22" i="4"/>
  <c r="DC22" i="4"/>
  <c r="CX22" i="4"/>
  <c r="CW22" i="4"/>
  <c r="CV22" i="4"/>
  <c r="CR22" i="4"/>
  <c r="CT22" i="4" s="1"/>
  <c r="CU22" i="4" s="1"/>
  <c r="CQ22" i="4"/>
  <c r="CL22" i="4"/>
  <c r="CN22" i="4" s="1"/>
  <c r="CO22" i="4" s="1"/>
  <c r="CK22" i="4"/>
  <c r="CF22" i="4"/>
  <c r="CG22" i="4" s="1"/>
  <c r="CE22" i="4"/>
  <c r="BZ22" i="4"/>
  <c r="BY22" i="4"/>
  <c r="BT22" i="4"/>
  <c r="BU22" i="4" s="1"/>
  <c r="BS22" i="4"/>
  <c r="BQ22" i="4"/>
  <c r="BP22" i="4"/>
  <c r="BJ22" i="4"/>
  <c r="BI22" i="4"/>
  <c r="BF22" i="4"/>
  <c r="BH22" i="4" s="1"/>
  <c r="BD22" i="4"/>
  <c r="BA22" i="4"/>
  <c r="AZ22" i="4"/>
  <c r="AV22" i="4"/>
  <c r="AU22" i="4"/>
  <c r="AS22" i="4"/>
  <c r="AR22" i="4"/>
  <c r="AL22" i="4"/>
  <c r="AM22" i="4" s="1"/>
  <c r="AK22" i="4"/>
  <c r="AF22" i="4"/>
  <c r="AE22" i="4"/>
  <c r="AB22" i="4"/>
  <c r="AA22" i="4"/>
  <c r="Z22" i="4"/>
  <c r="W22" i="4"/>
  <c r="V22" i="4"/>
  <c r="U22" i="4"/>
  <c r="R22" i="4"/>
  <c r="Q22" i="4"/>
  <c r="P22" i="4"/>
  <c r="H22" i="4"/>
  <c r="G22" i="4"/>
  <c r="F22" i="4"/>
  <c r="C22" i="4"/>
  <c r="EG21" i="4"/>
  <c r="EQ21" i="4" s="1"/>
  <c r="ED21" i="4"/>
  <c r="EE21" i="4" s="1"/>
  <c r="EC21" i="4"/>
  <c r="DT21" i="4"/>
  <c r="DO21" i="4"/>
  <c r="DI21" i="4"/>
  <c r="DC21" i="4"/>
  <c r="CX21" i="4"/>
  <c r="CW21" i="4"/>
  <c r="CV21" i="4"/>
  <c r="CR21" i="4"/>
  <c r="CQ21" i="4"/>
  <c r="CL21" i="4"/>
  <c r="CM21" i="4" s="1"/>
  <c r="CK21" i="4"/>
  <c r="CF21" i="4"/>
  <c r="CH21" i="4" s="1"/>
  <c r="CI21" i="4" s="1"/>
  <c r="CE21" i="4"/>
  <c r="BZ21" i="4"/>
  <c r="CB21" i="4" s="1"/>
  <c r="CC21" i="4" s="1"/>
  <c r="BY21" i="4"/>
  <c r="BT21" i="4"/>
  <c r="BS21" i="4"/>
  <c r="BQ21" i="4"/>
  <c r="BP21" i="4"/>
  <c r="BJ21" i="4"/>
  <c r="BI21" i="4"/>
  <c r="BF21" i="4"/>
  <c r="BH21" i="4" s="1"/>
  <c r="BD21" i="4"/>
  <c r="BA21" i="4"/>
  <c r="AZ21" i="4"/>
  <c r="AV21" i="4"/>
  <c r="AX21" i="4" s="1"/>
  <c r="AU21" i="4"/>
  <c r="AS21" i="4"/>
  <c r="AR21" i="4"/>
  <c r="AL21" i="4"/>
  <c r="AN21" i="4" s="1"/>
  <c r="AK21" i="4"/>
  <c r="AF21" i="4"/>
  <c r="AE21" i="4"/>
  <c r="AI21" i="4" s="1"/>
  <c r="AB21" i="4"/>
  <c r="AA21" i="4"/>
  <c r="Z21" i="4"/>
  <c r="W21" i="4"/>
  <c r="V21" i="4"/>
  <c r="U21" i="4"/>
  <c r="R21" i="4"/>
  <c r="Q21" i="4"/>
  <c r="P21" i="4"/>
  <c r="H21" i="4"/>
  <c r="G21" i="4"/>
  <c r="F21" i="4"/>
  <c r="C21" i="4"/>
  <c r="CO20" i="4"/>
  <c r="EG19" i="4"/>
  <c r="EQ19" i="4" s="1"/>
  <c r="ED19" i="4"/>
  <c r="EE19" i="4" s="1"/>
  <c r="EC19" i="4"/>
  <c r="DT19" i="4"/>
  <c r="DO19" i="4"/>
  <c r="DI19" i="4"/>
  <c r="DC19" i="4"/>
  <c r="CX19" i="4"/>
  <c r="CW19" i="4"/>
  <c r="CV19" i="4"/>
  <c r="CR19" i="4"/>
  <c r="CS19" i="4" s="1"/>
  <c r="CL19" i="4"/>
  <c r="CM19" i="4" s="1"/>
  <c r="CK19" i="4"/>
  <c r="CF19" i="4"/>
  <c r="CG19" i="4" s="1"/>
  <c r="CE19" i="4"/>
  <c r="BY19" i="4"/>
  <c r="BT19" i="4"/>
  <c r="BS19" i="4"/>
  <c r="BQ19" i="4"/>
  <c r="BP19" i="4"/>
  <c r="BJ19" i="4"/>
  <c r="BI19" i="4"/>
  <c r="BF19" i="4"/>
  <c r="BH19" i="4" s="1"/>
  <c r="BA19" i="4"/>
  <c r="AZ19" i="4"/>
  <c r="AV19" i="4"/>
  <c r="AX19" i="4" s="1"/>
  <c r="AU19" i="4"/>
  <c r="AS19" i="4"/>
  <c r="AR19" i="4"/>
  <c r="AL19" i="4"/>
  <c r="AM19" i="4" s="1"/>
  <c r="AK19" i="4"/>
  <c r="AE19" i="4"/>
  <c r="AH19" i="4" s="1"/>
  <c r="AB19" i="4"/>
  <c r="Z19" i="4"/>
  <c r="W19" i="4"/>
  <c r="U19" i="4"/>
  <c r="R19" i="4"/>
  <c r="P19" i="4"/>
  <c r="H19" i="4"/>
  <c r="F19" i="4"/>
  <c r="C19" i="4"/>
  <c r="ED17" i="4"/>
  <c r="EE17" i="4" s="1"/>
  <c r="EC17" i="4"/>
  <c r="DZ17" i="4"/>
  <c r="DU17" i="4"/>
  <c r="DR17" i="4"/>
  <c r="DS17" i="4" s="1"/>
  <c r="DQ17" i="4"/>
  <c r="DL17" i="4"/>
  <c r="DM17" i="4" s="1"/>
  <c r="DK17" i="4"/>
  <c r="DF17" i="4"/>
  <c r="DG17" i="4" s="1"/>
  <c r="DE17" i="4"/>
  <c r="CZ17" i="4"/>
  <c r="DA17" i="4" s="1"/>
  <c r="CY17" i="4"/>
  <c r="CT17" i="4"/>
  <c r="CU17" i="4" s="1"/>
  <c r="CS17" i="4"/>
  <c r="CN17" i="4"/>
  <c r="CO17" i="4" s="1"/>
  <c r="CM17" i="4"/>
  <c r="CH17" i="4"/>
  <c r="CI17" i="4" s="1"/>
  <c r="CG17" i="4"/>
  <c r="CB17" i="4"/>
  <c r="CC17" i="4" s="1"/>
  <c r="CA17" i="4"/>
  <c r="BV17" i="4"/>
  <c r="BW17" i="4" s="1"/>
  <c r="BU17" i="4"/>
  <c r="BQ17" i="4"/>
  <c r="BP17" i="4"/>
  <c r="BL17" i="4"/>
  <c r="BK17" i="4"/>
  <c r="BG17" i="4"/>
  <c r="BC17" i="4"/>
  <c r="BC22" i="4" s="1"/>
  <c r="BB17" i="4"/>
  <c r="BB22" i="4" s="1"/>
  <c r="AX17" i="4"/>
  <c r="AW17" i="4"/>
  <c r="AS17" i="4"/>
  <c r="AR17" i="4"/>
  <c r="AN17" i="4"/>
  <c r="AM17" i="4"/>
  <c r="AI17" i="4"/>
  <c r="AH17" i="4"/>
  <c r="AD17" i="4"/>
  <c r="AC17" i="4"/>
  <c r="Y17" i="4"/>
  <c r="X17" i="4"/>
  <c r="T17" i="4"/>
  <c r="S17" i="4"/>
  <c r="J17" i="4"/>
  <c r="I17" i="4"/>
  <c r="E17" i="4"/>
  <c r="D17" i="4"/>
  <c r="ED16" i="4"/>
  <c r="EE16" i="4" s="1"/>
  <c r="EC16" i="4"/>
  <c r="DZ16" i="4"/>
  <c r="DU16" i="4"/>
  <c r="DR16" i="4"/>
  <c r="DS16" i="4" s="1"/>
  <c r="DQ16" i="4"/>
  <c r="DL16" i="4"/>
  <c r="DM16" i="4" s="1"/>
  <c r="DK16" i="4"/>
  <c r="DF16" i="4"/>
  <c r="DG16" i="4" s="1"/>
  <c r="DE16" i="4"/>
  <c r="CZ16" i="4"/>
  <c r="DA16" i="4" s="1"/>
  <c r="CY16" i="4"/>
  <c r="CT16" i="4"/>
  <c r="CU16" i="4" s="1"/>
  <c r="CS16" i="4"/>
  <c r="CN16" i="4"/>
  <c r="CO16" i="4" s="1"/>
  <c r="CM16" i="4"/>
  <c r="CH16" i="4"/>
  <c r="CI16" i="4" s="1"/>
  <c r="CG16" i="4"/>
  <c r="CB16" i="4"/>
  <c r="CC16" i="4" s="1"/>
  <c r="CA16" i="4"/>
  <c r="BV16" i="4"/>
  <c r="BW16" i="4" s="1"/>
  <c r="BU16" i="4"/>
  <c r="BQ16" i="4"/>
  <c r="BP16" i="4"/>
  <c r="BL16" i="4"/>
  <c r="BK16" i="4"/>
  <c r="BG16" i="4"/>
  <c r="BC16" i="4"/>
  <c r="BB16" i="4"/>
  <c r="AX16" i="4"/>
  <c r="AW16" i="4"/>
  <c r="AS16" i="4"/>
  <c r="AR16" i="4"/>
  <c r="AN16" i="4"/>
  <c r="AM16" i="4"/>
  <c r="AI16" i="4"/>
  <c r="AH16" i="4"/>
  <c r="AD16" i="4"/>
  <c r="AC16" i="4"/>
  <c r="Y16" i="4"/>
  <c r="X16" i="4"/>
  <c r="T16" i="4"/>
  <c r="S16" i="4"/>
  <c r="J16" i="4"/>
  <c r="I16" i="4"/>
  <c r="E16" i="4"/>
  <c r="D16" i="4"/>
  <c r="EC14" i="4"/>
  <c r="DZ14" i="4"/>
  <c r="DU14" i="4"/>
  <c r="DR14" i="4"/>
  <c r="DS14" i="4" s="1"/>
  <c r="DQ14" i="4"/>
  <c r="DL14" i="4"/>
  <c r="DM14" i="4" s="1"/>
  <c r="DK14" i="4"/>
  <c r="DF14" i="4"/>
  <c r="DG14" i="4" s="1"/>
  <c r="DE14" i="4"/>
  <c r="CZ14" i="4"/>
  <c r="DA14" i="4" s="1"/>
  <c r="CY14" i="4"/>
  <c r="CT14" i="4"/>
  <c r="CU14" i="4" s="1"/>
  <c r="CS14" i="4"/>
  <c r="CQ14" i="4"/>
  <c r="CN14" i="4"/>
  <c r="CO14" i="4" s="1"/>
  <c r="CM14" i="4"/>
  <c r="CH14" i="4"/>
  <c r="CI14" i="4" s="1"/>
  <c r="CG14" i="4"/>
  <c r="BZ14" i="4"/>
  <c r="BZ7" i="4" s="1"/>
  <c r="BV14" i="4"/>
  <c r="BW14" i="4" s="1"/>
  <c r="BU14" i="4"/>
  <c r="BQ14" i="4"/>
  <c r="BP14" i="4"/>
  <c r="BL14" i="4"/>
  <c r="BK14" i="4"/>
  <c r="BG14" i="4"/>
  <c r="BD14" i="4"/>
  <c r="BC14" i="4"/>
  <c r="BB14" i="4"/>
  <c r="AX14" i="4"/>
  <c r="AW14" i="4"/>
  <c r="AS14" i="4"/>
  <c r="AR14" i="4"/>
  <c r="AN14" i="4"/>
  <c r="AM14" i="4"/>
  <c r="AI14" i="4"/>
  <c r="AH14" i="4"/>
  <c r="AF14" i="4"/>
  <c r="AD14" i="4"/>
  <c r="AC14" i="4"/>
  <c r="AA14" i="4"/>
  <c r="Y14" i="4"/>
  <c r="X14" i="4"/>
  <c r="V14" i="4"/>
  <c r="T14" i="4"/>
  <c r="S14" i="4"/>
  <c r="Q14" i="4"/>
  <c r="J14" i="4"/>
  <c r="I14" i="4"/>
  <c r="G14" i="4"/>
  <c r="E14" i="4"/>
  <c r="D14" i="4"/>
  <c r="ED8" i="4"/>
  <c r="EE8" i="4" s="1"/>
  <c r="EC8" i="4"/>
  <c r="DZ8" i="4"/>
  <c r="EQ7" i="4"/>
  <c r="FA7" i="4" s="1"/>
  <c r="EA7" i="4"/>
  <c r="DW7" i="4"/>
  <c r="DT7" i="4"/>
  <c r="BT7" i="4"/>
  <c r="BO7" i="4"/>
  <c r="BN7" i="4"/>
  <c r="BJ7" i="4"/>
  <c r="BF7" i="4"/>
  <c r="BH7" i="4" s="1"/>
  <c r="HU7" i="4" l="1"/>
  <c r="HV7" i="4"/>
  <c r="HW7" i="4" s="1"/>
  <c r="BP7" i="4"/>
  <c r="BQ7" i="4"/>
  <c r="BV7" i="4"/>
  <c r="BU7" i="4"/>
  <c r="FA22" i="4"/>
  <c r="ES22" i="4"/>
  <c r="ET22" i="4" s="1"/>
  <c r="ER22" i="4"/>
  <c r="FC7" i="4"/>
  <c r="FD7" i="4" s="1"/>
  <c r="FJ7" i="4"/>
  <c r="FB7" i="4"/>
  <c r="ES21" i="4"/>
  <c r="ET21" i="4" s="1"/>
  <c r="FA21" i="4"/>
  <c r="ER21" i="4"/>
  <c r="BK7" i="4"/>
  <c r="BL7" i="4"/>
  <c r="CB7" i="4"/>
  <c r="CC7" i="4" s="1"/>
  <c r="CA7" i="4"/>
  <c r="CQ19" i="4"/>
  <c r="CQ7" i="4"/>
  <c r="ES19" i="4"/>
  <c r="ET19" i="4" s="1"/>
  <c r="FA19" i="4"/>
  <c r="ER19" i="4"/>
  <c r="ES56" i="4"/>
  <c r="ET56" i="4" s="1"/>
  <c r="FA56" i="4"/>
  <c r="FJ56" i="4" s="1"/>
  <c r="ER56" i="4"/>
  <c r="FA58" i="4"/>
  <c r="FJ58" i="4" s="1"/>
  <c r="ER58" i="4"/>
  <c r="ES58" i="4"/>
  <c r="ET58" i="4" s="1"/>
  <c r="ES55" i="4"/>
  <c r="ET55" i="4" s="1"/>
  <c r="FA55" i="4"/>
  <c r="FJ55" i="4" s="1"/>
  <c r="ER55" i="4"/>
  <c r="FA57" i="4"/>
  <c r="FJ57" i="4" s="1"/>
  <c r="ES57" i="4"/>
  <c r="ET57" i="4" s="1"/>
  <c r="ER57" i="4"/>
  <c r="EQ5" i="4"/>
  <c r="FA5" i="4" s="1"/>
  <c r="ES7" i="4"/>
  <c r="ET7" i="4" s="1"/>
  <c r="ER7" i="4"/>
  <c r="Q19" i="4"/>
  <c r="Q7" i="4"/>
  <c r="G19" i="4"/>
  <c r="G7" i="4"/>
  <c r="AA19" i="4"/>
  <c r="AA7" i="4"/>
  <c r="BD19" i="4"/>
  <c r="BD7" i="4"/>
  <c r="AF19" i="4"/>
  <c r="AF7" i="4"/>
  <c r="V19" i="4"/>
  <c r="V7" i="4"/>
  <c r="AC19" i="4"/>
  <c r="CN19" i="4"/>
  <c r="CO19" i="4" s="1"/>
  <c r="I19" i="4"/>
  <c r="Y58" i="4"/>
  <c r="AN58" i="4"/>
  <c r="J19" i="4"/>
  <c r="AW21" i="4"/>
  <c r="BU21" i="4"/>
  <c r="AM57" i="4"/>
  <c r="DU7" i="4"/>
  <c r="BV21" i="4"/>
  <c r="BW21" i="4" s="1"/>
  <c r="T22" i="4"/>
  <c r="AD22" i="4"/>
  <c r="BZ55" i="4"/>
  <c r="CA55" i="4" s="1"/>
  <c r="AN19" i="4"/>
  <c r="CM22" i="4"/>
  <c r="EI22" i="4"/>
  <c r="EJ22" i="4" s="1"/>
  <c r="EH22" i="4"/>
  <c r="EH55" i="4"/>
  <c r="EI55" i="4"/>
  <c r="EJ55" i="4" s="1"/>
  <c r="EH56" i="4"/>
  <c r="EI56" i="4"/>
  <c r="EJ56" i="4" s="1"/>
  <c r="DW5" i="4"/>
  <c r="DY7" i="4"/>
  <c r="DZ7" i="4" s="1"/>
  <c r="DX7" i="4"/>
  <c r="S19" i="4"/>
  <c r="AI19" i="4"/>
  <c r="AW19" i="4"/>
  <c r="I21" i="4"/>
  <c r="Y21" i="4"/>
  <c r="BG22" i="4"/>
  <c r="CH22" i="4"/>
  <c r="CI22" i="4" s="1"/>
  <c r="CY22" i="4"/>
  <c r="CH27" i="4"/>
  <c r="CI27" i="4" s="1"/>
  <c r="EI57" i="4"/>
  <c r="EJ57" i="4" s="1"/>
  <c r="EH57" i="4"/>
  <c r="EI58" i="4"/>
  <c r="EJ58" i="4" s="1"/>
  <c r="EH58" i="4"/>
  <c r="T19" i="4"/>
  <c r="EH19" i="4"/>
  <c r="EI19" i="4"/>
  <c r="EJ19" i="4" s="1"/>
  <c r="E21" i="4"/>
  <c r="S21" i="4"/>
  <c r="EI21" i="4"/>
  <c r="EJ21" i="4" s="1"/>
  <c r="EH21" i="4"/>
  <c r="AC27" i="4"/>
  <c r="DL27" i="4"/>
  <c r="DM27" i="4" s="1"/>
  <c r="H58" i="4"/>
  <c r="R58" i="4" s="1"/>
  <c r="EI61" i="4"/>
  <c r="EJ61" i="4" s="1"/>
  <c r="EH61" i="4"/>
  <c r="EH54" i="4"/>
  <c r="EI54" i="4"/>
  <c r="EJ54" i="4" s="1"/>
  <c r="EI50" i="4"/>
  <c r="EJ50" i="4" s="1"/>
  <c r="EH50" i="4"/>
  <c r="EI49" i="4"/>
  <c r="EJ49" i="4" s="1"/>
  <c r="EH49" i="4"/>
  <c r="EH46" i="4"/>
  <c r="EI46" i="4"/>
  <c r="EJ46" i="4" s="1"/>
  <c r="EI45" i="4"/>
  <c r="EJ45" i="4" s="1"/>
  <c r="EH45" i="4"/>
  <c r="EH42" i="4"/>
  <c r="EI42" i="4"/>
  <c r="EJ42" i="4" s="1"/>
  <c r="EI41" i="4"/>
  <c r="EJ41" i="4" s="1"/>
  <c r="EH41" i="4"/>
  <c r="EH37" i="4"/>
  <c r="EI37" i="4"/>
  <c r="EJ37" i="4" s="1"/>
  <c r="EI33" i="4"/>
  <c r="EJ33" i="4" s="1"/>
  <c r="EH33" i="4"/>
  <c r="EI27" i="4"/>
  <c r="EJ27" i="4" s="1"/>
  <c r="EH27" i="4"/>
  <c r="EH26" i="4"/>
  <c r="EI26" i="4"/>
  <c r="EJ26" i="4" s="1"/>
  <c r="EH17" i="4"/>
  <c r="EI17" i="4"/>
  <c r="EJ17" i="4" s="1"/>
  <c r="EI66" i="4"/>
  <c r="EJ66" i="4" s="1"/>
  <c r="EH66" i="4"/>
  <c r="EI65" i="4"/>
  <c r="EJ65" i="4" s="1"/>
  <c r="EH65" i="4"/>
  <c r="EH64" i="4"/>
  <c r="EI64" i="4"/>
  <c r="EJ64" i="4" s="1"/>
  <c r="EH63" i="4"/>
  <c r="EI63" i="4"/>
  <c r="EJ63" i="4" s="1"/>
  <c r="EI60" i="4"/>
  <c r="EJ60" i="4" s="1"/>
  <c r="EH60" i="4"/>
  <c r="EC59" i="4"/>
  <c r="EI59" i="4"/>
  <c r="EJ59" i="4" s="1"/>
  <c r="EH59" i="4"/>
  <c r="ED59" i="4"/>
  <c r="EE59" i="4" s="1"/>
  <c r="EI44" i="4"/>
  <c r="EJ44" i="4" s="1"/>
  <c r="EH44" i="4"/>
  <c r="EI38" i="4"/>
  <c r="EJ38" i="4" s="1"/>
  <c r="EH38" i="4"/>
  <c r="EI36" i="4"/>
  <c r="EJ36" i="4" s="1"/>
  <c r="EH36" i="4"/>
  <c r="EI31" i="4"/>
  <c r="EJ31" i="4" s="1"/>
  <c r="EH31" i="4"/>
  <c r="EH32" i="4"/>
  <c r="EI32" i="4"/>
  <c r="EJ32" i="4" s="1"/>
  <c r="EI30" i="4"/>
  <c r="EJ30" i="4" s="1"/>
  <c r="EH30" i="4"/>
  <c r="EI29" i="4"/>
  <c r="EJ29" i="4" s="1"/>
  <c r="EH29" i="4"/>
  <c r="EI25" i="4"/>
  <c r="EJ25" i="4" s="1"/>
  <c r="EH25" i="4"/>
  <c r="EI16" i="4"/>
  <c r="EJ16" i="4" s="1"/>
  <c r="EH16" i="4"/>
  <c r="ED14" i="4"/>
  <c r="EE14" i="4" s="1"/>
  <c r="EH8" i="4"/>
  <c r="EI8" i="4"/>
  <c r="EJ8" i="4" s="1"/>
  <c r="DU19" i="4"/>
  <c r="AN22" i="4"/>
  <c r="E19" i="4"/>
  <c r="CT21" i="4"/>
  <c r="CU21" i="4" s="1"/>
  <c r="CS21" i="4"/>
  <c r="S22" i="4"/>
  <c r="CS22" i="4"/>
  <c r="ED24" i="4"/>
  <c r="EE24" i="4" s="1"/>
  <c r="T27" i="4"/>
  <c r="S27" i="4"/>
  <c r="AD21" i="4"/>
  <c r="AC21" i="4"/>
  <c r="Y27" i="4"/>
  <c r="X27" i="4"/>
  <c r="BC21" i="4"/>
  <c r="AH22" i="4"/>
  <c r="AI22" i="4"/>
  <c r="AX22" i="4"/>
  <c r="AW22" i="4"/>
  <c r="EC43" i="4"/>
  <c r="ED43" i="4"/>
  <c r="EE43" i="4" s="1"/>
  <c r="BZ19" i="4"/>
  <c r="CA19" i="4" s="1"/>
  <c r="CA14" i="4"/>
  <c r="D22" i="4"/>
  <c r="E22" i="4"/>
  <c r="AW55" i="4"/>
  <c r="AX55" i="4"/>
  <c r="AX58" i="4"/>
  <c r="BA58" i="4"/>
  <c r="BC58" i="4" s="1"/>
  <c r="BB19" i="4"/>
  <c r="Y19" i="4"/>
  <c r="DD19" i="4"/>
  <c r="DJ19" i="4" s="1"/>
  <c r="DP19" i="4" s="1"/>
  <c r="BK21" i="4"/>
  <c r="BL22" i="4"/>
  <c r="CZ22" i="4"/>
  <c r="DA22" i="4" s="1"/>
  <c r="DD22" i="4"/>
  <c r="DE22" i="4" s="1"/>
  <c r="CA27" i="4"/>
  <c r="EC31" i="4"/>
  <c r="EC35" i="4"/>
  <c r="CA39" i="4"/>
  <c r="EC48" i="4"/>
  <c r="X55" i="4"/>
  <c r="AM55" i="4"/>
  <c r="BA57" i="4"/>
  <c r="BC57" i="4" s="1"/>
  <c r="BC19" i="4"/>
  <c r="D21" i="4"/>
  <c r="BB21" i="4"/>
  <c r="D19" i="4"/>
  <c r="BG19" i="4"/>
  <c r="CZ19" i="4"/>
  <c r="DA19" i="4" s="1"/>
  <c r="I22" i="4"/>
  <c r="AC22" i="4"/>
  <c r="CZ27" i="4"/>
  <c r="DA27" i="4" s="1"/>
  <c r="DQ27" i="4"/>
  <c r="AM56" i="4"/>
  <c r="DU22" i="4"/>
  <c r="DU21" i="4"/>
  <c r="BG21" i="4"/>
  <c r="BK19" i="4"/>
  <c r="AW56" i="4"/>
  <c r="BA56" i="4"/>
  <c r="AX56" i="4"/>
  <c r="BV19" i="4"/>
  <c r="BW19" i="4" s="1"/>
  <c r="CT19" i="4"/>
  <c r="CU19" i="4" s="1"/>
  <c r="DZ19" i="4"/>
  <c r="T21" i="4"/>
  <c r="X21" i="4"/>
  <c r="AH21" i="4"/>
  <c r="DD21" i="4"/>
  <c r="J22" i="4"/>
  <c r="BG55" i="4"/>
  <c r="H55" i="4"/>
  <c r="BV58" i="4"/>
  <c r="BW58" i="4" s="1"/>
  <c r="BU58" i="4"/>
  <c r="BZ58" i="4"/>
  <c r="CB14" i="4"/>
  <c r="CC14" i="4" s="1"/>
  <c r="BL19" i="4"/>
  <c r="CA21" i="4"/>
  <c r="CG21" i="4"/>
  <c r="CN21" i="4"/>
  <c r="CO21" i="4" s="1"/>
  <c r="CB22" i="4"/>
  <c r="CC22" i="4" s="1"/>
  <c r="CA22" i="4"/>
  <c r="X19" i="4"/>
  <c r="AD19" i="4"/>
  <c r="CZ21" i="4"/>
  <c r="DA21" i="4" s="1"/>
  <c r="CY21" i="4"/>
  <c r="BU19" i="4"/>
  <c r="CH19" i="4"/>
  <c r="CI19" i="4" s="1"/>
  <c r="CY19" i="4"/>
  <c r="J21" i="4"/>
  <c r="AM21" i="4"/>
  <c r="DZ21" i="4"/>
  <c r="BL21" i="4"/>
  <c r="Y22" i="4"/>
  <c r="X22" i="4"/>
  <c r="EC39" i="4"/>
  <c r="ED39" i="4"/>
  <c r="EE39" i="4" s="1"/>
  <c r="Y56" i="4"/>
  <c r="X56" i="4"/>
  <c r="BU56" i="4"/>
  <c r="BV56" i="4"/>
  <c r="BW56" i="4" s="1"/>
  <c r="BZ56" i="4"/>
  <c r="DZ22" i="4"/>
  <c r="BU55" i="4"/>
  <c r="BV55" i="4"/>
  <c r="BW55" i="4" s="1"/>
  <c r="ED31" i="4"/>
  <c r="EE31" i="4" s="1"/>
  <c r="BA55" i="4"/>
  <c r="BG56" i="4"/>
  <c r="H56" i="4"/>
  <c r="BU57" i="4"/>
  <c r="BV57" i="4"/>
  <c r="BW57" i="4" s="1"/>
  <c r="BV22" i="4"/>
  <c r="BW22" i="4" s="1"/>
  <c r="BK22" i="4"/>
  <c r="BL39" i="4"/>
  <c r="DZ39" i="4"/>
  <c r="BG57" i="4"/>
  <c r="H57" i="4"/>
  <c r="X57" i="4"/>
  <c r="AX57" i="4"/>
  <c r="BZ57" i="4"/>
  <c r="FS57" i="4" l="1"/>
  <c r="GB57" i="4" s="1"/>
  <c r="GK57" i="4" s="1"/>
  <c r="FL57" i="4"/>
  <c r="FM57" i="4" s="1"/>
  <c r="FK57" i="4"/>
  <c r="FS56" i="4"/>
  <c r="GB56" i="4" s="1"/>
  <c r="GK56" i="4" s="1"/>
  <c r="FK56" i="4"/>
  <c r="FL56" i="4"/>
  <c r="FM56" i="4" s="1"/>
  <c r="FJ21" i="4"/>
  <c r="FC21" i="4"/>
  <c r="FD21" i="4" s="1"/>
  <c r="FB21" i="4"/>
  <c r="FS55" i="4"/>
  <c r="GB55" i="4" s="1"/>
  <c r="GK55" i="4" s="1"/>
  <c r="FL55" i="4"/>
  <c r="FM55" i="4" s="1"/>
  <c r="FK55" i="4"/>
  <c r="FS58" i="4"/>
  <c r="GB58" i="4" s="1"/>
  <c r="GK58" i="4" s="1"/>
  <c r="FL58" i="4"/>
  <c r="FM58" i="4" s="1"/>
  <c r="FK58" i="4"/>
  <c r="FJ19" i="4"/>
  <c r="FC19" i="4"/>
  <c r="FD19" i="4" s="1"/>
  <c r="FB19" i="4"/>
  <c r="FL7" i="4"/>
  <c r="FM7" i="4" s="1"/>
  <c r="FK7" i="4"/>
  <c r="FJ5" i="4"/>
  <c r="FS5" i="4" s="1"/>
  <c r="GB5" i="4" s="1"/>
  <c r="FJ22" i="4"/>
  <c r="FC22" i="4"/>
  <c r="FD22" i="4" s="1"/>
  <c r="FB22" i="4"/>
  <c r="FC58" i="4"/>
  <c r="FD58" i="4" s="1"/>
  <c r="FB58" i="4"/>
  <c r="FC57" i="4"/>
  <c r="FD57" i="4" s="1"/>
  <c r="FB57" i="4"/>
  <c r="FC56" i="4"/>
  <c r="FD56" i="4" s="1"/>
  <c r="FB56" i="4"/>
  <c r="FC55" i="4"/>
  <c r="FD55" i="4" s="1"/>
  <c r="FB55" i="4"/>
  <c r="ED7" i="4"/>
  <c r="EE7" i="4" s="1"/>
  <c r="EB5" i="4"/>
  <c r="BB57" i="4"/>
  <c r="EC7" i="4"/>
  <c r="CG27" i="4"/>
  <c r="I58" i="4"/>
  <c r="CB55" i="4"/>
  <c r="CC55" i="4" s="1"/>
  <c r="CF55" i="4"/>
  <c r="CH55" i="4" s="1"/>
  <c r="CI55" i="4" s="1"/>
  <c r="DJ22" i="4"/>
  <c r="DP22" i="4" s="1"/>
  <c r="J58" i="4"/>
  <c r="DK19" i="4"/>
  <c r="CB19" i="4"/>
  <c r="CC19" i="4" s="1"/>
  <c r="EH48" i="4"/>
  <c r="EI48" i="4"/>
  <c r="EJ48" i="4" s="1"/>
  <c r="EI39" i="4"/>
  <c r="EJ39" i="4" s="1"/>
  <c r="EH39" i="4"/>
  <c r="EI43" i="4"/>
  <c r="EJ43" i="4" s="1"/>
  <c r="EH43" i="4"/>
  <c r="EH35" i="4"/>
  <c r="EI35" i="4"/>
  <c r="EJ35" i="4" s="1"/>
  <c r="EI24" i="4"/>
  <c r="EJ24" i="4" s="1"/>
  <c r="EH24" i="4"/>
  <c r="EH7" i="4"/>
  <c r="EI7" i="4"/>
  <c r="EJ7" i="4" s="1"/>
  <c r="EI14" i="4"/>
  <c r="EJ14" i="4" s="1"/>
  <c r="EH14" i="4"/>
  <c r="DL19" i="4"/>
  <c r="DM19" i="4" s="1"/>
  <c r="DF22" i="4"/>
  <c r="DG22" i="4" s="1"/>
  <c r="DE19" i="4"/>
  <c r="BB58" i="4"/>
  <c r="DF19" i="4"/>
  <c r="DG19" i="4" s="1"/>
  <c r="R55" i="4"/>
  <c r="J55" i="4"/>
  <c r="I55" i="4"/>
  <c r="CA57" i="4"/>
  <c r="CF57" i="4"/>
  <c r="CB57" i="4"/>
  <c r="CC57" i="4" s="1"/>
  <c r="R57" i="4"/>
  <c r="I57" i="4"/>
  <c r="J57" i="4"/>
  <c r="BC55" i="4"/>
  <c r="BB55" i="4"/>
  <c r="CA56" i="4"/>
  <c r="CF56" i="4"/>
  <c r="CB56" i="4"/>
  <c r="CC56" i="4" s="1"/>
  <c r="R56" i="4"/>
  <c r="I56" i="4"/>
  <c r="J56" i="4"/>
  <c r="DE21" i="4"/>
  <c r="DF21" i="4"/>
  <c r="DG21" i="4" s="1"/>
  <c r="DR19" i="4"/>
  <c r="DS19" i="4" s="1"/>
  <c r="DQ19" i="4"/>
  <c r="CB58" i="4"/>
  <c r="CC58" i="4" s="1"/>
  <c r="CF58" i="4"/>
  <c r="CA58" i="4"/>
  <c r="BC56" i="4"/>
  <c r="BB56" i="4"/>
  <c r="DJ21" i="4"/>
  <c r="AB58" i="4"/>
  <c r="T58" i="4"/>
  <c r="S58" i="4"/>
  <c r="EG5" i="4"/>
  <c r="GT55" i="4" l="1"/>
  <c r="HC55" i="4" s="1"/>
  <c r="GM55" i="4"/>
  <c r="GN55" i="4" s="1"/>
  <c r="GL55" i="4"/>
  <c r="GT56" i="4"/>
  <c r="HC56" i="4" s="1"/>
  <c r="GL56" i="4"/>
  <c r="GM56" i="4"/>
  <c r="GN56" i="4" s="1"/>
  <c r="GT58" i="4"/>
  <c r="HC58" i="4" s="1"/>
  <c r="GM58" i="4"/>
  <c r="GN58" i="4" s="1"/>
  <c r="GL58" i="4"/>
  <c r="GT57" i="4"/>
  <c r="HC57" i="4" s="1"/>
  <c r="GM57" i="4"/>
  <c r="GN57" i="4" s="1"/>
  <c r="GL57" i="4"/>
  <c r="GD56" i="4"/>
  <c r="GE56" i="4" s="1"/>
  <c r="GC56" i="4"/>
  <c r="GD55" i="4"/>
  <c r="GE55" i="4" s="1"/>
  <c r="GC55" i="4"/>
  <c r="GC58" i="4"/>
  <c r="GD58" i="4"/>
  <c r="GE58" i="4" s="1"/>
  <c r="GD57" i="4"/>
  <c r="GE57" i="4" s="1"/>
  <c r="GC57" i="4"/>
  <c r="FS19" i="4"/>
  <c r="GB19" i="4" s="1"/>
  <c r="GK19" i="4" s="1"/>
  <c r="FL19" i="4"/>
  <c r="FM19" i="4" s="1"/>
  <c r="FK19" i="4"/>
  <c r="FS21" i="4"/>
  <c r="GB21" i="4" s="1"/>
  <c r="GK21" i="4" s="1"/>
  <c r="FL21" i="4"/>
  <c r="FM21" i="4" s="1"/>
  <c r="FK21" i="4"/>
  <c r="FS22" i="4"/>
  <c r="GB22" i="4" s="1"/>
  <c r="GK22" i="4" s="1"/>
  <c r="FL22" i="4"/>
  <c r="FM22" i="4" s="1"/>
  <c r="FK22" i="4"/>
  <c r="FU55" i="4"/>
  <c r="FV55" i="4" s="1"/>
  <c r="FT55" i="4"/>
  <c r="FT56" i="4"/>
  <c r="FU56" i="4"/>
  <c r="FV56" i="4" s="1"/>
  <c r="FU58" i="4"/>
  <c r="FV58" i="4" s="1"/>
  <c r="FT58" i="4"/>
  <c r="FT57" i="4"/>
  <c r="FU57" i="4"/>
  <c r="FV57" i="4" s="1"/>
  <c r="CL55" i="4"/>
  <c r="CM55" i="4" s="1"/>
  <c r="CG55" i="4"/>
  <c r="DL22" i="4"/>
  <c r="DM22" i="4" s="1"/>
  <c r="DK22" i="4"/>
  <c r="AD58" i="4"/>
  <c r="AC58" i="4"/>
  <c r="CH58" i="4"/>
  <c r="CI58" i="4" s="1"/>
  <c r="CL58" i="4"/>
  <c r="CG58" i="4"/>
  <c r="DP21" i="4"/>
  <c r="DL21" i="4"/>
  <c r="DM21" i="4" s="1"/>
  <c r="DK21" i="4"/>
  <c r="S56" i="4"/>
  <c r="T56" i="4"/>
  <c r="AB56" i="4"/>
  <c r="S57" i="4"/>
  <c r="T57" i="4"/>
  <c r="AB57" i="4"/>
  <c r="DR22" i="4"/>
  <c r="DS22" i="4" s="1"/>
  <c r="DQ22" i="4"/>
  <c r="CG56" i="4"/>
  <c r="CL56" i="4"/>
  <c r="CH56" i="4"/>
  <c r="CI56" i="4" s="1"/>
  <c r="CG57" i="4"/>
  <c r="CL57" i="4"/>
  <c r="CH57" i="4"/>
  <c r="CI57" i="4" s="1"/>
  <c r="S55" i="4"/>
  <c r="T55" i="4"/>
  <c r="AB55" i="4"/>
  <c r="HL57" i="4" l="1"/>
  <c r="HD57" i="4"/>
  <c r="HE57" i="4"/>
  <c r="HF57" i="4" s="1"/>
  <c r="HL56" i="4"/>
  <c r="HE56" i="4"/>
  <c r="HF56" i="4" s="1"/>
  <c r="HD56" i="4"/>
  <c r="HL58" i="4"/>
  <c r="HD58" i="4"/>
  <c r="HE58" i="4"/>
  <c r="HF58" i="4" s="1"/>
  <c r="HL55" i="4"/>
  <c r="HD55" i="4"/>
  <c r="HE55" i="4"/>
  <c r="HF55" i="4" s="1"/>
  <c r="GU57" i="4"/>
  <c r="GV57" i="4"/>
  <c r="GW57" i="4" s="1"/>
  <c r="GT21" i="4"/>
  <c r="HC21" i="4" s="1"/>
  <c r="GM21" i="4"/>
  <c r="GN21" i="4" s="1"/>
  <c r="GL21" i="4"/>
  <c r="GV56" i="4"/>
  <c r="GW56" i="4" s="1"/>
  <c r="GU56" i="4"/>
  <c r="GT22" i="4"/>
  <c r="HC22" i="4" s="1"/>
  <c r="GM22" i="4"/>
  <c r="GN22" i="4" s="1"/>
  <c r="GL22" i="4"/>
  <c r="GU58" i="4"/>
  <c r="GV58" i="4"/>
  <c r="GW58" i="4" s="1"/>
  <c r="GT19" i="4"/>
  <c r="HC19" i="4" s="1"/>
  <c r="GM19" i="4"/>
  <c r="GN19" i="4" s="1"/>
  <c r="GL19" i="4"/>
  <c r="GU55" i="4"/>
  <c r="GV55" i="4"/>
  <c r="GW55" i="4" s="1"/>
  <c r="GC22" i="4"/>
  <c r="GD22" i="4"/>
  <c r="GE22" i="4" s="1"/>
  <c r="GC21" i="4"/>
  <c r="GD21" i="4"/>
  <c r="GE21" i="4" s="1"/>
  <c r="GD19" i="4"/>
  <c r="GE19" i="4" s="1"/>
  <c r="GC19" i="4"/>
  <c r="FT21" i="4"/>
  <c r="FU21" i="4"/>
  <c r="FV21" i="4" s="1"/>
  <c r="FT22" i="4"/>
  <c r="FU22" i="4"/>
  <c r="FV22" i="4" s="1"/>
  <c r="FU19" i="4"/>
  <c r="FV19" i="4" s="1"/>
  <c r="FT19" i="4"/>
  <c r="CR55" i="4"/>
  <c r="CX55" i="4" s="1"/>
  <c r="CN55" i="4"/>
  <c r="CO55" i="4" s="1"/>
  <c r="CM57" i="4"/>
  <c r="CN57" i="4"/>
  <c r="CO57" i="4" s="1"/>
  <c r="CR57" i="4"/>
  <c r="AC57" i="4"/>
  <c r="AD57" i="4"/>
  <c r="DR21" i="4"/>
  <c r="DS21" i="4" s="1"/>
  <c r="DQ21" i="4"/>
  <c r="CN58" i="4"/>
  <c r="CO58" i="4" s="1"/>
  <c r="CM58" i="4"/>
  <c r="CR58" i="4"/>
  <c r="CM56" i="4"/>
  <c r="CN56" i="4"/>
  <c r="CO56" i="4" s="1"/>
  <c r="CR56" i="4"/>
  <c r="AC56" i="4"/>
  <c r="AD56" i="4"/>
  <c r="AC55" i="4"/>
  <c r="AD55" i="4"/>
  <c r="HV55" i="4" l="1"/>
  <c r="HW55" i="4" s="1"/>
  <c r="HU55" i="4"/>
  <c r="HV56" i="4"/>
  <c r="HW56" i="4" s="1"/>
  <c r="HU56" i="4"/>
  <c r="HV58" i="4"/>
  <c r="HW58" i="4" s="1"/>
  <c r="HU58" i="4"/>
  <c r="HU57" i="4"/>
  <c r="HV57" i="4"/>
  <c r="HW57" i="4" s="1"/>
  <c r="HL22" i="4"/>
  <c r="HD22" i="4"/>
  <c r="HE22" i="4"/>
  <c r="HF22" i="4" s="1"/>
  <c r="HM56" i="4"/>
  <c r="HN56" i="4"/>
  <c r="HO56" i="4" s="1"/>
  <c r="HL21" i="4"/>
  <c r="HE21" i="4"/>
  <c r="HF21" i="4" s="1"/>
  <c r="HD21" i="4"/>
  <c r="HN58" i="4"/>
  <c r="HO58" i="4" s="1"/>
  <c r="HM58" i="4"/>
  <c r="HN55" i="4"/>
  <c r="HO55" i="4" s="1"/>
  <c r="HM55" i="4"/>
  <c r="HL19" i="4"/>
  <c r="HD19" i="4"/>
  <c r="HE19" i="4"/>
  <c r="HF19" i="4" s="1"/>
  <c r="HN57" i="4"/>
  <c r="HO57" i="4" s="1"/>
  <c r="HM57" i="4"/>
  <c r="GV21" i="4"/>
  <c r="GW21" i="4" s="1"/>
  <c r="GU21" i="4"/>
  <c r="GU22" i="4"/>
  <c r="GV22" i="4"/>
  <c r="GW22" i="4" s="1"/>
  <c r="GU19" i="4"/>
  <c r="GV19" i="4"/>
  <c r="GW19" i="4" s="1"/>
  <c r="CT55" i="4"/>
  <c r="CU55" i="4" s="1"/>
  <c r="CV55" i="4" s="1"/>
  <c r="CZ55" i="4" s="1"/>
  <c r="DA55" i="4" s="1"/>
  <c r="CS55" i="4"/>
  <c r="CX57" i="4"/>
  <c r="CS57" i="4"/>
  <c r="CT57" i="4"/>
  <c r="CU57" i="4" s="1"/>
  <c r="CV57" i="4" s="1"/>
  <c r="DD55" i="4"/>
  <c r="CT58" i="4"/>
  <c r="CU58" i="4" s="1"/>
  <c r="CV58" i="4" s="1"/>
  <c r="CS58" i="4"/>
  <c r="CX58" i="4"/>
  <c r="CX56" i="4"/>
  <c r="CS56" i="4"/>
  <c r="CT56" i="4"/>
  <c r="CU56" i="4" s="1"/>
  <c r="CV56" i="4" s="1"/>
  <c r="HV21" i="4" l="1"/>
  <c r="HW21" i="4" s="1"/>
  <c r="HU21" i="4"/>
  <c r="HV19" i="4"/>
  <c r="HW19" i="4" s="1"/>
  <c r="HU19" i="4"/>
  <c r="HV22" i="4"/>
  <c r="HW22" i="4" s="1"/>
  <c r="HU22" i="4"/>
  <c r="HM21" i="4"/>
  <c r="HN21" i="4"/>
  <c r="HO21" i="4" s="1"/>
  <c r="HN19" i="4"/>
  <c r="HO19" i="4" s="1"/>
  <c r="HM19" i="4"/>
  <c r="HN22" i="4"/>
  <c r="HO22" i="4" s="1"/>
  <c r="HM22" i="4"/>
  <c r="CY55" i="4"/>
  <c r="CY58" i="4"/>
  <c r="CZ58" i="4"/>
  <c r="DA58" i="4" s="1"/>
  <c r="DD58" i="4"/>
  <c r="DD57" i="4"/>
  <c r="CZ57" i="4"/>
  <c r="DA57" i="4" s="1"/>
  <c r="CY57" i="4"/>
  <c r="DD56" i="4"/>
  <c r="CZ56" i="4"/>
  <c r="DA56" i="4" s="1"/>
  <c r="CY56" i="4"/>
  <c r="DJ55" i="4"/>
  <c r="DF55" i="4"/>
  <c r="DG55" i="4" s="1"/>
  <c r="DE55" i="4"/>
  <c r="DJ57" i="4" l="1"/>
  <c r="DE57" i="4"/>
  <c r="DF57" i="4"/>
  <c r="DG57" i="4" s="1"/>
  <c r="DJ56" i="4"/>
  <c r="DF56" i="4"/>
  <c r="DG56" i="4" s="1"/>
  <c r="DE56" i="4"/>
  <c r="DP55" i="4"/>
  <c r="DK55" i="4"/>
  <c r="DL55" i="4"/>
  <c r="DM55" i="4" s="1"/>
  <c r="DE58" i="4"/>
  <c r="DJ58" i="4"/>
  <c r="DF58" i="4"/>
  <c r="DG58" i="4" s="1"/>
  <c r="DP56" i="4" l="1"/>
  <c r="DK56" i="4"/>
  <c r="DL56" i="4"/>
  <c r="DM56" i="4" s="1"/>
  <c r="DK58" i="4"/>
  <c r="DP58" i="4"/>
  <c r="DL58" i="4"/>
  <c r="DM58" i="4" s="1"/>
  <c r="DR55" i="4"/>
  <c r="DS55" i="4" s="1"/>
  <c r="DQ55" i="4"/>
  <c r="DP57" i="4"/>
  <c r="DK57" i="4"/>
  <c r="DL57" i="4"/>
  <c r="DM57" i="4" s="1"/>
  <c r="DR57" i="4" l="1"/>
  <c r="DS57" i="4" s="1"/>
  <c r="DQ57" i="4"/>
  <c r="DQ58" i="4"/>
  <c r="DR58" i="4"/>
  <c r="DS58" i="4" s="1"/>
  <c r="DR56" i="4"/>
  <c r="DS56" i="4" s="1"/>
  <c r="DQ56" i="4"/>
</calcChain>
</file>

<file path=xl/sharedStrings.xml><?xml version="1.0" encoding="utf-8"?>
<sst xmlns="http://schemas.openxmlformats.org/spreadsheetml/2006/main" count="597" uniqueCount="163">
  <si>
    <t>отклонение</t>
  </si>
  <si>
    <t>в том числе:</t>
  </si>
  <si>
    <t>в федеральный бюджет</t>
  </si>
  <si>
    <t>в консолидированные бюджеты субъектов РФ</t>
  </si>
  <si>
    <t>из них:</t>
  </si>
  <si>
    <t>Налог на прибыль организаций</t>
  </si>
  <si>
    <t>Налог на добавленную стоимость</t>
  </si>
  <si>
    <t>на товары (работы, услуги), реализуемые на территории Российской Федерации</t>
  </si>
  <si>
    <t xml:space="preserve">на товары, ввозимые на территорию Российской Федерации </t>
  </si>
  <si>
    <t>Акцизы</t>
  </si>
  <si>
    <t>на спирт этиловый из всех видов сырья и спиртосодержащую продукцию</t>
  </si>
  <si>
    <t>на табачную продукцию
в федеральный бюджет</t>
  </si>
  <si>
    <t>акцизы на нефтепродукты</t>
  </si>
  <si>
    <t>X</t>
  </si>
  <si>
    <t>Х</t>
  </si>
  <si>
    <t>акцизы на пиво
в консолидированные бюджеты субъектов РФ</t>
  </si>
  <si>
    <t>акцизы на алкогольную продукцию (за исключением вин)</t>
  </si>
  <si>
    <t>Имущественные налоги в консолидированные бюджеты субъектов РФ</t>
  </si>
  <si>
    <t>Налог на имущество физических лиц</t>
  </si>
  <si>
    <t>Налог на имущество организаций</t>
  </si>
  <si>
    <t>Транспортный налог в консолидированные бюджеты субъектов РФ</t>
  </si>
  <si>
    <t>из него:</t>
  </si>
  <si>
    <t>Транспортный налог с организаций</t>
  </si>
  <si>
    <t>Транспортный налог с физических лиц</t>
  </si>
  <si>
    <t>Земельный налог в консолидированные бюджеты субъектов РФ</t>
  </si>
  <si>
    <t xml:space="preserve">Налоги и сборы и регулярные платежи за пользование природными ресурсами </t>
  </si>
  <si>
    <t>Налог на добычу полезных ископаемых</t>
  </si>
  <si>
    <t>СПРАВОЧНО:</t>
  </si>
  <si>
    <t>январь 2014 года</t>
  </si>
  <si>
    <t>Всего поступило в консолидированный бюджет Российской Федерации (без нефтегазовых доходов)</t>
  </si>
  <si>
    <t>в федеральный бюджет (без нефтегазовых доходов)</t>
  </si>
  <si>
    <t>2014 год</t>
  </si>
  <si>
    <t>в % к январю 2014 г.</t>
  </si>
  <si>
    <t>январь 2015 года</t>
  </si>
  <si>
    <t>в % к январю-февралю 2014 г.</t>
  </si>
  <si>
    <t>газа горючего природного из всех видов месторождений  углеводородного сырья 
в федеральный бюджет</t>
  </si>
  <si>
    <t>газового конденсата из всех видов месторождений углеводородного сырья 
в федеральный бюджет</t>
  </si>
  <si>
    <t>февраль 2015 года</t>
  </si>
  <si>
    <t>март 2015 года</t>
  </si>
  <si>
    <t>в % к январю-марту 2014 г.</t>
  </si>
  <si>
    <t>январь-март 2014 года</t>
  </si>
  <si>
    <t>январь-март 2015 года</t>
  </si>
  <si>
    <t>январь-апрель 2014 года</t>
  </si>
  <si>
    <t>апрель 2015 года</t>
  </si>
  <si>
    <t>в % к январю-апрелю 2014 г.</t>
  </si>
  <si>
    <t>январь-апрель 2015 года</t>
  </si>
  <si>
    <t>январь-май 2014 года</t>
  </si>
  <si>
    <t>май 2015 года</t>
  </si>
  <si>
    <t>в % к январю-маю 
2014 г.</t>
  </si>
  <si>
    <t>январь-май 
2015 года</t>
  </si>
  <si>
    <t>январь-февраль 2014 года</t>
  </si>
  <si>
    <t>январь-февраль 2015 года</t>
  </si>
  <si>
    <t>июнь 2015 года</t>
  </si>
  <si>
    <t>январь-июнь
2015 года</t>
  </si>
  <si>
    <t>январь-июнь 
2014 года</t>
  </si>
  <si>
    <t>в % к январю-июню
2014 г.</t>
  </si>
  <si>
    <t>январь-июль 
2014 года</t>
  </si>
  <si>
    <t>июль 2015 года</t>
  </si>
  <si>
    <t>январь-июль
2015 года</t>
  </si>
  <si>
    <t>в % к январю-июлю
2014 г.</t>
  </si>
  <si>
    <t>январь-август 
2014 года</t>
  </si>
  <si>
    <t>август 2015 года</t>
  </si>
  <si>
    <t>в % к январю-августу
2014 г.</t>
  </si>
  <si>
    <t>январь-август
2015 года</t>
  </si>
  <si>
    <t>январь-сентябрь 2014</t>
  </si>
  <si>
    <t>сентябрь 2015 года</t>
  </si>
  <si>
    <t>январь-сентябрь 2015 года</t>
  </si>
  <si>
    <t>в % к январю-сентябрю
2014 г.</t>
  </si>
  <si>
    <t>январь-октябрь 2014</t>
  </si>
  <si>
    <t>октябрь 2015 года</t>
  </si>
  <si>
    <t>январь-октябрь 2015 года</t>
  </si>
  <si>
    <t>в % к январю-октябрю
2014 г.</t>
  </si>
  <si>
    <t>ноябрь 2015 года</t>
  </si>
  <si>
    <t>январь-ноябрь 2015 года</t>
  </si>
  <si>
    <t>в % к январю-ноябрю
2014 г.</t>
  </si>
  <si>
    <t>январь-ноябрь 2014 года</t>
  </si>
  <si>
    <t>декабрь 2015 года</t>
  </si>
  <si>
    <t>2015 год</t>
  </si>
  <si>
    <t>⅟</t>
  </si>
  <si>
    <t>январь 2016 года</t>
  </si>
  <si>
    <t>в % 
к январю 2015 г.</t>
  </si>
  <si>
    <t>январь-февраль 2016 года</t>
  </si>
  <si>
    <t>февраль 2016 года</t>
  </si>
  <si>
    <t>в % 
к январю-февралю 2015 г.</t>
  </si>
  <si>
    <t>март 2016 года</t>
  </si>
  <si>
    <t>январь-март 2016 года</t>
  </si>
  <si>
    <t>в % 
к январю-марту 2015 г.</t>
  </si>
  <si>
    <t>отклонение в процентах (больше/меньше)</t>
  </si>
  <si>
    <t>апрель 2016 года</t>
  </si>
  <si>
    <t>январь-апрель 2016 года</t>
  </si>
  <si>
    <t>в % 
к январю-апреле 2015 г.</t>
  </si>
  <si>
    <t>январь-май 2015 года</t>
  </si>
  <si>
    <t>май 2016 года</t>
  </si>
  <si>
    <t>январь-май 
2016 года</t>
  </si>
  <si>
    <t>в % 
к январю-маю 2015 г.</t>
  </si>
  <si>
    <t>январь-июнь 2015 года</t>
  </si>
  <si>
    <t>июнь 2016 года</t>
  </si>
  <si>
    <t>январь-июнь
2016 года</t>
  </si>
  <si>
    <t>в % 
к январю-июню 2015 г.</t>
  </si>
  <si>
    <t>в % 
к 2015 г.</t>
  </si>
  <si>
    <t>в % 
к 2014 году</t>
  </si>
  <si>
    <t>январь-июль 2015 года</t>
  </si>
  <si>
    <t>июль 2016 года</t>
  </si>
  <si>
    <t>январь-июль
2016 года</t>
  </si>
  <si>
    <t>в % 
к январю-июлю 
2015 г.</t>
  </si>
  <si>
    <t>январь-август 2015 года</t>
  </si>
  <si>
    <t>август 2016 года</t>
  </si>
  <si>
    <t>январь-август
2016 года</t>
  </si>
  <si>
    <t>в % 
к январю-августу
2015 г.</t>
  </si>
  <si>
    <t>сентябрь 2016 года</t>
  </si>
  <si>
    <t>январь-сентябрь
2016 года</t>
  </si>
  <si>
    <t>в % 
к январю-сентябрь
2015 г.</t>
  </si>
  <si>
    <t>октябрь 2016 года</t>
  </si>
  <si>
    <t>январь-октябрь
2016 года</t>
  </si>
  <si>
    <t>в % 
к январю-октябрю
2015 г.</t>
  </si>
  <si>
    <t>ноябрь 2016 года</t>
  </si>
  <si>
    <t>январь-ноябрь
2016 года</t>
  </si>
  <si>
    <t>в % 
к январю-ноябрю
2015 г.</t>
  </si>
  <si>
    <t>Утилизационный сбор в федеральный бюджет</t>
  </si>
  <si>
    <t>нефть в федеральный бюджет</t>
  </si>
  <si>
    <t>в % 
к 2016 г.</t>
  </si>
  <si>
    <t>январь 2017 года</t>
  </si>
  <si>
    <t>Всего поступило в бюджетную систему Российской Федерации</t>
  </si>
  <si>
    <t>Консолидированный бюджет Российской Федерации</t>
  </si>
  <si>
    <t>млрд.рублей</t>
  </si>
  <si>
    <t>Страховые взносы на обязательное социальное страхование*</t>
  </si>
  <si>
    <t>2016 год</t>
  </si>
  <si>
    <t xml:space="preserve">Поступление администрируемых ФНС России доходов в бюджетную систему Российской Федерации 
в 2015-2017 гг. </t>
  </si>
  <si>
    <t>Налог на доходы физических лиц 
в консолидированные бюджеты субъектов РФ</t>
  </si>
  <si>
    <t>февраль 2017 года</t>
  </si>
  <si>
    <t>январь-февраль 2017 года</t>
  </si>
  <si>
    <t>март 2017 года</t>
  </si>
  <si>
    <t>январь-март 2017 года</t>
  </si>
  <si>
    <t>апрель 2017 года</t>
  </si>
  <si>
    <t>январь-апрель 2017 года</t>
  </si>
  <si>
    <t>май 2017 года</t>
  </si>
  <si>
    <t>январь-май 
2017 года</t>
  </si>
  <si>
    <t>июнь 2017 года</t>
  </si>
  <si>
    <t>январь-июнь 2017 года</t>
  </si>
  <si>
    <t>январь-июль 2016 года</t>
  </si>
  <si>
    <t>январь-июль 2017 года</t>
  </si>
  <si>
    <t>июль 2017 года</t>
  </si>
  <si>
    <t>август 2017 года</t>
  </si>
  <si>
    <t>январь-август 2016 года</t>
  </si>
  <si>
    <t>январь-август 2017 года</t>
  </si>
  <si>
    <t>январь-сентябрь 2016 года</t>
  </si>
  <si>
    <t>январь-сентябрь 2017 года</t>
  </si>
  <si>
    <t>Страховые взносы на обязательное социальное страхование на случай временной нетрудоспособности и в связи с материнством</t>
  </si>
  <si>
    <t>Страховые взносы на обязательное медицинское страхование работающего населения, зачисляемые в бюджет ФОМС</t>
  </si>
  <si>
    <t>Страховые и другие взносы на обязательное пенсионное страхование,  зачисляемые в ПФ РФ</t>
  </si>
  <si>
    <t>сентябрь 2017 года</t>
  </si>
  <si>
    <t>октябрь 2017 года</t>
  </si>
  <si>
    <t>январь-октябрь 2016 года</t>
  </si>
  <si>
    <t>январь-октябрь 2017 года</t>
  </si>
  <si>
    <t>ноябрь 2017 года</t>
  </si>
  <si>
    <t>январь-ноябрь 2016 года</t>
  </si>
  <si>
    <t>январь-ноябрь 2017 года</t>
  </si>
  <si>
    <t>декабрь 2016 года</t>
  </si>
  <si>
    <t>декабрь 2017 года</t>
  </si>
  <si>
    <t>2017 год</t>
  </si>
  <si>
    <t>по данным отчета по ф.1-НМ на 01.01.2018</t>
  </si>
  <si>
    <t>* - 2015-2016 гг. - данные Фондов</t>
  </si>
  <si>
    <t>откло-нение,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</si>
</sst>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"/>
    <numFmt numFmtId="165" formatCode="#,##0.000"/>
    <numFmt numFmtId="166" formatCode="&quot;$&quot;#,##0\ ;\(&quot;$&quot;#,##0\)"/>
    <numFmt numFmtId="167" formatCode="_-* #,##0.00[$€-1]_-;\-* #,##0.00[$€-1]_-;_-* &quot;-&quot;??[$€-1]_-"/>
    <numFmt numFmtId="168" formatCode="_(* #,##0.00000000000_);_(* \(#,##0.00000000000\);_(* &quot;-&quot;??_);_(@_)"/>
    <numFmt numFmtId="169" formatCode="#,##0.00000_);[Red]\(#,##0.00000\)"/>
    <numFmt numFmtId="170" formatCode="_(* #,##0.000000000000_);_(* \(#,##0.000000000000\);_(* &quot;-&quot;??_);_(@_)"/>
    <numFmt numFmtId="171" formatCode="[$$-409]#,##0.00_ ;\-[$$-409]#,##0.00\ "/>
    <numFmt numFmtId="172" formatCode="0.0"/>
    <numFmt numFmtId="173" formatCode="#,##0.0000"/>
  </numFmts>
  <fonts count="8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indexed="8"/>
      <name val="Times New Roman Cyr"/>
      <charset val="204"/>
    </font>
    <font>
      <i/>
      <sz val="12"/>
      <color rgb="FF00B050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i/>
      <sz val="14"/>
      <color indexed="8"/>
      <name val="Times New Roman CYR"/>
      <charset val="204"/>
    </font>
    <font>
      <sz val="10"/>
      <name val="Arial"/>
      <family val="2"/>
      <charset val="204"/>
    </font>
    <font>
      <sz val="14"/>
      <name val="Times New Roman CYR"/>
      <charset val="204"/>
    </font>
    <font>
      <b/>
      <sz val="13"/>
      <color indexed="8"/>
      <name val="Times New Roman Cyr"/>
      <charset val="204"/>
    </font>
    <font>
      <b/>
      <sz val="12"/>
      <name val="Arial"/>
      <family val="2"/>
      <charset val="204"/>
    </font>
    <font>
      <sz val="13"/>
      <color indexed="8"/>
      <name val="Times New Roman CYR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24"/>
      <name val="System"/>
      <family val="2"/>
      <charset val="204"/>
    </font>
    <font>
      <b/>
      <sz val="9"/>
      <name val="Arial"/>
      <family val="2"/>
    </font>
    <font>
      <sz val="10"/>
      <name val="Times New Roman"/>
      <family val="1"/>
      <charset val="204"/>
    </font>
    <font>
      <b/>
      <sz val="12"/>
      <name val="Arial"/>
      <family val="2"/>
    </font>
    <font>
      <b/>
      <sz val="18"/>
      <color indexed="24"/>
      <name val="System"/>
      <family val="2"/>
      <charset val="204"/>
    </font>
    <font>
      <b/>
      <sz val="12"/>
      <color indexed="24"/>
      <name val="System"/>
      <family val="2"/>
      <charset val="204"/>
    </font>
    <font>
      <sz val="10"/>
      <name val="Times New Roman CYR"/>
      <charset val="204"/>
    </font>
    <font>
      <sz val="8"/>
      <color indexed="24"/>
      <name val="Pragmatica"/>
    </font>
    <font>
      <u/>
      <sz val="13"/>
      <color indexed="8"/>
      <name val="Times New Roman CYR"/>
      <charset val="204"/>
    </font>
    <font>
      <b/>
      <sz val="15"/>
      <color indexed="8"/>
      <name val="Times New Roman CYR"/>
      <charset val="204"/>
    </font>
    <font>
      <b/>
      <sz val="15"/>
      <color indexed="8"/>
      <name val="Times New Roman"/>
      <family val="1"/>
      <charset val="204"/>
    </font>
    <font>
      <b/>
      <i/>
      <sz val="15"/>
      <color indexed="8"/>
      <name val="Times New Roman"/>
      <family val="1"/>
      <charset val="204"/>
    </font>
    <font>
      <sz val="15"/>
      <color indexed="8"/>
      <name val="Times New Roman CYR"/>
      <charset val="204"/>
    </font>
    <font>
      <sz val="15"/>
      <name val="Arial"/>
      <family val="2"/>
      <charset val="204"/>
    </font>
    <font>
      <i/>
      <sz val="15"/>
      <name val="Arial"/>
      <family val="2"/>
      <charset val="204"/>
    </font>
    <font>
      <sz val="15"/>
      <color indexed="8"/>
      <name val="Times New Roman"/>
      <family val="1"/>
      <charset val="204"/>
    </font>
    <font>
      <i/>
      <sz val="15"/>
      <color indexed="8"/>
      <name val="Times New Roman"/>
      <family val="1"/>
      <charset val="204"/>
    </font>
    <font>
      <sz val="15"/>
      <color rgb="FF00B050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5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rgb="FF33CC33"/>
      <name val="Arial"/>
      <family val="2"/>
      <charset val="204"/>
    </font>
    <font>
      <i/>
      <sz val="12"/>
      <color rgb="FF33CC33"/>
      <name val="Arial"/>
      <family val="2"/>
      <charset val="204"/>
    </font>
    <font>
      <b/>
      <sz val="12"/>
      <color rgb="FF33CC33"/>
      <name val="Arial"/>
      <family val="2"/>
      <charset val="204"/>
    </font>
    <font>
      <b/>
      <sz val="12"/>
      <color rgb="FF00B050"/>
      <name val="Arial"/>
      <family val="2"/>
      <charset val="204"/>
    </font>
    <font>
      <i/>
      <sz val="12"/>
      <name val="Times New Roman"/>
      <family val="1"/>
      <charset val="204"/>
    </font>
    <font>
      <sz val="14"/>
      <color rgb="FF00B050"/>
      <name val="Times New Roman CYR"/>
      <charset val="204"/>
    </font>
    <font>
      <b/>
      <sz val="15"/>
      <color rgb="FF00B050"/>
      <name val="Times New Roman"/>
      <family val="1"/>
      <charset val="204"/>
    </font>
    <font>
      <i/>
      <sz val="14"/>
      <name val="Times New Roman CYR"/>
      <charset val="204"/>
    </font>
    <font>
      <b/>
      <sz val="14"/>
      <name val="Arial"/>
      <family val="2"/>
      <charset val="204"/>
    </font>
    <font>
      <b/>
      <sz val="15"/>
      <color rgb="FF33CC33"/>
      <name val="Times New Roman"/>
      <family val="1"/>
      <charset val="204"/>
    </font>
    <font>
      <sz val="15"/>
      <color rgb="FF33CC33"/>
      <name val="Times New Roman"/>
      <family val="1"/>
      <charset val="204"/>
    </font>
    <font>
      <sz val="15"/>
      <color rgb="FF00800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rgb="FF008000"/>
      <name val="Arial"/>
      <family val="2"/>
      <charset val="204"/>
    </font>
    <font>
      <i/>
      <sz val="12"/>
      <color rgb="FF008000"/>
      <name val="Arial"/>
      <family val="2"/>
      <charset val="204"/>
    </font>
    <font>
      <b/>
      <sz val="15"/>
      <color rgb="FF008000"/>
      <name val="Times New Roman"/>
      <family val="1"/>
      <charset val="204"/>
    </font>
    <font>
      <b/>
      <i/>
      <sz val="15"/>
      <color rgb="FF33CC33"/>
      <name val="Times New Roman"/>
      <family val="1"/>
      <charset val="204"/>
    </font>
    <font>
      <b/>
      <i/>
      <sz val="15"/>
      <color rgb="FF00B050"/>
      <name val="Times New Roman"/>
      <family val="1"/>
      <charset val="204"/>
    </font>
    <font>
      <b/>
      <i/>
      <sz val="15"/>
      <color rgb="FF008000"/>
      <name val="Times New Roman"/>
      <family val="1"/>
      <charset val="204"/>
    </font>
    <font>
      <i/>
      <sz val="15"/>
      <color rgb="FF33CC33"/>
      <name val="Times New Roman"/>
      <family val="1"/>
      <charset val="204"/>
    </font>
    <font>
      <i/>
      <sz val="15"/>
      <color rgb="FF00B05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i/>
      <sz val="15"/>
      <color rgb="FF008000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1"/>
      <name val="Arial"/>
      <family val="2"/>
      <charset val="204"/>
    </font>
    <font>
      <sz val="14"/>
      <color rgb="FF00B050"/>
      <name val="Times New Roman"/>
      <family val="1"/>
      <charset val="204"/>
    </font>
    <font>
      <sz val="14"/>
      <color rgb="FF33CC33"/>
      <name val="Times New Roman"/>
      <family val="1"/>
      <charset val="204"/>
    </font>
    <font>
      <b/>
      <i/>
      <sz val="15"/>
      <color rgb="FF00B050"/>
      <name val="Arial"/>
      <family val="2"/>
      <charset val="204"/>
    </font>
    <font>
      <b/>
      <sz val="15"/>
      <color rgb="FF33CC33"/>
      <name val="Arial"/>
      <family val="2"/>
      <charset val="204"/>
    </font>
    <font>
      <sz val="15"/>
      <name val="Times New Roman CYR"/>
      <charset val="204"/>
    </font>
    <font>
      <sz val="15"/>
      <color rgb="FF0070C0"/>
      <name val="Times New Roman CYR"/>
      <charset val="204"/>
    </font>
    <font>
      <i/>
      <sz val="15"/>
      <color rgb="FF00B050"/>
      <name val="Arial"/>
      <family val="2"/>
      <charset val="204"/>
    </font>
    <font>
      <i/>
      <sz val="15"/>
      <color indexed="8"/>
      <name val="Times New Roman CYR"/>
      <charset val="204"/>
    </font>
    <font>
      <sz val="15"/>
      <color rgb="FF00B050"/>
      <name val="Arial"/>
      <family val="2"/>
      <charset val="204"/>
    </font>
    <font>
      <sz val="15"/>
      <color rgb="FF33CC33"/>
      <name val="Arial"/>
      <family val="2"/>
      <charset val="204"/>
    </font>
    <font>
      <b/>
      <sz val="15"/>
      <color rgb="FF00B050"/>
      <name val="Arial"/>
      <family val="2"/>
      <charset val="204"/>
    </font>
    <font>
      <sz val="14"/>
      <color rgb="FF33CC33"/>
      <name val="Times New Roman CYR"/>
      <charset val="204"/>
    </font>
    <font>
      <b/>
      <sz val="15"/>
      <color rgb="FF0070C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darkTrellis">
        <fgColor indexed="22"/>
      </patternFill>
    </fill>
    <fill>
      <patternFill patternType="solid">
        <fgColor rgb="FF99FF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0" borderId="0"/>
    <xf numFmtId="0" fontId="17" fillId="0" borderId="0"/>
    <xf numFmtId="0" fontId="17" fillId="0" borderId="0"/>
    <xf numFmtId="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5" fontId="19" fillId="0" borderId="0"/>
    <xf numFmtId="167" fontId="20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8" fontId="24" fillId="0" borderId="0"/>
    <xf numFmtId="4" fontId="25" fillId="5" borderId="0">
      <alignment horizontal="right"/>
    </xf>
    <xf numFmtId="0" fontId="8" fillId="0" borderId="0"/>
    <xf numFmtId="0" fontId="18" fillId="0" borderId="2" applyNumberFormat="0" applyFont="0" applyFill="0" applyAlignment="0" applyProtection="0"/>
    <xf numFmtId="169" fontId="24" fillId="0" borderId="0">
      <alignment horizontal="center"/>
    </xf>
    <xf numFmtId="170" fontId="24" fillId="0" borderId="0"/>
    <xf numFmtId="171" fontId="8" fillId="0" borderId="0">
      <alignment horizontal="center"/>
    </xf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339">
    <xf numFmtId="0" fontId="0" fillId="0" borderId="0" xfId="0"/>
    <xf numFmtId="0" fontId="4" fillId="0" borderId="0" xfId="1" applyFont="1" applyFill="1"/>
    <xf numFmtId="0" fontId="5" fillId="0" borderId="0" xfId="1" applyFont="1" applyFill="1" applyBorder="1"/>
    <xf numFmtId="0" fontId="6" fillId="0" borderId="1" xfId="1" applyFont="1" applyFill="1" applyBorder="1" applyAlignment="1" applyProtection="1">
      <alignment horizontal="center" vertical="top"/>
      <protection locked="0"/>
    </xf>
    <xf numFmtId="4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left" vertical="center" wrapText="1" indent="2"/>
      <protection locked="0"/>
    </xf>
    <xf numFmtId="0" fontId="11" fillId="0" borderId="0" xfId="1" applyFont="1" applyFill="1"/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left" vertical="center" wrapText="1" indent="5"/>
      <protection locked="0"/>
    </xf>
    <xf numFmtId="0" fontId="11" fillId="3" borderId="0" xfId="1" applyFont="1" applyFill="1"/>
    <xf numFmtId="0" fontId="12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/>
    <xf numFmtId="0" fontId="12" fillId="3" borderId="1" xfId="1" applyFont="1" applyFill="1" applyBorder="1" applyAlignment="1" applyProtection="1">
      <alignment horizontal="left" vertical="center" wrapText="1" indent="5"/>
      <protection locked="0"/>
    </xf>
    <xf numFmtId="0" fontId="11" fillId="0" borderId="0" xfId="1" applyFont="1" applyFill="1" applyBorder="1"/>
    <xf numFmtId="0" fontId="4" fillId="0" borderId="0" xfId="1" applyFont="1" applyFill="1" applyBorder="1"/>
    <xf numFmtId="0" fontId="13" fillId="0" borderId="1" xfId="1" applyFont="1" applyFill="1" applyBorder="1" applyAlignment="1" applyProtection="1">
      <alignment horizontal="left" vertical="center" wrapText="1" indent="2"/>
      <protection locked="0"/>
    </xf>
    <xf numFmtId="0" fontId="13" fillId="0" borderId="1" xfId="1" applyFont="1" applyFill="1" applyBorder="1" applyAlignment="1" applyProtection="1">
      <alignment horizontal="left" vertical="center" indent="2"/>
      <protection locked="0"/>
    </xf>
    <xf numFmtId="0" fontId="10" fillId="0" borderId="1" xfId="1" applyFont="1" applyFill="1" applyBorder="1" applyAlignment="1" applyProtection="1">
      <alignment horizontal="left" vertical="center" wrapText="1" indent="3"/>
      <protection locked="0"/>
    </xf>
    <xf numFmtId="0" fontId="12" fillId="0" borderId="1" xfId="1" applyFont="1" applyFill="1" applyBorder="1" applyAlignment="1" applyProtection="1">
      <alignment horizontal="left" vertical="center" wrapText="1" indent="3"/>
      <protection locked="0"/>
    </xf>
    <xf numFmtId="0" fontId="12" fillId="4" borderId="1" xfId="1" applyFont="1" applyFill="1" applyBorder="1" applyAlignment="1" applyProtection="1">
      <alignment horizontal="left" vertical="center" wrapText="1" indent="5"/>
      <protection locked="0"/>
    </xf>
    <xf numFmtId="0" fontId="4" fillId="4" borderId="0" xfId="1" applyFont="1" applyFill="1" applyBorder="1"/>
    <xf numFmtId="0" fontId="12" fillId="2" borderId="1" xfId="1" applyFont="1" applyFill="1" applyBorder="1" applyAlignment="1" applyProtection="1">
      <alignment horizontal="left" vertical="center" wrapText="1" indent="3"/>
      <protection locked="0"/>
    </xf>
    <xf numFmtId="0" fontId="4" fillId="2" borderId="0" xfId="1" applyFont="1" applyFill="1" applyBorder="1"/>
    <xf numFmtId="0" fontId="12" fillId="2" borderId="1" xfId="1" applyFont="1" applyFill="1" applyBorder="1" applyAlignment="1" applyProtection="1">
      <alignment horizontal="left" vertical="center" wrapText="1" indent="5"/>
      <protection locked="0"/>
    </xf>
    <xf numFmtId="0" fontId="15" fillId="2" borderId="1" xfId="3" applyFont="1" applyFill="1" applyBorder="1" applyAlignment="1">
      <alignment horizontal="left" wrapText="1" indent="3"/>
    </xf>
    <xf numFmtId="0" fontId="15" fillId="0" borderId="1" xfId="3" applyFont="1" applyFill="1" applyBorder="1" applyAlignment="1">
      <alignment horizontal="left" wrapText="1" indent="3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 applyProtection="1">
      <alignment horizontal="left" vertical="center" wrapText="1" indent="2"/>
      <protection locked="0"/>
    </xf>
    <xf numFmtId="0" fontId="5" fillId="0" borderId="0" xfId="1" applyFont="1" applyFill="1"/>
    <xf numFmtId="164" fontId="29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33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10" fillId="3" borderId="1" xfId="1" applyFont="1" applyFill="1" applyBorder="1" applyAlignment="1" applyProtection="1">
      <alignment horizontal="left" vertical="center" wrapText="1" indent="2"/>
      <protection locked="0"/>
    </xf>
    <xf numFmtId="0" fontId="26" fillId="2" borderId="1" xfId="1" applyFont="1" applyFill="1" applyBorder="1" applyAlignment="1" applyProtection="1">
      <alignment horizontal="center" vertical="center" wrapText="1"/>
      <protection locked="0"/>
    </xf>
    <xf numFmtId="164" fontId="36" fillId="0" borderId="1" xfId="1" applyNumberFormat="1" applyFont="1" applyFill="1" applyBorder="1" applyAlignment="1">
      <alignment horizontal="right" vertical="center"/>
    </xf>
    <xf numFmtId="164" fontId="38" fillId="0" borderId="1" xfId="1" applyNumberFormat="1" applyFont="1" applyFill="1" applyBorder="1" applyAlignment="1">
      <alignment horizontal="right" vertical="center"/>
    </xf>
    <xf numFmtId="164" fontId="36" fillId="3" borderId="1" xfId="1" applyNumberFormat="1" applyFont="1" applyFill="1" applyBorder="1" applyAlignment="1">
      <alignment horizontal="right" vertical="center"/>
    </xf>
    <xf numFmtId="164" fontId="38" fillId="3" borderId="1" xfId="1" applyNumberFormat="1" applyFont="1" applyFill="1" applyBorder="1" applyAlignment="1">
      <alignment horizontal="right" vertical="center"/>
    </xf>
    <xf numFmtId="164" fontId="38" fillId="2" borderId="1" xfId="1" applyNumberFormat="1" applyFont="1" applyFill="1" applyBorder="1" applyAlignment="1">
      <alignment horizontal="right" vertical="center"/>
    </xf>
    <xf numFmtId="164" fontId="38" fillId="4" borderId="1" xfId="1" applyNumberFormat="1" applyFont="1" applyFill="1" applyBorder="1" applyAlignment="1">
      <alignment horizontal="right" vertical="center"/>
    </xf>
    <xf numFmtId="164" fontId="39" fillId="0" borderId="1" xfId="1" applyNumberFormat="1" applyFont="1" applyFill="1" applyBorder="1" applyAlignment="1">
      <alignment horizontal="right" vertical="center"/>
    </xf>
    <xf numFmtId="164" fontId="39" fillId="3" borderId="1" xfId="1" applyNumberFormat="1" applyFont="1" applyFill="1" applyBorder="1" applyAlignment="1">
      <alignment horizontal="right" vertical="center"/>
    </xf>
    <xf numFmtId="164" fontId="37" fillId="0" borderId="1" xfId="1" applyNumberFormat="1" applyFont="1" applyFill="1" applyBorder="1" applyAlignment="1">
      <alignment horizontal="right" vertical="center"/>
    </xf>
    <xf numFmtId="164" fontId="39" fillId="2" borderId="1" xfId="1" applyNumberFormat="1" applyFont="1" applyFill="1" applyBorder="1" applyAlignment="1">
      <alignment horizontal="right" vertical="center"/>
    </xf>
    <xf numFmtId="164" fontId="39" fillId="4" borderId="1" xfId="1" applyNumberFormat="1" applyFont="1" applyFill="1" applyBorder="1" applyAlignment="1">
      <alignment horizontal="right" vertical="center"/>
    </xf>
    <xf numFmtId="164" fontId="36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38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38" fillId="2" borderId="1" xfId="1" applyNumberFormat="1" applyFont="1" applyFill="1" applyBorder="1" applyAlignment="1" applyProtection="1">
      <alignment horizontal="right" vertical="center" wrapText="1"/>
      <protection locked="0"/>
    </xf>
    <xf numFmtId="164" fontId="36" fillId="3" borderId="1" xfId="1" applyNumberFormat="1" applyFont="1" applyFill="1" applyBorder="1" applyAlignment="1" applyProtection="1">
      <alignment horizontal="right" vertical="center" wrapText="1"/>
      <protection locked="0"/>
    </xf>
    <xf numFmtId="164" fontId="38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38" fillId="0" borderId="1" xfId="1" applyNumberFormat="1" applyFont="1" applyFill="1" applyBorder="1" applyAlignment="1">
      <alignment horizontal="right" vertical="center"/>
    </xf>
    <xf numFmtId="0" fontId="44" fillId="0" borderId="0" xfId="1" applyFont="1" applyFill="1"/>
    <xf numFmtId="0" fontId="44" fillId="0" borderId="0" xfId="1" applyFont="1" applyFill="1" applyBorder="1"/>
    <xf numFmtId="164" fontId="36" fillId="2" borderId="1" xfId="1" applyNumberFormat="1" applyFont="1" applyFill="1" applyBorder="1" applyAlignment="1">
      <alignment horizontal="right" vertical="center"/>
    </xf>
    <xf numFmtId="164" fontId="31" fillId="0" borderId="1" xfId="1" applyNumberFormat="1" applyFont="1" applyFill="1" applyBorder="1" applyAlignment="1">
      <alignment horizontal="right" vertical="center"/>
    </xf>
    <xf numFmtId="0" fontId="45" fillId="0" borderId="0" xfId="1" applyFont="1" applyFill="1"/>
    <xf numFmtId="4" fontId="4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1" applyFont="1" applyFill="1" applyBorder="1"/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38" fillId="0" borderId="1" xfId="1" applyNumberFormat="1" applyFont="1" applyFill="1" applyBorder="1" applyAlignment="1">
      <alignment horizontal="right" vertical="center"/>
    </xf>
    <xf numFmtId="4" fontId="36" fillId="0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/>
    <xf numFmtId="0" fontId="5" fillId="2" borderId="0" xfId="1" applyFont="1" applyFill="1"/>
    <xf numFmtId="0" fontId="44" fillId="2" borderId="0" xfId="1" applyFont="1" applyFill="1"/>
    <xf numFmtId="0" fontId="12" fillId="2" borderId="1" xfId="1" applyFont="1" applyFill="1" applyBorder="1" applyAlignment="1" applyProtection="1">
      <alignment horizontal="left" vertical="center" wrapText="1" indent="4"/>
      <protection locked="0"/>
    </xf>
    <xf numFmtId="164" fontId="35" fillId="0" borderId="1" xfId="2" applyNumberFormat="1" applyFont="1" applyFill="1" applyBorder="1" applyAlignment="1" applyProtection="1">
      <alignment horizontal="right" vertical="center" wrapText="1"/>
      <protection locked="0"/>
    </xf>
    <xf numFmtId="172" fontId="36" fillId="0" borderId="1" xfId="1" applyNumberFormat="1" applyFont="1" applyFill="1" applyBorder="1" applyAlignment="1">
      <alignment horizontal="right" vertical="center"/>
    </xf>
    <xf numFmtId="172" fontId="51" fillId="0" borderId="1" xfId="1" applyNumberFormat="1" applyFont="1" applyFill="1" applyBorder="1" applyAlignment="1">
      <alignment horizontal="right" vertical="center"/>
    </xf>
    <xf numFmtId="172" fontId="38" fillId="0" borderId="1" xfId="1" applyNumberFormat="1" applyFont="1" applyFill="1" applyBorder="1" applyAlignment="1">
      <alignment horizontal="right" vertical="center"/>
    </xf>
    <xf numFmtId="172" fontId="35" fillId="0" borderId="1" xfId="1" applyNumberFormat="1" applyFont="1" applyFill="1" applyBorder="1" applyAlignment="1">
      <alignment horizontal="right" vertical="center"/>
    </xf>
    <xf numFmtId="172" fontId="36" fillId="3" borderId="1" xfId="1" applyNumberFormat="1" applyFont="1" applyFill="1" applyBorder="1" applyAlignment="1">
      <alignment horizontal="right" vertical="center"/>
    </xf>
    <xf numFmtId="172" fontId="38" fillId="3" borderId="1" xfId="1" applyNumberFormat="1" applyFont="1" applyFill="1" applyBorder="1" applyAlignment="1">
      <alignment horizontal="right" vertical="center"/>
    </xf>
    <xf numFmtId="172" fontId="38" fillId="2" borderId="1" xfId="1" applyNumberFormat="1" applyFont="1" applyFill="1" applyBorder="1" applyAlignment="1">
      <alignment horizontal="right" vertical="center"/>
    </xf>
    <xf numFmtId="172" fontId="38" fillId="4" borderId="1" xfId="1" applyNumberFormat="1" applyFont="1" applyFill="1" applyBorder="1" applyAlignment="1">
      <alignment horizontal="right" vertical="center"/>
    </xf>
    <xf numFmtId="172" fontId="39" fillId="0" borderId="1" xfId="1" applyNumberFormat="1" applyFont="1" applyFill="1" applyBorder="1" applyAlignment="1">
      <alignment horizontal="right" vertical="center"/>
    </xf>
    <xf numFmtId="172" fontId="39" fillId="2" borderId="1" xfId="1" applyNumberFormat="1" applyFont="1" applyFill="1" applyBorder="1" applyAlignment="1">
      <alignment horizontal="right" vertical="center"/>
    </xf>
    <xf numFmtId="2" fontId="38" fillId="0" borderId="1" xfId="1" applyNumberFormat="1" applyFont="1" applyFill="1" applyBorder="1" applyAlignment="1">
      <alignment horizontal="right" vertical="center"/>
    </xf>
    <xf numFmtId="172" fontId="37" fillId="0" borderId="1" xfId="1" applyNumberFormat="1" applyFont="1" applyFill="1" applyBorder="1" applyAlignment="1">
      <alignment horizontal="right" vertical="center"/>
    </xf>
    <xf numFmtId="172" fontId="37" fillId="3" borderId="1" xfId="1" applyNumberFormat="1" applyFont="1" applyFill="1" applyBorder="1" applyAlignment="1">
      <alignment horizontal="right" vertical="center"/>
    </xf>
    <xf numFmtId="172" fontId="39" fillId="3" borderId="1" xfId="1" applyNumberFormat="1" applyFont="1" applyFill="1" applyBorder="1" applyAlignment="1">
      <alignment horizontal="right" vertical="center"/>
    </xf>
    <xf numFmtId="172" fontId="39" fillId="4" borderId="1" xfId="1" applyNumberFormat="1" applyFont="1" applyFill="1" applyBorder="1" applyAlignment="1">
      <alignment horizontal="right" vertical="center"/>
    </xf>
    <xf numFmtId="172" fontId="39" fillId="0" borderId="1" xfId="1" applyNumberFormat="1" applyFont="1" applyFill="1" applyBorder="1" applyAlignment="1">
      <alignment horizontal="right" vertical="center" indent="1"/>
    </xf>
    <xf numFmtId="164" fontId="37" fillId="2" borderId="1" xfId="1" applyNumberFormat="1" applyFont="1" applyFill="1" applyBorder="1" applyAlignment="1">
      <alignment horizontal="right" vertical="center"/>
    </xf>
    <xf numFmtId="164" fontId="37" fillId="3" borderId="1" xfId="1" applyNumberFormat="1" applyFont="1" applyFill="1" applyBorder="1" applyAlignment="1">
      <alignment horizontal="right" vertical="center"/>
    </xf>
    <xf numFmtId="0" fontId="15" fillId="0" borderId="1" xfId="3" applyFont="1" applyFill="1" applyBorder="1" applyAlignment="1">
      <alignment horizontal="left" wrapText="1" indent="5"/>
    </xf>
    <xf numFmtId="4" fontId="52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45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51" fillId="0" borderId="1" xfId="1" applyNumberFormat="1" applyFont="1" applyFill="1" applyBorder="1" applyAlignment="1">
      <alignment horizontal="right" vertical="center"/>
    </xf>
    <xf numFmtId="164" fontId="35" fillId="0" borderId="1" xfId="1" applyNumberFormat="1" applyFont="1" applyFill="1" applyBorder="1" applyAlignment="1">
      <alignment horizontal="right" vertical="center"/>
    </xf>
    <xf numFmtId="164" fontId="30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1" xfId="1" applyFont="1" applyFill="1" applyBorder="1" applyAlignment="1">
      <alignment horizontal="right" vertical="center"/>
    </xf>
    <xf numFmtId="164" fontId="2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51" fillId="3" borderId="1" xfId="1" applyNumberFormat="1" applyFont="1" applyFill="1" applyBorder="1" applyAlignment="1">
      <alignment horizontal="right" vertical="center"/>
    </xf>
    <xf numFmtId="164" fontId="30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35" fillId="3" borderId="1" xfId="1" applyNumberFormat="1" applyFont="1" applyFill="1" applyBorder="1" applyAlignment="1">
      <alignment horizontal="right" vertical="center"/>
    </xf>
    <xf numFmtId="0" fontId="43" fillId="0" borderId="1" xfId="1" applyFont="1" applyFill="1" applyBorder="1" applyAlignment="1">
      <alignment horizontal="right" vertical="center"/>
    </xf>
    <xf numFmtId="0" fontId="31" fillId="4" borderId="1" xfId="1" applyFont="1" applyFill="1" applyBorder="1" applyAlignment="1">
      <alignment horizontal="right" vertical="center"/>
    </xf>
    <xf numFmtId="14" fontId="40" fillId="2" borderId="0" xfId="4" applyNumberFormat="1" applyFont="1" applyFill="1" applyAlignment="1">
      <alignment horizontal="left" wrapText="1"/>
    </xf>
    <xf numFmtId="4" fontId="35" fillId="0" borderId="1" xfId="1" applyNumberFormat="1" applyFont="1" applyFill="1" applyBorder="1" applyAlignment="1">
      <alignment horizontal="right" vertical="center"/>
    </xf>
    <xf numFmtId="0" fontId="14" fillId="0" borderId="3" xfId="1" applyFont="1" applyFill="1" applyBorder="1" applyAlignment="1"/>
    <xf numFmtId="164" fontId="35" fillId="2" borderId="1" xfId="1" applyNumberFormat="1" applyFont="1" applyFill="1" applyBorder="1" applyAlignment="1">
      <alignment horizontal="right" vertical="center"/>
    </xf>
    <xf numFmtId="164" fontId="35" fillId="4" borderId="1" xfId="1" applyNumberFormat="1" applyFont="1" applyFill="1" applyBorder="1" applyAlignment="1">
      <alignment horizontal="right" vertical="center"/>
    </xf>
    <xf numFmtId="164" fontId="54" fillId="0" borderId="1" xfId="1" applyNumberFormat="1" applyFont="1" applyFill="1" applyBorder="1" applyAlignment="1">
      <alignment horizontal="right" vertical="center"/>
    </xf>
    <xf numFmtId="164" fontId="55" fillId="0" borderId="1" xfId="1" applyNumberFormat="1" applyFont="1" applyFill="1" applyBorder="1" applyAlignment="1">
      <alignment horizontal="right" vertical="center"/>
    </xf>
    <xf numFmtId="164" fontId="55" fillId="2" borderId="1" xfId="1" applyNumberFormat="1" applyFont="1" applyFill="1" applyBorder="1" applyAlignment="1">
      <alignment horizontal="right" vertical="center"/>
    </xf>
    <xf numFmtId="164" fontId="55" fillId="4" borderId="1" xfId="1" applyNumberFormat="1" applyFont="1" applyFill="1" applyBorder="1" applyAlignment="1">
      <alignment horizontal="right" vertical="center"/>
    </xf>
    <xf numFmtId="164" fontId="56" fillId="2" borderId="1" xfId="1" applyNumberFormat="1" applyFont="1" applyFill="1" applyBorder="1" applyAlignment="1">
      <alignment horizontal="right" vertical="center"/>
    </xf>
    <xf numFmtId="164" fontId="54" fillId="3" borderId="1" xfId="1" applyNumberFormat="1" applyFont="1" applyFill="1" applyBorder="1" applyAlignment="1">
      <alignment horizontal="right" vertical="center"/>
    </xf>
    <xf numFmtId="164" fontId="55" fillId="3" borderId="1" xfId="1" applyNumberFormat="1" applyFont="1" applyFill="1" applyBorder="1" applyAlignment="1">
      <alignment horizontal="right" vertical="center"/>
    </xf>
    <xf numFmtId="0" fontId="4" fillId="7" borderId="0" xfId="1" applyFont="1" applyFill="1"/>
    <xf numFmtId="0" fontId="4" fillId="7" borderId="0" xfId="1" applyFont="1" applyFill="1" applyBorder="1"/>
    <xf numFmtId="4" fontId="5" fillId="7" borderId="1" xfId="2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1" applyFont="1" applyFill="1"/>
    <xf numFmtId="4" fontId="5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1" applyFont="1" applyFill="1" applyBorder="1"/>
    <xf numFmtId="0" fontId="58" fillId="0" borderId="0" xfId="1" applyFont="1" applyFill="1"/>
    <xf numFmtId="4" fontId="59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60" fillId="0" borderId="1" xfId="1" applyNumberFormat="1" applyFont="1" applyFill="1" applyBorder="1" applyAlignment="1">
      <alignment horizontal="right" vertical="center"/>
    </xf>
    <xf numFmtId="164" fontId="56" fillId="0" borderId="1" xfId="1" applyNumberFormat="1" applyFont="1" applyFill="1" applyBorder="1" applyAlignment="1">
      <alignment horizontal="right" vertical="center"/>
    </xf>
    <xf numFmtId="164" fontId="60" fillId="3" borderId="1" xfId="1" applyNumberFormat="1" applyFont="1" applyFill="1" applyBorder="1" applyAlignment="1">
      <alignment horizontal="right" vertical="center"/>
    </xf>
    <xf numFmtId="164" fontId="56" fillId="3" borderId="1" xfId="1" applyNumberFormat="1" applyFont="1" applyFill="1" applyBorder="1" applyAlignment="1">
      <alignment horizontal="right" vertical="center"/>
    </xf>
    <xf numFmtId="164" fontId="56" fillId="4" borderId="1" xfId="1" applyNumberFormat="1" applyFont="1" applyFill="1" applyBorder="1" applyAlignment="1">
      <alignment horizontal="right" vertical="center"/>
    </xf>
    <xf numFmtId="0" fontId="58" fillId="0" borderId="0" xfId="1" applyFont="1" applyFill="1" applyBorder="1"/>
    <xf numFmtId="4" fontId="5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1" applyFont="1" applyFill="1"/>
    <xf numFmtId="4" fontId="4" fillId="8" borderId="1" xfId="2" applyNumberFormat="1" applyFont="1" applyFill="1" applyBorder="1" applyAlignment="1" applyProtection="1">
      <alignment horizontal="center" vertical="center" wrapText="1"/>
      <protection locked="0"/>
    </xf>
    <xf numFmtId="164" fontId="36" fillId="8" borderId="1" xfId="1" applyNumberFormat="1" applyFont="1" applyFill="1" applyBorder="1" applyAlignment="1">
      <alignment horizontal="right" vertical="center"/>
    </xf>
    <xf numFmtId="164" fontId="38" fillId="8" borderId="1" xfId="1" applyNumberFormat="1" applyFont="1" applyFill="1" applyBorder="1" applyAlignment="1">
      <alignment horizontal="right" vertical="center"/>
    </xf>
    <xf numFmtId="0" fontId="4" fillId="8" borderId="0" xfId="1" applyFont="1" applyFill="1" applyBorder="1"/>
    <xf numFmtId="0" fontId="15" fillId="0" borderId="0" xfId="1" applyFont="1" applyFill="1" applyAlignment="1"/>
    <xf numFmtId="0" fontId="5" fillId="9" borderId="0" xfId="1" applyFont="1" applyFill="1"/>
    <xf numFmtId="4" fontId="5" fillId="9" borderId="1" xfId="2" applyNumberFormat="1" applyFont="1" applyFill="1" applyBorder="1" applyAlignment="1" applyProtection="1">
      <alignment horizontal="center" vertical="center" wrapText="1"/>
      <protection locked="0"/>
    </xf>
    <xf numFmtId="164" fontId="37" fillId="9" borderId="1" xfId="1" applyNumberFormat="1" applyFont="1" applyFill="1" applyBorder="1" applyAlignment="1">
      <alignment horizontal="right" vertical="center"/>
    </xf>
    <xf numFmtId="164" fontId="39" fillId="9" borderId="1" xfId="1" applyNumberFormat="1" applyFont="1" applyFill="1" applyBorder="1" applyAlignment="1">
      <alignment horizontal="right" vertical="center"/>
    </xf>
    <xf numFmtId="0" fontId="5" fillId="9" borderId="0" xfId="1" applyFont="1" applyFill="1" applyBorder="1"/>
    <xf numFmtId="164" fontId="37" fillId="0" borderId="0" xfId="1" applyNumberFormat="1" applyFont="1" applyFill="1" applyBorder="1" applyAlignment="1">
      <alignment horizontal="right" vertical="center"/>
    </xf>
    <xf numFmtId="164" fontId="36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36" fillId="0" borderId="0" xfId="1" applyNumberFormat="1" applyFont="1" applyFill="1" applyBorder="1" applyAlignment="1">
      <alignment horizontal="right" vertical="center"/>
    </xf>
    <xf numFmtId="172" fontId="41" fillId="0" borderId="0" xfId="1" applyNumberFormat="1" applyFont="1" applyFill="1" applyBorder="1" applyAlignment="1">
      <alignment horizontal="right" vertical="center"/>
    </xf>
    <xf numFmtId="164" fontId="48" fillId="0" borderId="0" xfId="1" applyNumberFormat="1" applyFont="1" applyFill="1" applyBorder="1" applyAlignment="1">
      <alignment horizontal="right" vertical="center"/>
    </xf>
    <xf numFmtId="172" fontId="36" fillId="0" borderId="0" xfId="1" applyNumberFormat="1" applyFont="1" applyFill="1" applyBorder="1" applyAlignment="1">
      <alignment horizontal="right" vertical="center"/>
    </xf>
    <xf numFmtId="172" fontId="48" fillId="0" borderId="0" xfId="1" applyNumberFormat="1" applyFont="1" applyFill="1" applyBorder="1" applyAlignment="1">
      <alignment horizontal="right" vertical="center"/>
    </xf>
    <xf numFmtId="172" fontId="37" fillId="0" borderId="0" xfId="1" applyNumberFormat="1" applyFont="1" applyFill="1" applyBorder="1" applyAlignment="1">
      <alignment horizontal="right" vertical="center"/>
    </xf>
    <xf numFmtId="164" fontId="36" fillId="0" borderId="0" xfId="1" applyNumberFormat="1" applyFont="1" applyFill="1" applyBorder="1"/>
    <xf numFmtId="164" fontId="47" fillId="0" borderId="0" xfId="1" applyNumberFormat="1" applyFont="1" applyFill="1" applyBorder="1"/>
    <xf numFmtId="164" fontId="37" fillId="0" borderId="0" xfId="1" applyNumberFormat="1" applyFont="1" applyFill="1" applyBorder="1"/>
    <xf numFmtId="164" fontId="53" fillId="0" borderId="0" xfId="1" applyNumberFormat="1" applyFont="1" applyFill="1" applyBorder="1" applyAlignment="1">
      <alignment horizontal="right" vertical="center"/>
    </xf>
    <xf numFmtId="164" fontId="51" fillId="0" borderId="0" xfId="1" applyNumberFormat="1" applyFont="1" applyFill="1" applyBorder="1" applyAlignment="1">
      <alignment horizontal="right" vertical="center"/>
    </xf>
    <xf numFmtId="164" fontId="54" fillId="0" borderId="0" xfId="1" applyNumberFormat="1" applyFont="1" applyFill="1" applyBorder="1" applyAlignment="1">
      <alignment horizontal="right" vertical="center"/>
    </xf>
    <xf numFmtId="164" fontId="60" fillId="0" borderId="0" xfId="1" applyNumberFormat="1" applyFont="1" applyFill="1" applyBorder="1" applyAlignment="1">
      <alignment horizontal="right" vertical="center"/>
    </xf>
    <xf numFmtId="164" fontId="36" fillId="8" borderId="0" xfId="1" applyNumberFormat="1" applyFont="1" applyFill="1" applyBorder="1" applyAlignment="1">
      <alignment horizontal="right" vertical="center"/>
    </xf>
    <xf numFmtId="164" fontId="37" fillId="9" borderId="0" xfId="1" applyNumberFormat="1" applyFont="1" applyFill="1" applyBorder="1" applyAlignment="1">
      <alignment horizontal="right" vertical="center"/>
    </xf>
    <xf numFmtId="164" fontId="37" fillId="0" borderId="4" xfId="1" applyNumberFormat="1" applyFont="1" applyFill="1" applyBorder="1" applyAlignment="1">
      <alignment horizontal="right" vertical="center"/>
    </xf>
    <xf numFmtId="164" fontId="39" fillId="0" borderId="4" xfId="1" applyNumberFormat="1" applyFont="1" applyFill="1" applyBorder="1" applyAlignment="1">
      <alignment horizontal="right" vertical="center"/>
    </xf>
    <xf numFmtId="164" fontId="39" fillId="2" borderId="4" xfId="1" applyNumberFormat="1" applyFont="1" applyFill="1" applyBorder="1" applyAlignment="1">
      <alignment horizontal="right" vertical="center"/>
    </xf>
    <xf numFmtId="164" fontId="39" fillId="4" borderId="4" xfId="1" applyNumberFormat="1" applyFont="1" applyFill="1" applyBorder="1" applyAlignment="1">
      <alignment horizontal="right" vertical="center"/>
    </xf>
    <xf numFmtId="0" fontId="12" fillId="0" borderId="1" xfId="1" applyFont="1" applyFill="1" applyBorder="1" applyAlignment="1" applyProtection="1">
      <alignment horizontal="left" vertical="center" wrapText="1" indent="2"/>
      <protection locked="0"/>
    </xf>
    <xf numFmtId="0" fontId="10" fillId="0" borderId="0" xfId="1" applyFont="1" applyFill="1" applyBorder="1" applyAlignment="1" applyProtection="1">
      <alignment horizontal="left" vertical="center" wrapText="1" indent="2"/>
      <protection locked="0"/>
    </xf>
    <xf numFmtId="0" fontId="42" fillId="0" borderId="0" xfId="1" applyFont="1" applyFill="1" applyBorder="1"/>
    <xf numFmtId="164" fontId="36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61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29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29" fillId="6" borderId="1" xfId="2" applyNumberFormat="1" applyFont="1" applyFill="1" applyBorder="1" applyAlignment="1" applyProtection="1">
      <alignment horizontal="right" vertical="center" wrapText="1"/>
      <protection locked="0"/>
    </xf>
    <xf numFmtId="164" fontId="62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7" fillId="7" borderId="1" xfId="2" applyNumberFormat="1" applyFont="1" applyFill="1" applyBorder="1" applyAlignment="1" applyProtection="1">
      <alignment horizontal="right" vertical="center" wrapText="1"/>
      <protection locked="0"/>
    </xf>
    <xf numFmtId="164" fontId="63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60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6" fillId="8" borderId="1" xfId="2" applyNumberFormat="1" applyFont="1" applyFill="1" applyBorder="1" applyAlignment="1" applyProtection="1">
      <alignment horizontal="right" vertical="center" wrapText="1"/>
      <protection locked="0"/>
    </xf>
    <xf numFmtId="164" fontId="37" fillId="9" borderId="1" xfId="2" applyNumberFormat="1" applyFont="1" applyFill="1" applyBorder="1" applyAlignment="1" applyProtection="1">
      <alignment horizontal="right" vertical="center" wrapText="1"/>
      <protection locked="0"/>
    </xf>
    <xf numFmtId="164" fontId="38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64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4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65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55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9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66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9" fillId="7" borderId="1" xfId="2" applyNumberFormat="1" applyFont="1" applyFill="1" applyBorder="1" applyAlignment="1" applyProtection="1">
      <alignment horizontal="right" vertical="center" wrapText="1"/>
      <protection locked="0"/>
    </xf>
    <xf numFmtId="164" fontId="67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56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8" fillId="8" borderId="1" xfId="2" applyNumberFormat="1" applyFont="1" applyFill="1" applyBorder="1" applyAlignment="1" applyProtection="1">
      <alignment horizontal="right" vertical="center" wrapText="1"/>
      <protection locked="0"/>
    </xf>
    <xf numFmtId="164" fontId="39" fillId="9" borderId="1" xfId="2" applyNumberFormat="1" applyFont="1" applyFill="1" applyBorder="1" applyAlignment="1" applyProtection="1">
      <alignment horizontal="right" vertical="center" wrapText="1"/>
      <protection locked="0"/>
    </xf>
    <xf numFmtId="0" fontId="68" fillId="0" borderId="0" xfId="1" applyFont="1" applyFill="1" applyBorder="1" applyAlignment="1" applyProtection="1">
      <alignment horizontal="justify" vertical="center"/>
      <protection locked="0"/>
    </xf>
    <xf numFmtId="164" fontId="36" fillId="7" borderId="1" xfId="1" applyNumberFormat="1" applyFont="1" applyFill="1" applyBorder="1" applyAlignment="1">
      <alignment horizontal="right" vertical="center"/>
    </xf>
    <xf numFmtId="164" fontId="38" fillId="7" borderId="1" xfId="1" applyNumberFormat="1" applyFont="1" applyFill="1" applyBorder="1" applyAlignment="1">
      <alignment horizontal="right" vertical="center"/>
    </xf>
    <xf numFmtId="164" fontId="28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33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36" fillId="7" borderId="0" xfId="1" applyNumberFormat="1" applyFont="1" applyFill="1" applyBorder="1" applyAlignment="1">
      <alignment horizontal="right" vertical="center"/>
    </xf>
    <xf numFmtId="164" fontId="38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34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39" fillId="7" borderId="0" xfId="2" applyNumberFormat="1" applyFont="1" applyFill="1" applyBorder="1" applyAlignment="1" applyProtection="1">
      <alignment horizontal="right" vertical="center" wrapText="1"/>
      <protection locked="0"/>
    </xf>
    <xf numFmtId="164" fontId="38" fillId="8" borderId="0" xfId="2" applyNumberFormat="1" applyFont="1" applyFill="1" applyBorder="1" applyAlignment="1" applyProtection="1">
      <alignment horizontal="right" vertical="center" wrapText="1"/>
      <protection locked="0"/>
    </xf>
    <xf numFmtId="164" fontId="39" fillId="9" borderId="0" xfId="2" applyNumberFormat="1" applyFont="1" applyFill="1" applyBorder="1" applyAlignment="1" applyProtection="1">
      <alignment horizontal="right" vertical="center" wrapText="1"/>
      <protection locked="0"/>
    </xf>
    <xf numFmtId="164" fontId="37" fillId="7" borderId="1" xfId="1" applyNumberFormat="1" applyFont="1" applyFill="1" applyBorder="1" applyAlignment="1">
      <alignment horizontal="right" vertical="center"/>
    </xf>
    <xf numFmtId="164" fontId="39" fillId="7" borderId="1" xfId="1" applyNumberFormat="1" applyFont="1" applyFill="1" applyBorder="1" applyAlignment="1">
      <alignment horizontal="right" vertical="center"/>
    </xf>
    <xf numFmtId="164" fontId="38" fillId="0" borderId="1" xfId="0" applyNumberFormat="1" applyFont="1" applyBorder="1" applyAlignment="1">
      <alignment horizontal="right" vertical="center"/>
    </xf>
    <xf numFmtId="164" fontId="37" fillId="7" borderId="0" xfId="1" applyNumberFormat="1" applyFont="1" applyFill="1" applyBorder="1" applyAlignment="1">
      <alignment horizontal="right" vertical="center"/>
    </xf>
    <xf numFmtId="4" fontId="50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51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5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35" fillId="0" borderId="1" xfId="0" applyNumberFormat="1" applyFont="1" applyBorder="1" applyAlignment="1">
      <alignment horizontal="right" vertical="center"/>
    </xf>
    <xf numFmtId="4" fontId="69" fillId="9" borderId="1" xfId="2" applyNumberFormat="1" applyFont="1" applyFill="1" applyBorder="1" applyAlignment="1" applyProtection="1">
      <alignment horizontal="center" vertical="center" wrapText="1"/>
      <protection locked="0"/>
    </xf>
    <xf numFmtId="0" fontId="40" fillId="9" borderId="3" xfId="1" applyFont="1" applyFill="1" applyBorder="1" applyAlignment="1">
      <alignment horizontal="right"/>
    </xf>
    <xf numFmtId="164" fontId="29" fillId="9" borderId="1" xfId="2" applyNumberFormat="1" applyFont="1" applyFill="1" applyBorder="1" applyAlignment="1" applyProtection="1">
      <alignment horizontal="right" vertical="center" wrapText="1"/>
      <protection locked="0"/>
    </xf>
    <xf numFmtId="164" fontId="34" fillId="9" borderId="1" xfId="2" applyNumberFormat="1" applyFont="1" applyFill="1" applyBorder="1" applyAlignment="1" applyProtection="1">
      <alignment horizontal="right" vertical="center" wrapText="1"/>
      <protection locked="0"/>
    </xf>
    <xf numFmtId="164" fontId="34" fillId="9" borderId="0" xfId="2" applyNumberFormat="1" applyFont="1" applyFill="1" applyBorder="1" applyAlignment="1" applyProtection="1">
      <alignment horizontal="right" vertical="center" wrapText="1"/>
      <protection locked="0"/>
    </xf>
    <xf numFmtId="165" fontId="35" fillId="0" borderId="1" xfId="1" applyNumberFormat="1" applyFont="1" applyFill="1" applyBorder="1" applyAlignment="1">
      <alignment horizontal="right" vertical="center"/>
    </xf>
    <xf numFmtId="164" fontId="37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28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3" xfId="1" applyFont="1" applyFill="1" applyBorder="1" applyAlignment="1">
      <alignment horizontal="right"/>
    </xf>
    <xf numFmtId="0" fontId="40" fillId="2" borderId="3" xfId="1" applyFont="1" applyFill="1" applyBorder="1" applyAlignment="1">
      <alignment horizontal="right"/>
    </xf>
    <xf numFmtId="164" fontId="29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4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4" fillId="2" borderId="0" xfId="2" applyNumberFormat="1" applyFont="1" applyFill="1" applyBorder="1" applyAlignment="1" applyProtection="1">
      <alignment horizontal="right" vertical="center" wrapText="1"/>
      <protection locked="0"/>
    </xf>
    <xf numFmtId="164" fontId="37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4" fontId="39" fillId="2" borderId="1" xfId="1" applyNumberFormat="1" applyFont="1" applyFill="1" applyBorder="1" applyAlignment="1">
      <alignment horizontal="right" vertical="center"/>
    </xf>
    <xf numFmtId="0" fontId="14" fillId="2" borderId="3" xfId="1" applyFont="1" applyFill="1" applyBorder="1" applyAlignment="1">
      <alignment horizontal="right"/>
    </xf>
    <xf numFmtId="164" fontId="28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3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3" fillId="2" borderId="0" xfId="2" applyNumberFormat="1" applyFont="1" applyFill="1" applyBorder="1" applyAlignment="1" applyProtection="1">
      <alignment horizontal="right" vertical="center" wrapText="1"/>
      <protection locked="0"/>
    </xf>
    <xf numFmtId="164" fontId="36" fillId="2" borderId="0" xfId="1" applyNumberFormat="1" applyFont="1" applyFill="1" applyBorder="1" applyAlignment="1">
      <alignment horizontal="right" vertical="center"/>
    </xf>
    <xf numFmtId="4" fontId="38" fillId="2" borderId="1" xfId="1" applyNumberFormat="1" applyFont="1" applyFill="1" applyBorder="1" applyAlignment="1">
      <alignment horizontal="right" vertical="center"/>
    </xf>
    <xf numFmtId="0" fontId="14" fillId="0" borderId="3" xfId="1" applyFont="1" applyFill="1" applyBorder="1" applyAlignment="1">
      <alignment horizontal="left"/>
    </xf>
    <xf numFmtId="164" fontId="33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38" fillId="0" borderId="0" xfId="1" applyNumberFormat="1" applyFont="1" applyFill="1" applyBorder="1" applyAlignment="1">
      <alignment horizontal="right" vertical="center"/>
    </xf>
    <xf numFmtId="0" fontId="5" fillId="6" borderId="0" xfId="1" applyFont="1" applyFill="1"/>
    <xf numFmtId="0" fontId="40" fillId="6" borderId="3" xfId="1" applyFont="1" applyFill="1" applyBorder="1" applyAlignment="1">
      <alignment horizontal="right"/>
    </xf>
    <xf numFmtId="4" fontId="69" fillId="6" borderId="1" xfId="2" applyNumberFormat="1" applyFont="1" applyFill="1" applyBorder="1" applyAlignment="1" applyProtection="1">
      <alignment horizontal="center" vertical="center" wrapText="1"/>
      <protection locked="0"/>
    </xf>
    <xf numFmtId="164" fontId="34" fillId="6" borderId="0" xfId="2" applyNumberFormat="1" applyFont="1" applyFill="1" applyBorder="1" applyAlignment="1" applyProtection="1">
      <alignment horizontal="right" vertical="center" wrapText="1"/>
      <protection locked="0"/>
    </xf>
    <xf numFmtId="164" fontId="37" fillId="6" borderId="1" xfId="1" applyNumberFormat="1" applyFont="1" applyFill="1" applyBorder="1" applyAlignment="1">
      <alignment horizontal="right" vertical="center"/>
    </xf>
    <xf numFmtId="164" fontId="39" fillId="6" borderId="1" xfId="1" applyNumberFormat="1" applyFont="1" applyFill="1" applyBorder="1" applyAlignment="1">
      <alignment horizontal="right" vertical="center"/>
    </xf>
    <xf numFmtId="4" fontId="39" fillId="6" borderId="1" xfId="1" applyNumberFormat="1" applyFont="1" applyFill="1" applyBorder="1" applyAlignment="1">
      <alignment horizontal="right" vertical="center"/>
    </xf>
    <xf numFmtId="164" fontId="37" fillId="6" borderId="0" xfId="1" applyNumberFormat="1" applyFont="1" applyFill="1" applyBorder="1" applyAlignment="1">
      <alignment horizontal="right" vertical="center"/>
    </xf>
    <xf numFmtId="0" fontId="5" fillId="6" borderId="0" xfId="1" applyFont="1" applyFill="1" applyBorder="1"/>
    <xf numFmtId="164" fontId="34" fillId="6" borderId="1" xfId="2" applyNumberFormat="1" applyFont="1" applyFill="1" applyBorder="1" applyAlignment="1" applyProtection="1">
      <alignment horizontal="right" vertical="center" wrapText="1"/>
      <protection locked="0"/>
    </xf>
    <xf numFmtId="164" fontId="36" fillId="0" borderId="4" xfId="1" applyNumberFormat="1" applyFont="1" applyFill="1" applyBorder="1" applyAlignment="1">
      <alignment horizontal="right" vertical="center"/>
    </xf>
    <xf numFmtId="164" fontId="38" fillId="0" borderId="4" xfId="1" applyNumberFormat="1" applyFont="1" applyFill="1" applyBorder="1" applyAlignment="1">
      <alignment horizontal="right" vertical="center"/>
    </xf>
    <xf numFmtId="164" fontId="38" fillId="2" borderId="4" xfId="1" applyNumberFormat="1" applyFont="1" applyFill="1" applyBorder="1" applyAlignment="1">
      <alignment horizontal="right" vertical="center"/>
    </xf>
    <xf numFmtId="164" fontId="38" fillId="4" borderId="4" xfId="1" applyNumberFormat="1" applyFont="1" applyFill="1" applyBorder="1" applyAlignment="1">
      <alignment horizontal="right" vertical="center"/>
    </xf>
    <xf numFmtId="0" fontId="70" fillId="2" borderId="3" xfId="1" applyFont="1" applyFill="1" applyBorder="1" applyAlignment="1">
      <alignment horizontal="right"/>
    </xf>
    <xf numFmtId="164" fontId="51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5" fillId="2" borderId="0" xfId="2" applyNumberFormat="1" applyFont="1" applyFill="1" applyBorder="1" applyAlignment="1" applyProtection="1">
      <alignment horizontal="right" vertical="center" wrapText="1"/>
      <protection locked="0"/>
    </xf>
    <xf numFmtId="164" fontId="51" fillId="2" borderId="1" xfId="1" applyNumberFormat="1" applyFont="1" applyFill="1" applyBorder="1" applyAlignment="1">
      <alignment horizontal="right" vertical="center"/>
    </xf>
    <xf numFmtId="4" fontId="35" fillId="2" borderId="1" xfId="1" applyNumberFormat="1" applyFont="1" applyFill="1" applyBorder="1" applyAlignment="1">
      <alignment horizontal="right" vertical="center"/>
    </xf>
    <xf numFmtId="164" fontId="51" fillId="2" borderId="0" xfId="1" applyNumberFormat="1" applyFont="1" applyFill="1" applyBorder="1" applyAlignment="1">
      <alignment horizontal="right" vertical="center"/>
    </xf>
    <xf numFmtId="0" fontId="44" fillId="2" borderId="0" xfId="1" applyFont="1" applyFill="1" applyBorder="1"/>
    <xf numFmtId="0" fontId="48" fillId="0" borderId="0" xfId="1" applyFont="1" applyFill="1" applyBorder="1"/>
    <xf numFmtId="164" fontId="54" fillId="0" borderId="1" xfId="2" applyNumberFormat="1" applyFont="1" applyFill="1" applyBorder="1" applyAlignment="1" applyProtection="1">
      <alignment horizontal="right" vertical="center" wrapText="1"/>
      <protection locked="0"/>
    </xf>
    <xf numFmtId="4" fontId="55" fillId="0" borderId="1" xfId="1" applyNumberFormat="1" applyFont="1" applyFill="1" applyBorder="1" applyAlignment="1">
      <alignment horizontal="right" vertical="center"/>
    </xf>
    <xf numFmtId="0" fontId="71" fillId="0" borderId="3" xfId="1" applyFont="1" applyFill="1" applyBorder="1" applyAlignment="1"/>
    <xf numFmtId="4" fontId="5" fillId="8" borderId="1" xfId="2" applyNumberFormat="1" applyFont="1" applyFill="1" applyBorder="1" applyAlignment="1" applyProtection="1">
      <alignment horizontal="center" vertical="center" wrapText="1"/>
      <protection locked="0"/>
    </xf>
    <xf numFmtId="164" fontId="37" fillId="8" borderId="1" xfId="2" applyNumberFormat="1" applyFont="1" applyFill="1" applyBorder="1" applyAlignment="1" applyProtection="1">
      <alignment horizontal="right" vertical="center" wrapText="1"/>
      <protection locked="0"/>
    </xf>
    <xf numFmtId="164" fontId="39" fillId="8" borderId="1" xfId="2" applyNumberFormat="1" applyFont="1" applyFill="1" applyBorder="1" applyAlignment="1" applyProtection="1">
      <alignment horizontal="right" vertical="center" wrapText="1"/>
      <protection locked="0"/>
    </xf>
    <xf numFmtId="164" fontId="39" fillId="8" borderId="0" xfId="2" applyNumberFormat="1" applyFont="1" applyFill="1" applyBorder="1" applyAlignment="1" applyProtection="1">
      <alignment horizontal="right" vertical="center" wrapText="1"/>
      <protection locked="0"/>
    </xf>
    <xf numFmtId="0" fontId="5" fillId="8" borderId="0" xfId="1" applyFont="1" applyFill="1"/>
    <xf numFmtId="164" fontId="37" fillId="8" borderId="1" xfId="1" applyNumberFormat="1" applyFont="1" applyFill="1" applyBorder="1" applyAlignment="1">
      <alignment horizontal="right" vertical="center"/>
    </xf>
    <xf numFmtId="164" fontId="39" fillId="8" borderId="1" xfId="1" applyNumberFormat="1" applyFont="1" applyFill="1" applyBorder="1" applyAlignment="1">
      <alignment horizontal="right" vertical="center"/>
    </xf>
    <xf numFmtId="164" fontId="37" fillId="8" borderId="0" xfId="1" applyNumberFormat="1" applyFont="1" applyFill="1" applyBorder="1" applyAlignment="1">
      <alignment horizontal="right" vertical="center"/>
    </xf>
    <xf numFmtId="0" fontId="5" fillId="8" borderId="0" xfId="1" applyFont="1" applyFill="1" applyBorder="1"/>
    <xf numFmtId="164" fontId="72" fillId="0" borderId="1" xfId="1" applyNumberFormat="1" applyFont="1" applyFill="1" applyBorder="1" applyAlignment="1">
      <alignment horizontal="right" vertical="center"/>
    </xf>
    <xf numFmtId="164" fontId="73" fillId="0" borderId="1" xfId="1" applyNumberFormat="1" applyFont="1" applyFill="1" applyBorder="1" applyAlignment="1">
      <alignment horizontal="right" vertical="center"/>
    </xf>
    <xf numFmtId="4" fontId="74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75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76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77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43" fillId="0" borderId="1" xfId="1" applyNumberFormat="1" applyFont="1" applyFill="1" applyBorder="1" applyAlignment="1">
      <alignment horizontal="right" vertical="center"/>
    </xf>
    <xf numFmtId="0" fontId="78" fillId="0" borderId="1" xfId="1" applyFont="1" applyFill="1" applyBorder="1" applyAlignment="1">
      <alignment horizontal="right" vertical="center"/>
    </xf>
    <xf numFmtId="164" fontId="79" fillId="0" borderId="1" xfId="1" applyNumberFormat="1" applyFont="1" applyFill="1" applyBorder="1" applyAlignment="1">
      <alignment horizontal="right" vertical="center"/>
    </xf>
    <xf numFmtId="164" fontId="78" fillId="0" borderId="1" xfId="1" applyNumberFormat="1" applyFont="1" applyFill="1" applyBorder="1" applyAlignment="1">
      <alignment horizontal="right" vertical="center"/>
    </xf>
    <xf numFmtId="172" fontId="78" fillId="0" borderId="1" xfId="1" applyNumberFormat="1" applyFont="1" applyFill="1" applyBorder="1" applyAlignment="1">
      <alignment horizontal="right" vertical="center"/>
    </xf>
    <xf numFmtId="164" fontId="80" fillId="3" borderId="1" xfId="1" applyNumberFormat="1" applyFont="1" applyFill="1" applyBorder="1" applyAlignment="1">
      <alignment horizontal="right" vertical="center"/>
    </xf>
    <xf numFmtId="172" fontId="80" fillId="3" borderId="1" xfId="1" applyNumberFormat="1" applyFont="1" applyFill="1" applyBorder="1" applyAlignment="1">
      <alignment horizontal="right" vertical="center"/>
    </xf>
    <xf numFmtId="164" fontId="73" fillId="3" borderId="1" xfId="1" applyNumberFormat="1" applyFont="1" applyFill="1" applyBorder="1" applyAlignment="1">
      <alignment horizontal="right" vertical="center"/>
    </xf>
    <xf numFmtId="164" fontId="43" fillId="3" borderId="1" xfId="1" applyNumberFormat="1" applyFont="1" applyFill="1" applyBorder="1" applyAlignment="1">
      <alignment horizontal="right" vertical="center"/>
    </xf>
    <xf numFmtId="164" fontId="78" fillId="3" borderId="1" xfId="1" applyNumberFormat="1" applyFont="1" applyFill="1" applyBorder="1" applyAlignment="1">
      <alignment horizontal="right" vertical="center"/>
    </xf>
    <xf numFmtId="172" fontId="78" fillId="3" borderId="1" xfId="1" applyNumberFormat="1" applyFont="1" applyFill="1" applyBorder="1" applyAlignment="1">
      <alignment horizontal="right" vertical="center"/>
    </xf>
    <xf numFmtId="164" fontId="79" fillId="3" borderId="1" xfId="1" applyNumberFormat="1" applyFont="1" applyFill="1" applyBorder="1" applyAlignment="1">
      <alignment horizontal="right" vertical="center"/>
    </xf>
    <xf numFmtId="164" fontId="31" fillId="3" borderId="1" xfId="1" applyNumberFormat="1" applyFont="1" applyFill="1" applyBorder="1" applyAlignment="1">
      <alignment horizontal="right" vertical="center"/>
    </xf>
    <xf numFmtId="164" fontId="80" fillId="0" borderId="1" xfId="1" applyNumberFormat="1" applyFont="1" applyFill="1" applyBorder="1" applyAlignment="1">
      <alignment horizontal="right" vertical="center"/>
    </xf>
    <xf numFmtId="172" fontId="80" fillId="0" borderId="1" xfId="1" applyNumberFormat="1" applyFont="1" applyFill="1" applyBorder="1" applyAlignment="1">
      <alignment horizontal="right" vertical="center"/>
    </xf>
    <xf numFmtId="164" fontId="79" fillId="2" borderId="1" xfId="1" applyNumberFormat="1" applyFont="1" applyFill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right" vertical="center"/>
    </xf>
    <xf numFmtId="164" fontId="78" fillId="2" borderId="1" xfId="1" applyNumberFormat="1" applyFont="1" applyFill="1" applyBorder="1" applyAlignment="1">
      <alignment horizontal="right" vertical="center"/>
    </xf>
    <xf numFmtId="172" fontId="78" fillId="2" borderId="1" xfId="1" applyNumberFormat="1" applyFont="1" applyFill="1" applyBorder="1" applyAlignment="1">
      <alignment horizontal="right" vertical="center"/>
    </xf>
    <xf numFmtId="164" fontId="78" fillId="4" borderId="1" xfId="1" applyNumberFormat="1" applyFont="1" applyFill="1" applyBorder="1" applyAlignment="1">
      <alignment horizontal="right" vertical="center"/>
    </xf>
    <xf numFmtId="172" fontId="78" fillId="4" borderId="1" xfId="1" applyNumberFormat="1" applyFont="1" applyFill="1" applyBorder="1" applyAlignment="1">
      <alignment horizontal="right" vertical="center"/>
    </xf>
    <xf numFmtId="164" fontId="79" fillId="4" borderId="1" xfId="1" applyNumberFormat="1" applyFont="1" applyFill="1" applyBorder="1" applyAlignment="1">
      <alignment horizontal="right" vertical="center"/>
    </xf>
    <xf numFmtId="164" fontId="31" fillId="4" borderId="1" xfId="1" applyNumberFormat="1" applyFont="1" applyFill="1" applyBorder="1" applyAlignment="1">
      <alignment horizontal="right" vertical="center"/>
    </xf>
    <xf numFmtId="0" fontId="40" fillId="0" borderId="3" xfId="1" applyFont="1" applyFill="1" applyBorder="1" applyAlignment="1">
      <alignment horizontal="right"/>
    </xf>
    <xf numFmtId="4" fontId="50" fillId="0" borderId="4" xfId="2" applyNumberFormat="1" applyFont="1" applyFill="1" applyBorder="1" applyAlignment="1" applyProtection="1">
      <alignment horizontal="center" vertical="center" wrapText="1"/>
      <protection locked="0"/>
    </xf>
    <xf numFmtId="164" fontId="51" fillId="0" borderId="4" xfId="1" applyNumberFormat="1" applyFont="1" applyFill="1" applyBorder="1" applyAlignment="1">
      <alignment horizontal="right" vertical="center"/>
    </xf>
    <xf numFmtId="164" fontId="35" fillId="0" borderId="4" xfId="1" applyNumberFormat="1" applyFont="1" applyFill="1" applyBorder="1" applyAlignment="1">
      <alignment horizontal="right" vertical="center"/>
    </xf>
    <xf numFmtId="4" fontId="35" fillId="0" borderId="4" xfId="1" applyNumberFormat="1" applyFont="1" applyFill="1" applyBorder="1" applyAlignment="1">
      <alignment horizontal="right" vertical="center"/>
    </xf>
    <xf numFmtId="164" fontId="35" fillId="2" borderId="4" xfId="1" applyNumberFormat="1" applyFont="1" applyFill="1" applyBorder="1" applyAlignment="1">
      <alignment horizontal="right" vertical="center"/>
    </xf>
    <xf numFmtId="164" fontId="35" fillId="4" borderId="4" xfId="1" applyNumberFormat="1" applyFont="1" applyFill="1" applyBorder="1" applyAlignment="1">
      <alignment horizontal="right" vertical="center"/>
    </xf>
    <xf numFmtId="0" fontId="5" fillId="6" borderId="1" xfId="1" applyFont="1" applyFill="1" applyBorder="1"/>
    <xf numFmtId="0" fontId="42" fillId="6" borderId="0" xfId="1" applyFont="1" applyFill="1" applyBorder="1"/>
    <xf numFmtId="0" fontId="4" fillId="6" borderId="0" xfId="1" applyFont="1" applyFill="1"/>
    <xf numFmtId="164" fontId="36" fillId="6" borderId="1" xfId="1" applyNumberFormat="1" applyFont="1" applyFill="1" applyBorder="1" applyAlignment="1">
      <alignment horizontal="right" vertical="center"/>
    </xf>
    <xf numFmtId="164" fontId="38" fillId="6" borderId="1" xfId="1" applyNumberFormat="1" applyFont="1" applyFill="1" applyBorder="1" applyAlignment="1">
      <alignment horizontal="right" vertical="center"/>
    </xf>
    <xf numFmtId="0" fontId="11" fillId="6" borderId="0" xfId="1" applyFont="1" applyFill="1" applyBorder="1"/>
    <xf numFmtId="0" fontId="4" fillId="6" borderId="0" xfId="1" applyFont="1" applyFill="1" applyBorder="1"/>
    <xf numFmtId="0" fontId="40" fillId="0" borderId="0" xfId="1" applyFont="1" applyFill="1" applyBorder="1" applyAlignment="1"/>
    <xf numFmtId="164" fontId="11" fillId="0" borderId="0" xfId="1" applyNumberFormat="1" applyFont="1" applyFill="1" applyBorder="1"/>
    <xf numFmtId="4" fontId="8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1" applyFont="1" applyFill="1" applyBorder="1"/>
    <xf numFmtId="4" fontId="56" fillId="0" borderId="1" xfId="1" applyNumberFormat="1" applyFont="1" applyFill="1" applyBorder="1" applyAlignment="1">
      <alignment horizontal="right" vertical="center"/>
    </xf>
    <xf numFmtId="173" fontId="56" fillId="0" borderId="1" xfId="1" applyNumberFormat="1" applyFont="1" applyFill="1" applyBorder="1" applyAlignment="1">
      <alignment horizontal="right" vertical="center"/>
    </xf>
    <xf numFmtId="164" fontId="29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72" fillId="0" borderId="0" xfId="1" applyNumberFormat="1" applyFont="1" applyFill="1" applyBorder="1" applyAlignment="1">
      <alignment horizontal="right" vertical="center"/>
    </xf>
    <xf numFmtId="172" fontId="51" fillId="0" borderId="0" xfId="1" applyNumberFormat="1" applyFont="1" applyFill="1" applyBorder="1" applyAlignment="1">
      <alignment horizontal="right" vertical="center"/>
    </xf>
    <xf numFmtId="164" fontId="73" fillId="0" borderId="0" xfId="1" applyNumberFormat="1" applyFont="1" applyFill="1" applyBorder="1" applyAlignment="1">
      <alignment horizontal="right" vertical="center"/>
    </xf>
    <xf numFmtId="0" fontId="31" fillId="0" borderId="0" xfId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horizontal="right" vertical="center"/>
    </xf>
    <xf numFmtId="0" fontId="32" fillId="0" borderId="0" xfId="1" applyFont="1" applyFill="1" applyBorder="1" applyAlignment="1">
      <alignment horizontal="right" vertical="center"/>
    </xf>
    <xf numFmtId="164" fontId="39" fillId="6" borderId="0" xfId="1" applyNumberFormat="1" applyFont="1" applyFill="1" applyBorder="1" applyAlignment="1">
      <alignment horizontal="right" vertical="center"/>
    </xf>
    <xf numFmtId="164" fontId="39" fillId="0" borderId="0" xfId="1" applyNumberFormat="1" applyFont="1" applyFill="1" applyBorder="1" applyAlignment="1">
      <alignment horizontal="right" vertical="center"/>
    </xf>
    <xf numFmtId="164" fontId="38" fillId="6" borderId="0" xfId="1" applyNumberFormat="1" applyFont="1" applyFill="1" applyBorder="1" applyAlignment="1">
      <alignment horizontal="right" vertical="center"/>
    </xf>
    <xf numFmtId="164" fontId="56" fillId="0" borderId="0" xfId="1" applyNumberFormat="1" applyFont="1" applyFill="1" applyBorder="1" applyAlignment="1">
      <alignment horizontal="right" vertical="center"/>
    </xf>
    <xf numFmtId="164" fontId="55" fillId="0" borderId="0" xfId="1" applyNumberFormat="1" applyFont="1" applyFill="1" applyBorder="1" applyAlignment="1">
      <alignment horizontal="right" vertical="center"/>
    </xf>
    <xf numFmtId="164" fontId="39" fillId="10" borderId="1" xfId="1" applyNumberFormat="1" applyFont="1" applyFill="1" applyBorder="1" applyAlignment="1">
      <alignment horizontal="right" vertical="center"/>
    </xf>
    <xf numFmtId="164" fontId="82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4" fillId="0" borderId="0" xfId="1" applyNumberFormat="1" applyFont="1" applyFill="1"/>
    <xf numFmtId="0" fontId="4" fillId="0" borderId="1" xfId="1" applyFont="1" applyFill="1" applyBorder="1"/>
    <xf numFmtId="4" fontId="39" fillId="0" borderId="1" xfId="1" applyNumberFormat="1" applyFont="1" applyFill="1" applyBorder="1" applyAlignment="1">
      <alignment horizontal="right" vertical="center"/>
    </xf>
    <xf numFmtId="172" fontId="4" fillId="0" borderId="0" xfId="1" applyNumberFormat="1" applyFont="1" applyFill="1"/>
    <xf numFmtId="0" fontId="5" fillId="4" borderId="0" xfId="1" applyFont="1" applyFill="1"/>
    <xf numFmtId="4" fontId="69" fillId="4" borderId="1" xfId="2" applyNumberFormat="1" applyFont="1" applyFill="1" applyBorder="1" applyAlignment="1" applyProtection="1">
      <alignment horizontal="center" vertical="center" wrapText="1"/>
      <protection locked="0"/>
    </xf>
    <xf numFmtId="164" fontId="37" fillId="4" borderId="1" xfId="1" applyNumberFormat="1" applyFont="1" applyFill="1" applyBorder="1" applyAlignment="1">
      <alignment horizontal="right" vertical="center"/>
    </xf>
    <xf numFmtId="164" fontId="39" fillId="4" borderId="0" xfId="1" applyNumberFormat="1" applyFont="1" applyFill="1" applyBorder="1" applyAlignment="1">
      <alignment horizontal="right" vertical="center"/>
    </xf>
    <xf numFmtId="0" fontId="42" fillId="4" borderId="0" xfId="1" applyFont="1" applyFill="1" applyBorder="1"/>
    <xf numFmtId="0" fontId="5" fillId="4" borderId="0" xfId="1" applyFont="1" applyFill="1" applyBorder="1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40" fillId="0" borderId="3" xfId="1" applyFont="1" applyFill="1" applyBorder="1" applyAlignment="1">
      <alignment horizontal="right"/>
    </xf>
    <xf numFmtId="0" fontId="40" fillId="0" borderId="0" xfId="1" applyFont="1" applyFill="1" applyBorder="1" applyAlignment="1">
      <alignment horizontal="right"/>
    </xf>
    <xf numFmtId="0" fontId="14" fillId="0" borderId="3" xfId="1" applyFont="1" applyFill="1" applyBorder="1" applyAlignment="1">
      <alignment horizontal="right"/>
    </xf>
  </cellXfs>
  <cellStyles count="89">
    <cellStyle name="_3 сцен-2020-значен " xfId="5"/>
    <cellStyle name="_macro(2 авг)" xfId="6"/>
    <cellStyle name="_Бюджет 2013-2015" xfId="7"/>
    <cellStyle name="_Бюджетная система" xfId="8"/>
    <cellStyle name="_ДБС 09 04 2007_для БФР НЕ ТРОГАТЬ!!!" xfId="9"/>
    <cellStyle name="_Книга1 (2)" xfId="10"/>
    <cellStyle name="_Пенсионный фонд" xfId="11"/>
    <cellStyle name="_проет бюджета ПФР Минздрав" xfId="12"/>
    <cellStyle name="_расходы по вариантам" xfId="13"/>
    <cellStyle name="_Расходы ФБ до 2020-Inn" xfId="14"/>
    <cellStyle name="_Расчет ПФР" xfId="15"/>
    <cellStyle name="_РИХ с разбивкой" xfId="16"/>
    <cellStyle name="_Сводная 2011-2014 ОСНОВНАЯ      20.09" xfId="17"/>
    <cellStyle name="_Сводная 2011-2014 ОСНОВНАЯ 02.09" xfId="18"/>
    <cellStyle name="_справка по России" xfId="19"/>
    <cellStyle name="_Справочные таблицы СФБ" xfId="20"/>
    <cellStyle name="_сх маш" xfId="21"/>
    <cellStyle name="_ФБ + КБ РФ оценка 2012" xfId="22"/>
    <cellStyle name="Comma0" xfId="23"/>
    <cellStyle name="Currency0" xfId="24"/>
    <cellStyle name="Date" xfId="25"/>
    <cellStyle name="day of week" xfId="26"/>
    <cellStyle name="Euro" xfId="27"/>
    <cellStyle name="Fixed" xfId="28"/>
    <cellStyle name="Header style" xfId="29"/>
    <cellStyle name="Heading 1" xfId="30"/>
    <cellStyle name="Heading 2" xfId="31"/>
    <cellStyle name="MTW" xfId="32"/>
    <cellStyle name="My_own" xfId="33"/>
    <cellStyle name="Normal_Book2" xfId="34"/>
    <cellStyle name="Total" xfId="35"/>
    <cellStyle name="USD" xfId="36"/>
    <cellStyle name="USD Paren" xfId="37"/>
    <cellStyle name="USD_AllTables" xfId="38"/>
    <cellStyle name="Обычный" xfId="0" builtinId="0"/>
    <cellStyle name="Обычный 2" xfId="39"/>
    <cellStyle name="Обычный 3" xfId="40"/>
    <cellStyle name="Обычный 4" xfId="88"/>
    <cellStyle name="Обычный_2. Приложение ФБ декабрь 2012, КБ 2008-2012" xfId="1"/>
    <cellStyle name="Обычный_99-PR" xfId="4"/>
    <cellStyle name="Обычный_ВВП-2008-2009 и поступления по налогам 01,03,2011" xfId="3"/>
    <cellStyle name="Обычный_Приложение КБ я-май 2008- 2011 гг (ОКОНЧАТЕЛЬНО)" xfId="2"/>
    <cellStyle name="Стиль 1" xfId="41"/>
    <cellStyle name="Стиль 10" xfId="42"/>
    <cellStyle name="Стиль 11" xfId="43"/>
    <cellStyle name="Стиль 12" xfId="44"/>
    <cellStyle name="Стиль 13" xfId="45"/>
    <cellStyle name="Стиль 14" xfId="46"/>
    <cellStyle name="Стиль 15" xfId="47"/>
    <cellStyle name="Стиль 16" xfId="48"/>
    <cellStyle name="Стиль 17" xfId="49"/>
    <cellStyle name="Стиль 18" xfId="50"/>
    <cellStyle name="Стиль 19" xfId="51"/>
    <cellStyle name="Стиль 2" xfId="52"/>
    <cellStyle name="Стиль 20" xfId="53"/>
    <cellStyle name="Стиль 21" xfId="54"/>
    <cellStyle name="Стиль 22" xfId="55"/>
    <cellStyle name="Стиль 23" xfId="56"/>
    <cellStyle name="Стиль 24" xfId="57"/>
    <cellStyle name="Стиль 25" xfId="58"/>
    <cellStyle name="Стиль 26" xfId="59"/>
    <cellStyle name="Стиль 27" xfId="60"/>
    <cellStyle name="Стиль 28" xfId="61"/>
    <cellStyle name="Стиль 29" xfId="62"/>
    <cellStyle name="Стиль 3" xfId="63"/>
    <cellStyle name="Стиль 30" xfId="64"/>
    <cellStyle name="Стиль 31" xfId="65"/>
    <cellStyle name="Стиль 32" xfId="66"/>
    <cellStyle name="Стиль 33" xfId="67"/>
    <cellStyle name="Стиль 34" xfId="68"/>
    <cellStyle name="Стиль 35" xfId="69"/>
    <cellStyle name="Стиль 36" xfId="70"/>
    <cellStyle name="Стиль 37" xfId="71"/>
    <cellStyle name="Стиль 38" xfId="72"/>
    <cellStyle name="Стиль 39" xfId="73"/>
    <cellStyle name="Стиль 4" xfId="74"/>
    <cellStyle name="Стиль 40" xfId="75"/>
    <cellStyle name="Стиль 41" xfId="76"/>
    <cellStyle name="Стиль 42" xfId="77"/>
    <cellStyle name="Стиль 43" xfId="78"/>
    <cellStyle name="Стиль 44" xfId="79"/>
    <cellStyle name="Стиль 45" xfId="80"/>
    <cellStyle name="Стиль 46" xfId="81"/>
    <cellStyle name="Стиль 47" xfId="82"/>
    <cellStyle name="Стиль 5" xfId="83"/>
    <cellStyle name="Стиль 6" xfId="84"/>
    <cellStyle name="Стиль 7" xfId="85"/>
    <cellStyle name="Стиль 8" xfId="86"/>
    <cellStyle name="Стиль 9" xfId="8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33"/>
      <color rgb="FF008000"/>
      <color rgb="FF33CC33"/>
      <color rgb="FFC0C0C0"/>
      <color rgb="FFCCFF99"/>
      <color rgb="FF0000FF"/>
      <color rgb="FFCCFFFF"/>
      <color rgb="FFCCFFCC"/>
      <color rgb="FF33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727982</xdr:colOff>
      <xdr:row>15</xdr:row>
      <xdr:rowOff>21773</xdr:rowOff>
    </xdr:from>
    <xdr:to>
      <xdr:col>3</xdr:col>
      <xdr:colOff>842282</xdr:colOff>
      <xdr:row>15</xdr:row>
      <xdr:rowOff>155123</xdr:rowOff>
    </xdr:to>
    <xdr:sp macro="" textlink="">
      <xdr:nvSpPr>
        <xdr:cNvPr id="2" name="5-конечная звезда 1"/>
        <xdr:cNvSpPr/>
      </xdr:nvSpPr>
      <xdr:spPr>
        <a:xfrm>
          <a:off x="4511040" y="3755573"/>
          <a:ext cx="0" cy="133350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738868</xdr:colOff>
      <xdr:row>15</xdr:row>
      <xdr:rowOff>10886</xdr:rowOff>
    </xdr:from>
    <xdr:to>
      <xdr:col>9</xdr:col>
      <xdr:colOff>853168</xdr:colOff>
      <xdr:row>15</xdr:row>
      <xdr:rowOff>144236</xdr:rowOff>
    </xdr:to>
    <xdr:sp macro="" textlink="">
      <xdr:nvSpPr>
        <xdr:cNvPr id="3" name="5-конечная звезда 2"/>
        <xdr:cNvSpPr/>
      </xdr:nvSpPr>
      <xdr:spPr>
        <a:xfrm>
          <a:off x="4511040" y="3744686"/>
          <a:ext cx="0" cy="133350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731520</xdr:colOff>
      <xdr:row>15</xdr:row>
      <xdr:rowOff>0</xdr:rowOff>
    </xdr:from>
    <xdr:to>
      <xdr:col>14</xdr:col>
      <xdr:colOff>845820</xdr:colOff>
      <xdr:row>15</xdr:row>
      <xdr:rowOff>133350</xdr:rowOff>
    </xdr:to>
    <xdr:sp macro="" textlink="">
      <xdr:nvSpPr>
        <xdr:cNvPr id="4" name="5-конечная звезда 3"/>
        <xdr:cNvSpPr/>
      </xdr:nvSpPr>
      <xdr:spPr>
        <a:xfrm>
          <a:off x="4511040" y="3733800"/>
          <a:ext cx="0" cy="133350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738868</xdr:colOff>
      <xdr:row>15</xdr:row>
      <xdr:rowOff>10886</xdr:rowOff>
    </xdr:from>
    <xdr:to>
      <xdr:col>19</xdr:col>
      <xdr:colOff>853168</xdr:colOff>
      <xdr:row>15</xdr:row>
      <xdr:rowOff>144236</xdr:rowOff>
    </xdr:to>
    <xdr:sp macro="" textlink="">
      <xdr:nvSpPr>
        <xdr:cNvPr id="5" name="5-конечная звезда 4"/>
        <xdr:cNvSpPr/>
      </xdr:nvSpPr>
      <xdr:spPr>
        <a:xfrm>
          <a:off x="4511040" y="3744686"/>
          <a:ext cx="0" cy="133350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752203</xdr:colOff>
      <xdr:row>15</xdr:row>
      <xdr:rowOff>10886</xdr:rowOff>
    </xdr:from>
    <xdr:to>
      <xdr:col>24</xdr:col>
      <xdr:colOff>838200</xdr:colOff>
      <xdr:row>15</xdr:row>
      <xdr:rowOff>133350</xdr:rowOff>
    </xdr:to>
    <xdr:sp macro="" textlink="">
      <xdr:nvSpPr>
        <xdr:cNvPr id="6" name="5-конечная звезда 5"/>
        <xdr:cNvSpPr/>
      </xdr:nvSpPr>
      <xdr:spPr>
        <a:xfrm>
          <a:off x="4511040" y="3744686"/>
          <a:ext cx="0" cy="122464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39</xdr:col>
      <xdr:colOff>820615</xdr:colOff>
      <xdr:row>15</xdr:row>
      <xdr:rowOff>23266</xdr:rowOff>
    </xdr:from>
    <xdr:to>
      <xdr:col>40</xdr:col>
      <xdr:colOff>0</xdr:colOff>
      <xdr:row>15</xdr:row>
      <xdr:rowOff>124558</xdr:rowOff>
    </xdr:to>
    <xdr:sp macro="" textlink="">
      <xdr:nvSpPr>
        <xdr:cNvPr id="7" name="5-конечная звезда 6"/>
        <xdr:cNvSpPr/>
      </xdr:nvSpPr>
      <xdr:spPr>
        <a:xfrm>
          <a:off x="4511040" y="3757066"/>
          <a:ext cx="0" cy="101292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54</xdr:col>
      <xdr:colOff>777327</xdr:colOff>
      <xdr:row>15</xdr:row>
      <xdr:rowOff>10566</xdr:rowOff>
    </xdr:from>
    <xdr:to>
      <xdr:col>54</xdr:col>
      <xdr:colOff>885092</xdr:colOff>
      <xdr:row>15</xdr:row>
      <xdr:rowOff>87587</xdr:rowOff>
    </xdr:to>
    <xdr:sp macro="" textlink="">
      <xdr:nvSpPr>
        <xdr:cNvPr id="8" name="5-конечная звезда 7"/>
        <xdr:cNvSpPr/>
      </xdr:nvSpPr>
      <xdr:spPr>
        <a:xfrm>
          <a:off x="4511040" y="3744366"/>
          <a:ext cx="0" cy="77021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44</xdr:col>
      <xdr:colOff>723900</xdr:colOff>
      <xdr:row>15</xdr:row>
      <xdr:rowOff>25400</xdr:rowOff>
    </xdr:from>
    <xdr:to>
      <xdr:col>44</xdr:col>
      <xdr:colOff>794825</xdr:colOff>
      <xdr:row>15</xdr:row>
      <xdr:rowOff>126692</xdr:rowOff>
    </xdr:to>
    <xdr:sp macro="" textlink="">
      <xdr:nvSpPr>
        <xdr:cNvPr id="9" name="5-конечная звезда 8"/>
        <xdr:cNvSpPr/>
      </xdr:nvSpPr>
      <xdr:spPr>
        <a:xfrm>
          <a:off x="4511040" y="3759200"/>
          <a:ext cx="0" cy="101292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49</xdr:col>
      <xdr:colOff>777327</xdr:colOff>
      <xdr:row>15</xdr:row>
      <xdr:rowOff>10566</xdr:rowOff>
    </xdr:from>
    <xdr:to>
      <xdr:col>49</xdr:col>
      <xdr:colOff>885092</xdr:colOff>
      <xdr:row>15</xdr:row>
      <xdr:rowOff>87587</xdr:rowOff>
    </xdr:to>
    <xdr:sp macro="" textlink="">
      <xdr:nvSpPr>
        <xdr:cNvPr id="10" name="5-конечная звезда 9"/>
        <xdr:cNvSpPr/>
      </xdr:nvSpPr>
      <xdr:spPr>
        <a:xfrm>
          <a:off x="4511040" y="3744366"/>
          <a:ext cx="0" cy="77021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87;&#1077;&#1088;&#1072;&#1090;&#1080;&#1074;&#1085;&#1099;&#1077;%20&#1076;&#1072;&#1085;&#1085;&#1099;&#1077;%20(&#1077;&#1078;&#1077;&#1076;&#1085;&#1077;&#1074;&#1085;&#1086;)\2014\4.%20&#1072;&#1087;&#1088;&#1077;&#1083;&#1100;\2.&#1050;&#1041;%20&#1103;&#1085;&#1074;&#1072;&#1088;&#1100;-&#1072;&#1087;&#1088;&#1077;&#1083;&#1100;%202014%201-&#1053;&#1052;%2001,05,2014%20&#1089;%20&#1091;&#1090;&#1080;&#1083;&#1080;&#1079;&#1072;&#1094;.&#1089;&#1073;&#1086;&#1088;&#1086;&#1084;%20&#1086;&#1090;%20&#1047;&#1053;&#105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&#1061;&#1072;&#1085;&#1086;&#1074;&#1072;\&#1043;&#1088;(27.07.00)5&#106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41;&#1072;&#1083;&#1072;&#1085;&#1089;\An(EsMon)\7.02.01\SC_W\&#1055;&#1088;&#1086;&#1075;&#1085;&#1086;&#1079;\&#1055;&#1088;&#1086;&#1075;05_00(27.06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SC_W\&#1055;&#1088;&#1086;&#1075;&#1085;&#1086;&#1079;\&#1055;&#1088;&#1086;&#1075;05_00(27.06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SC_W\&#1055;&#1088;&#1086;&#1075;&#1085;&#1086;&#1079;\&#1055;&#1088;&#1086;&#1075;05_00(27.06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61;&#1072;&#1085;&#1086;&#1074;&#1072;\&#1043;&#1088;(27.07.00)5&#106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_W\&#1055;&#1088;&#1086;&#1075;&#1085;&#1086;&#1079;\&#1055;&#1088;&#1086;&#1075;05_00(27.06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4;&#1090;&#1087;&#1088;&#1072;&#1074;&#1083;&#1077;&#1085;&#1086;\&#1086;&#1090;&#1087;&#1088;&#1072;&#1074;&#1083;&#1077;&#1085;&#1086;_14_03_2006\FIN\&#1044;&#1086;&#1093;&#1086;&#1076;&#1099;%20&#1073;&#1102;&#1076;&#1078;&#1077;&#1090;&#1085;&#1086;&#1081;%20&#1089;&#1080;&#1089;&#1090;&#1077;&#1084;&#1099;\&#1055;&#1088;&#1086;&#1075;&#1085;&#1086;&#1079;\&#1089;&#1074;&#1086;&#1076;%20&#1076;&#1086;&#1093;&#1086;&#1076;&#1086;&#1074;\2005-2007\&#1072;&#1074;&#1075;&#1091;&#1089;&#1090;%2004\OutPutReports\Media\TablesYearTo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41;&#1072;&#1083;&#1072;&#1085;&#1089;\An(EsMon)\7.02.01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1;&#1072;&#1085;&#1086;&#1074;&#1072;\&#1043;&#1088;(27.07.00)5&#106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&#1061;&#1072;&#1085;&#1086;&#1074;&#1072;\&#1043;&#1088;(27.07.00)5&#10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4;&#1090;&#1087;&#1088;&#1072;&#1074;&#1083;&#1077;&#1085;&#1086;\brp\&#1043;&#1059;&#1060;&#1050;\GUF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public\Documents%20and%20Settings\Hotulev\Local%20Settings\Temporary%20Internet%20Files\OLK15\&#1041;&#1072;&#1083;&#1072;&#1085;&#1089;\06-05-12%20&#1073;&#1072;&#1083;&#1072;&#1085;&#1089;%20+%20&#1089;&#1090;&#1088;&#1091;&#1082;&#1090;&#1091;&#1088;&#1072;\old\06-04-27\&#1088;&#1072;&#1073;&#1086;&#1090;&#1072;\Var2.0.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public\Documents%20and%20Settings\Hotulev\Local%20Settings\Temporary%20Internet%20Files\OLK15\&#1041;&#1072;&#1083;&#1072;&#1085;&#1089;\06-05-12%20&#1073;&#1072;&#1083;&#1072;&#1085;&#1089;%20+%20&#1089;&#1090;&#1088;&#1091;&#1082;&#1090;&#1091;&#1088;&#1072;\old\&#1052;&#1054;&#1041;\06-03-06\Var2.7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ultilat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41;&#1072;&#1083;&#1072;&#1085;&#1089;\An(EsMon)\&#1061;&#1072;&#1085;&#1086;&#1074;&#1072;\&#1043;&#1088;(27.07.00)5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Б2010-2014 1-НМ 01,05,2014"/>
      <sheetName val="2"/>
    </sheetNames>
    <definedNames>
      <definedName name="___thr2" refersTo="#ССЫЛКА!"/>
      <definedName name="__thr2" refersTo="#ССЫЛКА!"/>
      <definedName name="_thr2" refersTo="#ССЫЛКА!"/>
      <definedName name="asada" refersTo="#ССЫЛКА!"/>
      <definedName name="in" refersTo="#ССЫЛКА!"/>
      <definedName name="infi" refersTo="#ССЫЛКА!"/>
      <definedName name="infl" refersTo="#ССЫЛКА!"/>
      <definedName name="intthr" refersTo="#ССЫЛКА!"/>
      <definedName name="longer" refersTo="#ССЫЛКА!"/>
      <definedName name="same" refersTo="#ССЫЛКА!"/>
      <definedName name="same1" refersTo="#ССЫЛКА!"/>
      <definedName name="same2" refersTo="#ССЫЛКА!"/>
      <definedName name="short" refersTo="#ССЫЛКА!"/>
      <definedName name="Thr" refersTo="#ССЫЛКА!"/>
      <definedName name="vnvn1" refersTo="#ССЫЛКА!"/>
      <definedName name="вар1" refersTo="#ССЫЛКА!"/>
      <definedName name="вар2" refersTo="#ССЫЛКА!"/>
      <definedName name="гор" refersTo="#ССЫЛКА!"/>
      <definedName name="гор1" refersTo="#ССЫЛКА!"/>
      <definedName name="ддд" refersTo="#ССЫЛКА!"/>
      <definedName name="тттт" refersTo="#ССЫЛКА!"/>
      <definedName name="тьбтбл" refersTo="#ССЫЛКА!"/>
    </defined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</sheetNames>
    <sheetDataSet>
      <sheetData sheetId="0" refreshError="1">
        <row r="17">
          <cell r="AE17">
            <v>8</v>
          </cell>
        </row>
        <row r="20"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Управ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Управление"/>
      <sheetName val="ПРОГНОЗ_1"/>
      <sheetName val="Огл. Графиков"/>
      <sheetName val="рабочий"/>
      <sheetName val="Текущие цены"/>
      <sheetName val="окраска"/>
      <sheetName val="multil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Огл. Графиков"/>
      <sheetName val="рабочий"/>
      <sheetName val="Текущие цены"/>
      <sheetName val="окраска"/>
      <sheetName val="multilats"/>
      <sheetName val="Управление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Управ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ФедД"/>
      <sheetName val="ПРОГНОЗ_1"/>
    </sheetNames>
    <sheetDataSet>
      <sheetData sheetId="0" refreshError="1">
        <row r="17">
          <cell r="AE17">
            <v>8</v>
          </cell>
          <cell r="AF1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  <sheetName val="Лист3"/>
      <sheetName val="Лист6"/>
      <sheetName val="факт возвр"/>
      <sheetName val="Лист20"/>
      <sheetName val="Лист8"/>
      <sheetName val="Лист16"/>
      <sheetName val="2010"/>
      <sheetName val="Лист17"/>
      <sheetName val="2010 (4)"/>
      <sheetName val="Лист18"/>
      <sheetName val="2010 (3)"/>
      <sheetName val="Лист14"/>
      <sheetName val="Лист19"/>
      <sheetName val="2010 (2)"/>
      <sheetName val="2011"/>
      <sheetName val="2012"/>
      <sheetName val="Лист22"/>
      <sheetName val="Лист21"/>
      <sheetName val="Лист23"/>
      <sheetName val="Лист25"/>
      <sheetName val="Лист24"/>
      <sheetName val="Лист26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lats"/>
      <sheetName val="Текущие цены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Огл. Графиков"/>
      <sheetName val="рабочий"/>
      <sheetName val="Текущие цены"/>
      <sheetName val="окрас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68"/>
  <sheetViews>
    <sheetView tabSelected="1" view="pageBreakPreview" zoomScale="70" zoomScaleNormal="100" zoomScaleSheetLayoutView="70" workbookViewId="0">
      <pane xSplit="1" ySplit="4" topLeftCell="BF5" activePane="bottomRight" state="frozen"/>
      <selection activeCell="DB5" sqref="DB5"/>
      <selection pane="topRight" activeCell="DB5" sqref="DB5"/>
      <selection pane="bottomLeft" activeCell="DB5" sqref="DB5"/>
      <selection pane="bottomRight" activeCell="A4" sqref="A4"/>
    </sheetView>
  </sheetViews>
  <sheetFormatPr defaultColWidth="9.109375" defaultRowHeight="15.6"/>
  <cols>
    <col min="1" max="1" width="65.6640625" style="1" customWidth="1"/>
    <col min="2" max="4" width="12.6640625" style="1" hidden="1" customWidth="1"/>
    <col min="5" max="5" width="9.6640625" style="51" hidden="1" customWidth="1"/>
    <col min="6" max="13" width="12.6640625" style="1" hidden="1" customWidth="1"/>
    <col min="14" max="14" width="12.6640625" style="55" hidden="1" customWidth="1"/>
    <col min="15" max="15" width="12.6640625" style="29" hidden="1" customWidth="1"/>
    <col min="16" max="16" width="12.6640625" style="1" hidden="1" customWidth="1"/>
    <col min="17" max="17" width="11" style="1" hidden="1" customWidth="1"/>
    <col min="18" max="30" width="12.6640625" style="1" hidden="1" customWidth="1"/>
    <col min="31" max="31" width="13.33203125" style="1" hidden="1" customWidth="1"/>
    <col min="32" max="32" width="14.5546875" style="1" hidden="1" customWidth="1"/>
    <col min="33" max="33" width="13.33203125" style="1" hidden="1" customWidth="1"/>
    <col min="34" max="34" width="12.6640625" style="51" hidden="1" customWidth="1"/>
    <col min="35" max="35" width="12.6640625" style="29" hidden="1" customWidth="1"/>
    <col min="36" max="36" width="13.33203125" style="1" hidden="1" customWidth="1"/>
    <col min="37" max="37" width="13.44140625" style="1" hidden="1" customWidth="1"/>
    <col min="38" max="38" width="12.88671875" style="1" hidden="1" customWidth="1"/>
    <col min="39" max="39" width="12.33203125" style="1" hidden="1" customWidth="1"/>
    <col min="40" max="40" width="13.109375" style="29" hidden="1" customWidth="1"/>
    <col min="41" max="43" width="12.109375" style="1" hidden="1" customWidth="1"/>
    <col min="44" max="44" width="12.109375" style="55" hidden="1" customWidth="1"/>
    <col min="45" max="48" width="12.109375" style="1" hidden="1" customWidth="1"/>
    <col min="49" max="49" width="12.109375" style="55" hidden="1" customWidth="1"/>
    <col min="50" max="50" width="12.109375" style="1" hidden="1" customWidth="1"/>
    <col min="51" max="51" width="13.33203125" style="1" hidden="1" customWidth="1"/>
    <col min="52" max="52" width="12.6640625" style="1" hidden="1" customWidth="1"/>
    <col min="53" max="53" width="13.33203125" style="1" hidden="1" customWidth="1"/>
    <col min="54" max="54" width="13.33203125" style="55" hidden="1" customWidth="1"/>
    <col min="55" max="55" width="13.33203125" style="29" hidden="1" customWidth="1"/>
    <col min="56" max="57" width="13.33203125" style="1" hidden="1" customWidth="1"/>
    <col min="58" max="58" width="11.6640625" style="1" customWidth="1"/>
    <col min="59" max="59" width="13.33203125" style="51" hidden="1" customWidth="1"/>
    <col min="60" max="60" width="10.6640625" style="29" customWidth="1"/>
    <col min="61" max="62" width="13.33203125" style="1" hidden="1" customWidth="1"/>
    <col min="63" max="63" width="13.33203125" style="51" hidden="1" customWidth="1"/>
    <col min="64" max="64" width="13.33203125" style="29" hidden="1" customWidth="1"/>
    <col min="65" max="67" width="13.33203125" style="1" hidden="1" customWidth="1"/>
    <col min="68" max="68" width="13.33203125" style="55" hidden="1" customWidth="1"/>
    <col min="69" max="75" width="13.33203125" style="29" hidden="1" customWidth="1"/>
    <col min="76" max="78" width="13.33203125" style="1" hidden="1" customWidth="1"/>
    <col min="79" max="79" width="13.33203125" style="55" hidden="1" customWidth="1"/>
    <col min="80" max="80" width="13.33203125" style="1" hidden="1" customWidth="1"/>
    <col min="81" max="81" width="15" style="111" hidden="1" customWidth="1"/>
    <col min="82" max="84" width="13.33203125" style="1" hidden="1" customWidth="1"/>
    <col min="85" max="85" width="13.33203125" style="55" hidden="1" customWidth="1"/>
    <col min="86" max="86" width="13.33203125" style="1" hidden="1" customWidth="1"/>
    <col min="87" max="87" width="13.33203125" style="111" hidden="1" customWidth="1"/>
    <col min="88" max="91" width="13.33203125" style="1" hidden="1" customWidth="1"/>
    <col min="92" max="92" width="13.33203125" style="29" hidden="1" customWidth="1"/>
    <col min="93" max="93" width="13.33203125" style="126" hidden="1" customWidth="1"/>
    <col min="94" max="96" width="13.33203125" style="1" hidden="1" customWidth="1"/>
    <col min="97" max="98" width="13.33203125" style="29" hidden="1" customWidth="1"/>
    <col min="99" max="99" width="13.33203125" style="257" hidden="1" customWidth="1"/>
    <col min="100" max="101" width="13.33203125" style="29" hidden="1" customWidth="1"/>
    <col min="102" max="102" width="13.33203125" style="1" hidden="1" customWidth="1"/>
    <col min="103" max="103" width="13.33203125" style="117" hidden="1" customWidth="1"/>
    <col min="104" max="104" width="13.33203125" style="114" hidden="1" customWidth="1"/>
    <col min="105" max="105" width="13.33203125" style="257" hidden="1" customWidth="1"/>
    <col min="106" max="106" width="13.33203125" style="29" hidden="1" customWidth="1"/>
    <col min="107" max="109" width="13.33203125" style="1" hidden="1" customWidth="1"/>
    <col min="110" max="110" width="13.33203125" style="29" hidden="1" customWidth="1"/>
    <col min="111" max="111" width="13.33203125" style="126" hidden="1" customWidth="1"/>
    <col min="112" max="113" width="13.33203125" style="1" hidden="1" customWidth="1"/>
    <col min="114" max="114" width="11.6640625" style="1" hidden="1" customWidth="1"/>
    <col min="115" max="115" width="13.33203125" style="1" hidden="1" customWidth="1"/>
    <col min="116" max="116" width="11.6640625" style="1" hidden="1" customWidth="1"/>
    <col min="117" max="117" width="13.33203125" style="126" hidden="1" customWidth="1"/>
    <col min="118" max="121" width="13.33203125" style="1" hidden="1" customWidth="1"/>
    <col min="122" max="122" width="13.33203125" style="29" hidden="1" customWidth="1"/>
    <col min="123" max="123" width="13.33203125" style="132" hidden="1" customWidth="1"/>
    <col min="124" max="124" width="11.6640625" style="1" customWidth="1"/>
    <col min="125" max="125" width="10.6640625" style="1" customWidth="1"/>
    <col min="126" max="126" width="10.6640625" style="1" hidden="1" customWidth="1"/>
    <col min="127" max="127" width="11.6640625" style="1" hidden="1" customWidth="1"/>
    <col min="128" max="128" width="11.6640625" style="51" hidden="1" customWidth="1"/>
    <col min="129" max="129" width="10.6640625" style="29" hidden="1" customWidth="1"/>
    <col min="130" max="130" width="10.6640625" style="132" hidden="1" customWidth="1"/>
    <col min="131" max="132" width="10.6640625" style="62" hidden="1" customWidth="1"/>
    <col min="133" max="133" width="10.6640625" style="64" hidden="1" customWidth="1"/>
    <col min="134" max="134" width="10.6640625" style="63" hidden="1" customWidth="1"/>
    <col min="135" max="135" width="10.6640625" style="228" hidden="1" customWidth="1"/>
    <col min="136" max="136" width="10.6640625" style="1" hidden="1" customWidth="1"/>
    <col min="137" max="137" width="10.6640625" style="62" hidden="1" customWidth="1"/>
    <col min="138" max="138" width="11.88671875" style="64" hidden="1" customWidth="1"/>
    <col min="139" max="139" width="10.6640625" style="63" hidden="1" customWidth="1"/>
    <col min="140" max="140" width="10.6640625" style="228" hidden="1" customWidth="1"/>
    <col min="141" max="144" width="10.6640625" style="29" hidden="1" customWidth="1"/>
    <col min="145" max="145" width="10.6640625" style="228" hidden="1" customWidth="1"/>
    <col min="146" max="146" width="10.6640625" style="29" hidden="1" customWidth="1"/>
    <col min="147" max="147" width="10.6640625" style="1" hidden="1" customWidth="1"/>
    <col min="148" max="148" width="10.6640625" style="51" hidden="1" customWidth="1"/>
    <col min="149" max="149" width="10.6640625" style="29" hidden="1" customWidth="1"/>
    <col min="150" max="150" width="10.6640625" style="228" hidden="1" customWidth="1"/>
    <col min="151" max="153" width="10.6640625" style="1" hidden="1" customWidth="1"/>
    <col min="154" max="154" width="10.6640625" style="29" hidden="1" customWidth="1"/>
    <col min="155" max="155" width="10.6640625" style="300" hidden="1" customWidth="1"/>
    <col min="156" max="158" width="10.6640625" style="1" hidden="1" customWidth="1"/>
    <col min="159" max="159" width="10.6640625" style="29" hidden="1" customWidth="1"/>
    <col min="160" max="160" width="10.6640625" style="300" hidden="1" customWidth="1"/>
    <col min="161" max="163" width="10.6640625" style="1" hidden="1" customWidth="1"/>
    <col min="164" max="164" width="10.6640625" style="55" hidden="1" customWidth="1"/>
    <col min="165" max="165" width="10.6640625" style="29" hidden="1" customWidth="1"/>
    <col min="166" max="166" width="10.6640625" style="1" hidden="1" customWidth="1"/>
    <col min="167" max="167" width="10.6640625" style="55" hidden="1" customWidth="1"/>
    <col min="168" max="168" width="10.6640625" style="29" hidden="1" customWidth="1"/>
    <col min="169" max="169" width="10.6640625" style="300" hidden="1" customWidth="1"/>
    <col min="170" max="173" width="10.6640625" style="1" hidden="1" customWidth="1"/>
    <col min="174" max="174" width="10.6640625" style="29" hidden="1" customWidth="1"/>
    <col min="175" max="175" width="11.6640625" style="1" hidden="1" customWidth="1"/>
    <col min="176" max="176" width="10.6640625" style="1" hidden="1" customWidth="1"/>
    <col min="177" max="177" width="10.6640625" style="29" hidden="1" customWidth="1"/>
    <col min="178" max="178" width="10.6640625" style="300" hidden="1" customWidth="1"/>
    <col min="179" max="181" width="10.6640625" style="1" hidden="1" customWidth="1"/>
    <col min="182" max="183" width="10.6640625" style="29" hidden="1" customWidth="1"/>
    <col min="184" max="184" width="11.6640625" style="1" hidden="1" customWidth="1"/>
    <col min="185" max="185" width="10.6640625" style="1" hidden="1" customWidth="1"/>
    <col min="186" max="186" width="10.6640625" style="29" hidden="1" customWidth="1"/>
    <col min="187" max="187" width="10.6640625" style="300" hidden="1" customWidth="1"/>
    <col min="188" max="190" width="10.6640625" style="1" hidden="1" customWidth="1"/>
    <col min="191" max="191" width="10.6640625" style="29" hidden="1" customWidth="1"/>
    <col min="192" max="192" width="10.6640625" style="1" hidden="1" customWidth="1"/>
    <col min="193" max="193" width="11.6640625" style="1" hidden="1" customWidth="1"/>
    <col min="194" max="194" width="10.6640625" style="1" hidden="1" customWidth="1"/>
    <col min="195" max="195" width="10.6640625" style="29" hidden="1" customWidth="1"/>
    <col min="196" max="196" width="10.6640625" style="228" hidden="1" customWidth="1"/>
    <col min="197" max="197" width="10.6640625" style="1" hidden="1" customWidth="1"/>
    <col min="198" max="198" width="13" style="1" hidden="1" customWidth="1"/>
    <col min="199" max="199" width="11.6640625" style="1" hidden="1" customWidth="1"/>
    <col min="200" max="200" width="10.6640625" style="29" hidden="1" customWidth="1"/>
    <col min="201" max="202" width="11.6640625" style="1" hidden="1" customWidth="1"/>
    <col min="203" max="203" width="10.6640625" style="1" hidden="1" customWidth="1"/>
    <col min="204" max="204" width="10.6640625" style="29" hidden="1" customWidth="1"/>
    <col min="205" max="205" width="10.6640625" style="228" hidden="1" customWidth="1"/>
    <col min="206" max="206" width="10.6640625" style="29" hidden="1" customWidth="1"/>
    <col min="207" max="208" width="10.6640625" style="1" hidden="1" customWidth="1"/>
    <col min="209" max="209" width="10.6640625" style="29" hidden="1" customWidth="1"/>
    <col min="210" max="210" width="12.21875" style="1" hidden="1" customWidth="1"/>
    <col min="211" max="211" width="11.6640625" style="1" hidden="1" customWidth="1"/>
    <col min="212" max="212" width="10.6640625" style="1" hidden="1" customWidth="1"/>
    <col min="213" max="213" width="10.6640625" style="29" hidden="1" customWidth="1"/>
    <col min="214" max="214" width="10.6640625" style="228" hidden="1" customWidth="1"/>
    <col min="215" max="215" width="11.88671875" style="29" hidden="1" customWidth="1"/>
    <col min="216" max="216" width="11.88671875" style="1" hidden="1" customWidth="1"/>
    <col min="217" max="218" width="10.6640625" style="29" hidden="1" customWidth="1"/>
    <col min="219" max="219" width="12.21875" style="1" hidden="1" customWidth="1"/>
    <col min="220" max="220" width="11.88671875" style="1" hidden="1" customWidth="1"/>
    <col min="221" max="222" width="10.6640625" style="29" hidden="1" customWidth="1"/>
    <col min="223" max="223" width="10.6640625" style="228" hidden="1" customWidth="1"/>
    <col min="224" max="225" width="10.6640625" style="1" hidden="1" customWidth="1"/>
    <col min="226" max="226" width="10.77734375" style="29" hidden="1" customWidth="1"/>
    <col min="227" max="227" width="10.6640625" style="29" hidden="1" customWidth="1"/>
    <col min="228" max="228" width="11.88671875" style="1" customWidth="1"/>
    <col min="229" max="230" width="10.6640625" style="29" customWidth="1"/>
    <col min="231" max="231" width="10.6640625" style="329" hidden="1" customWidth="1"/>
    <col min="232" max="16384" width="9.109375" style="1"/>
  </cols>
  <sheetData>
    <row r="1" spans="1:233" ht="42" customHeight="1">
      <c r="A1" s="335" t="s">
        <v>127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</row>
    <row r="2" spans="1:233" ht="5.4" customHeight="1">
      <c r="A2" s="210"/>
    </row>
    <row r="3" spans="1:233" ht="18" customHeight="1">
      <c r="A3" s="99" t="s">
        <v>160</v>
      </c>
      <c r="B3" s="101"/>
      <c r="C3" s="101"/>
      <c r="D3" s="101"/>
      <c r="E3" s="101"/>
      <c r="AG3" s="101"/>
      <c r="AH3" s="101"/>
      <c r="AI3" s="101"/>
      <c r="AL3" s="101"/>
      <c r="AM3" s="101"/>
      <c r="AN3" s="101"/>
      <c r="BA3" s="101"/>
      <c r="BB3" s="252"/>
      <c r="BC3" s="101"/>
      <c r="BF3" s="101"/>
      <c r="BG3" s="101"/>
      <c r="BH3" s="101"/>
      <c r="BK3" s="338"/>
      <c r="BL3" s="338"/>
      <c r="DT3" s="336"/>
      <c r="DU3" s="336"/>
      <c r="DV3" s="211"/>
      <c r="DW3" s="336"/>
      <c r="DX3" s="336"/>
      <c r="DY3" s="336"/>
      <c r="DZ3" s="203"/>
      <c r="EA3" s="219"/>
      <c r="EB3" s="219"/>
      <c r="EC3" s="242"/>
      <c r="ED3" s="212"/>
      <c r="EE3" s="229"/>
      <c r="EF3" s="211"/>
      <c r="EG3" s="225"/>
      <c r="EH3" s="225"/>
      <c r="EI3" s="336" t="s">
        <v>124</v>
      </c>
      <c r="EJ3" s="336"/>
      <c r="EK3" s="291"/>
      <c r="EL3" s="291"/>
      <c r="EM3" s="291"/>
      <c r="EN3" s="291"/>
      <c r="EO3" s="291"/>
      <c r="EP3" s="291"/>
      <c r="EQ3" s="336"/>
      <c r="ER3" s="336"/>
      <c r="ES3" s="337"/>
      <c r="FA3" s="336"/>
      <c r="FB3" s="336"/>
      <c r="FC3" s="337"/>
      <c r="HB3" s="325"/>
      <c r="HT3" s="336" t="s">
        <v>124</v>
      </c>
      <c r="HU3" s="336"/>
      <c r="HV3" s="336"/>
      <c r="HW3" s="336"/>
      <c r="HX3" s="305"/>
    </row>
    <row r="4" spans="1:233" ht="56.4" customHeight="1">
      <c r="A4" s="3"/>
      <c r="B4" s="4" t="s">
        <v>28</v>
      </c>
      <c r="C4" s="4" t="s">
        <v>33</v>
      </c>
      <c r="D4" s="5" t="s">
        <v>32</v>
      </c>
      <c r="E4" s="58" t="s">
        <v>0</v>
      </c>
      <c r="F4" s="4" t="s">
        <v>50</v>
      </c>
      <c r="G4" s="4" t="s">
        <v>37</v>
      </c>
      <c r="H4" s="4" t="s">
        <v>51</v>
      </c>
      <c r="I4" s="58" t="s">
        <v>0</v>
      </c>
      <c r="J4" s="5" t="s">
        <v>34</v>
      </c>
      <c r="K4" s="4" t="s">
        <v>40</v>
      </c>
      <c r="L4" s="4" t="s">
        <v>38</v>
      </c>
      <c r="M4" s="4" t="s">
        <v>41</v>
      </c>
      <c r="N4" s="87" t="s">
        <v>0</v>
      </c>
      <c r="O4" s="86" t="s">
        <v>39</v>
      </c>
      <c r="P4" s="4" t="s">
        <v>42</v>
      </c>
      <c r="Q4" s="4" t="s">
        <v>43</v>
      </c>
      <c r="R4" s="4" t="s">
        <v>45</v>
      </c>
      <c r="S4" s="58" t="s">
        <v>0</v>
      </c>
      <c r="T4" s="5" t="s">
        <v>44</v>
      </c>
      <c r="U4" s="4" t="s">
        <v>46</v>
      </c>
      <c r="V4" s="4" t="s">
        <v>47</v>
      </c>
      <c r="W4" s="4" t="s">
        <v>49</v>
      </c>
      <c r="X4" s="58" t="s">
        <v>0</v>
      </c>
      <c r="Y4" s="5" t="s">
        <v>48</v>
      </c>
      <c r="Z4" s="4" t="s">
        <v>54</v>
      </c>
      <c r="AA4" s="4" t="s">
        <v>52</v>
      </c>
      <c r="AB4" s="4" t="s">
        <v>53</v>
      </c>
      <c r="AC4" s="58" t="s">
        <v>0</v>
      </c>
      <c r="AD4" s="5" t="s">
        <v>55</v>
      </c>
      <c r="AE4" s="4" t="s">
        <v>56</v>
      </c>
      <c r="AF4" s="4" t="s">
        <v>57</v>
      </c>
      <c r="AG4" s="4" t="s">
        <v>58</v>
      </c>
      <c r="AH4" s="58" t="s">
        <v>0</v>
      </c>
      <c r="AI4" s="5" t="s">
        <v>59</v>
      </c>
      <c r="AJ4" s="4" t="s">
        <v>60</v>
      </c>
      <c r="AK4" s="4" t="s">
        <v>61</v>
      </c>
      <c r="AL4" s="4" t="s">
        <v>63</v>
      </c>
      <c r="AM4" s="58" t="s">
        <v>0</v>
      </c>
      <c r="AN4" s="5" t="s">
        <v>62</v>
      </c>
      <c r="AO4" s="4" t="s">
        <v>64</v>
      </c>
      <c r="AP4" s="4" t="s">
        <v>65</v>
      </c>
      <c r="AQ4" s="4" t="s">
        <v>66</v>
      </c>
      <c r="AR4" s="56" t="s">
        <v>0</v>
      </c>
      <c r="AS4" s="5" t="s">
        <v>67</v>
      </c>
      <c r="AT4" s="4" t="s">
        <v>68</v>
      </c>
      <c r="AU4" s="4" t="s">
        <v>69</v>
      </c>
      <c r="AV4" s="4" t="s">
        <v>70</v>
      </c>
      <c r="AW4" s="56" t="s">
        <v>0</v>
      </c>
      <c r="AX4" s="5" t="s">
        <v>71</v>
      </c>
      <c r="AY4" s="4" t="s">
        <v>75</v>
      </c>
      <c r="AZ4" s="4" t="s">
        <v>72</v>
      </c>
      <c r="BA4" s="4" t="s">
        <v>73</v>
      </c>
      <c r="BB4" s="56" t="s">
        <v>0</v>
      </c>
      <c r="BC4" s="5" t="s">
        <v>74</v>
      </c>
      <c r="BD4" s="4" t="s">
        <v>76</v>
      </c>
      <c r="BE4" s="4" t="s">
        <v>31</v>
      </c>
      <c r="BF4" s="4" t="s">
        <v>77</v>
      </c>
      <c r="BG4" s="58" t="s">
        <v>0</v>
      </c>
      <c r="BH4" s="5" t="s">
        <v>100</v>
      </c>
      <c r="BI4" s="4" t="s">
        <v>33</v>
      </c>
      <c r="BJ4" s="4" t="s">
        <v>79</v>
      </c>
      <c r="BK4" s="58" t="s">
        <v>0</v>
      </c>
      <c r="BL4" s="5" t="s">
        <v>80</v>
      </c>
      <c r="BM4" s="4" t="s">
        <v>51</v>
      </c>
      <c r="BN4" s="4" t="s">
        <v>82</v>
      </c>
      <c r="BO4" s="4" t="s">
        <v>81</v>
      </c>
      <c r="BP4" s="56" t="s">
        <v>0</v>
      </c>
      <c r="BQ4" s="5" t="s">
        <v>83</v>
      </c>
      <c r="BR4" s="4" t="s">
        <v>41</v>
      </c>
      <c r="BS4" s="4" t="s">
        <v>84</v>
      </c>
      <c r="BT4" s="4" t="s">
        <v>85</v>
      </c>
      <c r="BU4" s="56" t="s">
        <v>0</v>
      </c>
      <c r="BV4" s="5" t="s">
        <v>86</v>
      </c>
      <c r="BW4" s="113" t="s">
        <v>87</v>
      </c>
      <c r="BX4" s="4" t="s">
        <v>45</v>
      </c>
      <c r="BY4" s="4" t="s">
        <v>88</v>
      </c>
      <c r="BZ4" s="4" t="s">
        <v>89</v>
      </c>
      <c r="CA4" s="56" t="s">
        <v>0</v>
      </c>
      <c r="CB4" s="5" t="s">
        <v>90</v>
      </c>
      <c r="CC4" s="113" t="s">
        <v>87</v>
      </c>
      <c r="CD4" s="4" t="s">
        <v>91</v>
      </c>
      <c r="CE4" s="4" t="s">
        <v>92</v>
      </c>
      <c r="CF4" s="4" t="s">
        <v>93</v>
      </c>
      <c r="CG4" s="56" t="s">
        <v>0</v>
      </c>
      <c r="CH4" s="5" t="s">
        <v>94</v>
      </c>
      <c r="CI4" s="113" t="s">
        <v>87</v>
      </c>
      <c r="CJ4" s="4" t="s">
        <v>95</v>
      </c>
      <c r="CK4" s="4" t="s">
        <v>96</v>
      </c>
      <c r="CL4" s="4" t="s">
        <v>97</v>
      </c>
      <c r="CM4" s="56" t="s">
        <v>0</v>
      </c>
      <c r="CN4" s="5" t="s">
        <v>98</v>
      </c>
      <c r="CO4" s="253" t="s">
        <v>87</v>
      </c>
      <c r="CP4" s="4" t="s">
        <v>101</v>
      </c>
      <c r="CQ4" s="4" t="s">
        <v>102</v>
      </c>
      <c r="CR4" s="4" t="s">
        <v>103</v>
      </c>
      <c r="CS4" s="56" t="s">
        <v>0</v>
      </c>
      <c r="CT4" s="5" t="s">
        <v>104</v>
      </c>
      <c r="CU4" s="253" t="s">
        <v>87</v>
      </c>
      <c r="CV4" s="4" t="s">
        <v>105</v>
      </c>
      <c r="CW4" s="4" t="s">
        <v>106</v>
      </c>
      <c r="CX4" s="4" t="s">
        <v>107</v>
      </c>
      <c r="CY4" s="118" t="s">
        <v>0</v>
      </c>
      <c r="CZ4" s="115" t="s">
        <v>108</v>
      </c>
      <c r="DA4" s="253" t="s">
        <v>87</v>
      </c>
      <c r="DB4" s="4" t="s">
        <v>66</v>
      </c>
      <c r="DC4" s="4" t="s">
        <v>109</v>
      </c>
      <c r="DD4" s="4" t="s">
        <v>110</v>
      </c>
      <c r="DE4" s="125" t="s">
        <v>0</v>
      </c>
      <c r="DF4" s="115" t="s">
        <v>111</v>
      </c>
      <c r="DG4" s="127" t="s">
        <v>87</v>
      </c>
      <c r="DH4" s="4" t="s">
        <v>70</v>
      </c>
      <c r="DI4" s="4" t="s">
        <v>112</v>
      </c>
      <c r="DJ4" s="4" t="s">
        <v>113</v>
      </c>
      <c r="DK4" s="125" t="s">
        <v>0</v>
      </c>
      <c r="DL4" s="115" t="s">
        <v>114</v>
      </c>
      <c r="DM4" s="127" t="s">
        <v>87</v>
      </c>
      <c r="DN4" s="4" t="s">
        <v>73</v>
      </c>
      <c r="DO4" s="4" t="s">
        <v>115</v>
      </c>
      <c r="DP4" s="4" t="s">
        <v>116</v>
      </c>
      <c r="DQ4" s="125" t="s">
        <v>0</v>
      </c>
      <c r="DR4" s="115" t="s">
        <v>117</v>
      </c>
      <c r="DS4" s="133" t="s">
        <v>87</v>
      </c>
      <c r="DT4" s="4" t="s">
        <v>126</v>
      </c>
      <c r="DU4" s="5" t="s">
        <v>99</v>
      </c>
      <c r="DV4" s="4" t="s">
        <v>79</v>
      </c>
      <c r="DW4" s="4" t="s">
        <v>121</v>
      </c>
      <c r="DX4" s="198" t="s">
        <v>0</v>
      </c>
      <c r="DY4" s="5" t="s">
        <v>120</v>
      </c>
      <c r="DZ4" s="202" t="s">
        <v>87</v>
      </c>
      <c r="EA4" s="4" t="s">
        <v>82</v>
      </c>
      <c r="EB4" s="4" t="s">
        <v>129</v>
      </c>
      <c r="EC4" s="198" t="s">
        <v>0</v>
      </c>
      <c r="ED4" s="5" t="s">
        <v>120</v>
      </c>
      <c r="EE4" s="230" t="s">
        <v>87</v>
      </c>
      <c r="EF4" s="4" t="s">
        <v>81</v>
      </c>
      <c r="EG4" s="4" t="s">
        <v>130</v>
      </c>
      <c r="EH4" s="198" t="s">
        <v>0</v>
      </c>
      <c r="EI4" s="5" t="s">
        <v>120</v>
      </c>
      <c r="EJ4" s="230" t="s">
        <v>87</v>
      </c>
      <c r="EK4" s="4" t="s">
        <v>84</v>
      </c>
      <c r="EL4" s="4" t="s">
        <v>131</v>
      </c>
      <c r="EM4" s="198" t="s">
        <v>0</v>
      </c>
      <c r="EN4" s="5" t="s">
        <v>120</v>
      </c>
      <c r="EO4" s="230" t="s">
        <v>87</v>
      </c>
      <c r="EP4" s="4" t="s">
        <v>85</v>
      </c>
      <c r="EQ4" s="4" t="s">
        <v>132</v>
      </c>
      <c r="ER4" s="292" t="s">
        <v>0</v>
      </c>
      <c r="ES4" s="5" t="s">
        <v>120</v>
      </c>
      <c r="ET4" s="230" t="s">
        <v>87</v>
      </c>
      <c r="EU4" s="4" t="s">
        <v>88</v>
      </c>
      <c r="EV4" s="4" t="s">
        <v>133</v>
      </c>
      <c r="EW4" s="198" t="s">
        <v>0</v>
      </c>
      <c r="EX4" s="5" t="s">
        <v>120</v>
      </c>
      <c r="EY4" s="230" t="s">
        <v>87</v>
      </c>
      <c r="EZ4" s="4" t="s">
        <v>89</v>
      </c>
      <c r="FA4" s="4" t="s">
        <v>134</v>
      </c>
      <c r="FB4" s="198" t="s">
        <v>0</v>
      </c>
      <c r="FC4" s="5" t="s">
        <v>120</v>
      </c>
      <c r="FD4" s="230" t="s">
        <v>87</v>
      </c>
      <c r="FE4" s="4" t="s">
        <v>93</v>
      </c>
      <c r="FF4" s="4" t="s">
        <v>92</v>
      </c>
      <c r="FG4" s="4" t="s">
        <v>135</v>
      </c>
      <c r="FH4" s="307" t="s">
        <v>0</v>
      </c>
      <c r="FI4" s="5" t="s">
        <v>120</v>
      </c>
      <c r="FJ4" s="4" t="s">
        <v>136</v>
      </c>
      <c r="FK4" s="307" t="s">
        <v>0</v>
      </c>
      <c r="FL4" s="5" t="s">
        <v>120</v>
      </c>
      <c r="FM4" s="230" t="s">
        <v>87</v>
      </c>
      <c r="FN4" s="4" t="s">
        <v>97</v>
      </c>
      <c r="FO4" s="4" t="s">
        <v>96</v>
      </c>
      <c r="FP4" s="4" t="s">
        <v>137</v>
      </c>
      <c r="FQ4" s="307" t="s">
        <v>0</v>
      </c>
      <c r="FR4" s="5" t="s">
        <v>120</v>
      </c>
      <c r="FS4" s="4" t="s">
        <v>138</v>
      </c>
      <c r="FT4" s="307" t="s">
        <v>0</v>
      </c>
      <c r="FU4" s="5" t="s">
        <v>120</v>
      </c>
      <c r="FV4" s="230" t="s">
        <v>87</v>
      </c>
      <c r="FW4" s="4" t="s">
        <v>102</v>
      </c>
      <c r="FX4" s="4" t="s">
        <v>141</v>
      </c>
      <c r="FY4" s="4" t="s">
        <v>0</v>
      </c>
      <c r="FZ4" s="86" t="s">
        <v>120</v>
      </c>
      <c r="GA4" s="4" t="s">
        <v>139</v>
      </c>
      <c r="GB4" s="4" t="s">
        <v>140</v>
      </c>
      <c r="GC4" s="4" t="s">
        <v>0</v>
      </c>
      <c r="GD4" s="86" t="s">
        <v>120</v>
      </c>
      <c r="GE4" s="230" t="s">
        <v>87</v>
      </c>
      <c r="GF4" s="4" t="s">
        <v>106</v>
      </c>
      <c r="GG4" s="4" t="s">
        <v>142</v>
      </c>
      <c r="GH4" s="4" t="s">
        <v>0</v>
      </c>
      <c r="GI4" s="86" t="s">
        <v>120</v>
      </c>
      <c r="GJ4" s="4" t="s">
        <v>143</v>
      </c>
      <c r="GK4" s="4" t="s">
        <v>144</v>
      </c>
      <c r="GL4" s="4" t="s">
        <v>0</v>
      </c>
      <c r="GM4" s="86" t="s">
        <v>120</v>
      </c>
      <c r="GN4" s="230" t="s">
        <v>87</v>
      </c>
      <c r="GO4" s="4" t="s">
        <v>109</v>
      </c>
      <c r="GP4" s="4" t="s">
        <v>150</v>
      </c>
      <c r="GQ4" s="4" t="s">
        <v>0</v>
      </c>
      <c r="GR4" s="86" t="s">
        <v>120</v>
      </c>
      <c r="GS4" s="4" t="s">
        <v>145</v>
      </c>
      <c r="GT4" s="4" t="s">
        <v>146</v>
      </c>
      <c r="GU4" s="4" t="s">
        <v>0</v>
      </c>
      <c r="GV4" s="86" t="s">
        <v>120</v>
      </c>
      <c r="GW4" s="230" t="s">
        <v>87</v>
      </c>
      <c r="GX4" s="4" t="s">
        <v>112</v>
      </c>
      <c r="GY4" s="4" t="s">
        <v>151</v>
      </c>
      <c r="GZ4" s="4" t="s">
        <v>0</v>
      </c>
      <c r="HA4" s="86" t="s">
        <v>120</v>
      </c>
      <c r="HB4" s="4" t="s">
        <v>152</v>
      </c>
      <c r="HC4" s="4" t="s">
        <v>153</v>
      </c>
      <c r="HD4" s="4" t="s">
        <v>0</v>
      </c>
      <c r="HE4" s="86" t="s">
        <v>120</v>
      </c>
      <c r="HF4" s="230" t="s">
        <v>87</v>
      </c>
      <c r="HG4" s="4" t="s">
        <v>115</v>
      </c>
      <c r="HH4" s="4" t="s">
        <v>154</v>
      </c>
      <c r="HI4" s="4" t="s">
        <v>0</v>
      </c>
      <c r="HJ4" s="86" t="s">
        <v>120</v>
      </c>
      <c r="HK4" s="4" t="s">
        <v>155</v>
      </c>
      <c r="HL4" s="4" t="s">
        <v>156</v>
      </c>
      <c r="HM4" s="4" t="s">
        <v>0</v>
      </c>
      <c r="HN4" s="86" t="s">
        <v>120</v>
      </c>
      <c r="HO4" s="230" t="s">
        <v>87</v>
      </c>
      <c r="HP4" s="4" t="s">
        <v>157</v>
      </c>
      <c r="HQ4" s="4" t="s">
        <v>158</v>
      </c>
      <c r="HR4" s="86" t="s">
        <v>162</v>
      </c>
      <c r="HS4" s="86" t="s">
        <v>120</v>
      </c>
      <c r="HT4" s="4" t="s">
        <v>159</v>
      </c>
      <c r="HU4" s="86" t="s">
        <v>162</v>
      </c>
      <c r="HV4" s="86" t="s">
        <v>120</v>
      </c>
      <c r="HW4" s="330" t="s">
        <v>87</v>
      </c>
    </row>
    <row r="5" spans="1:233" s="7" customFormat="1" ht="40.950000000000003" customHeight="1">
      <c r="A5" s="6" t="s">
        <v>122</v>
      </c>
      <c r="B5" s="161" t="s">
        <v>14</v>
      </c>
      <c r="C5" s="163" t="s">
        <v>14</v>
      </c>
      <c r="D5" s="161" t="s">
        <v>14</v>
      </c>
      <c r="E5" s="163" t="s">
        <v>14</v>
      </c>
      <c r="F5" s="161" t="s">
        <v>14</v>
      </c>
      <c r="G5" s="163" t="s">
        <v>14</v>
      </c>
      <c r="H5" s="161" t="s">
        <v>14</v>
      </c>
      <c r="I5" s="163" t="s">
        <v>14</v>
      </c>
      <c r="J5" s="161" t="s">
        <v>14</v>
      </c>
      <c r="K5" s="163" t="s">
        <v>14</v>
      </c>
      <c r="L5" s="161" t="s">
        <v>14</v>
      </c>
      <c r="M5" s="163" t="s">
        <v>14</v>
      </c>
      <c r="N5" s="161" t="s">
        <v>14</v>
      </c>
      <c r="O5" s="163" t="s">
        <v>14</v>
      </c>
      <c r="P5" s="161" t="s">
        <v>14</v>
      </c>
      <c r="Q5" s="163" t="s">
        <v>14</v>
      </c>
      <c r="R5" s="161" t="s">
        <v>14</v>
      </c>
      <c r="S5" s="163" t="s">
        <v>14</v>
      </c>
      <c r="T5" s="161" t="s">
        <v>14</v>
      </c>
      <c r="U5" s="163" t="s">
        <v>14</v>
      </c>
      <c r="V5" s="161" t="s">
        <v>14</v>
      </c>
      <c r="W5" s="163" t="s">
        <v>14</v>
      </c>
      <c r="X5" s="161" t="s">
        <v>14</v>
      </c>
      <c r="Y5" s="163" t="s">
        <v>14</v>
      </c>
      <c r="Z5" s="161" t="s">
        <v>14</v>
      </c>
      <c r="AA5" s="208" t="s">
        <v>14</v>
      </c>
      <c r="AB5" s="161" t="s">
        <v>14</v>
      </c>
      <c r="AC5" s="163" t="s">
        <v>14</v>
      </c>
      <c r="AD5" s="161" t="s">
        <v>14</v>
      </c>
      <c r="AE5" s="163" t="s">
        <v>14</v>
      </c>
      <c r="AF5" s="161" t="s">
        <v>14</v>
      </c>
      <c r="AG5" s="163" t="s">
        <v>14</v>
      </c>
      <c r="AH5" s="161" t="s">
        <v>14</v>
      </c>
      <c r="AI5" s="163" t="s">
        <v>14</v>
      </c>
      <c r="AJ5" s="161" t="s">
        <v>14</v>
      </c>
      <c r="AK5" s="208" t="s">
        <v>14</v>
      </c>
      <c r="AL5" s="161" t="s">
        <v>14</v>
      </c>
      <c r="AM5" s="163" t="s">
        <v>14</v>
      </c>
      <c r="AN5" s="161" t="s">
        <v>14</v>
      </c>
      <c r="AO5" s="163" t="s">
        <v>14</v>
      </c>
      <c r="AP5" s="161" t="s">
        <v>14</v>
      </c>
      <c r="AQ5" s="163" t="s">
        <v>14</v>
      </c>
      <c r="AR5" s="250" t="s">
        <v>14</v>
      </c>
      <c r="AS5" s="163" t="s">
        <v>14</v>
      </c>
      <c r="AT5" s="161" t="s">
        <v>14</v>
      </c>
      <c r="AU5" s="208" t="s">
        <v>14</v>
      </c>
      <c r="AV5" s="161" t="s">
        <v>14</v>
      </c>
      <c r="AW5" s="162" t="s">
        <v>14</v>
      </c>
      <c r="AX5" s="161" t="s">
        <v>14</v>
      </c>
      <c r="AY5" s="163" t="s">
        <v>14</v>
      </c>
      <c r="AZ5" s="161" t="s">
        <v>14</v>
      </c>
      <c r="BA5" s="163" t="s">
        <v>14</v>
      </c>
      <c r="BB5" s="250" t="s">
        <v>14</v>
      </c>
      <c r="BC5" s="163" t="s">
        <v>14</v>
      </c>
      <c r="BD5" s="161" t="s">
        <v>14</v>
      </c>
      <c r="BE5" s="161" t="s">
        <v>14</v>
      </c>
      <c r="BF5" s="209" t="s">
        <v>14</v>
      </c>
      <c r="BG5" s="161" t="s">
        <v>14</v>
      </c>
      <c r="BH5" s="163" t="s">
        <v>14</v>
      </c>
      <c r="BI5" s="161"/>
      <c r="BJ5" s="161" t="s">
        <v>14</v>
      </c>
      <c r="BK5" s="165"/>
      <c r="BL5" s="163"/>
      <c r="BM5" s="161"/>
      <c r="BN5" s="161"/>
      <c r="BO5" s="161"/>
      <c r="BP5" s="162"/>
      <c r="BQ5" s="163"/>
      <c r="BR5" s="161"/>
      <c r="BS5" s="161"/>
      <c r="BT5" s="161" t="s">
        <v>14</v>
      </c>
      <c r="BU5" s="162"/>
      <c r="BV5" s="163"/>
      <c r="BW5" s="166"/>
      <c r="BX5" s="161"/>
      <c r="BY5" s="161"/>
      <c r="BZ5" s="161"/>
      <c r="CA5" s="162"/>
      <c r="CB5" s="163"/>
      <c r="CC5" s="166"/>
      <c r="CD5" s="161"/>
      <c r="CE5" s="161"/>
      <c r="CF5" s="161"/>
      <c r="CG5" s="162"/>
      <c r="CH5" s="163"/>
      <c r="CI5" s="166"/>
      <c r="CJ5" s="161"/>
      <c r="CK5" s="161"/>
      <c r="CL5" s="161"/>
      <c r="CM5" s="162"/>
      <c r="CN5" s="163"/>
      <c r="CO5" s="254"/>
      <c r="CP5" s="161"/>
      <c r="CQ5" s="161"/>
      <c r="CR5" s="161"/>
      <c r="CS5" s="162"/>
      <c r="CT5" s="163"/>
      <c r="CU5" s="254"/>
      <c r="CV5" s="161"/>
      <c r="CW5" s="161"/>
      <c r="CX5" s="161"/>
      <c r="CY5" s="167"/>
      <c r="CZ5" s="163"/>
      <c r="DA5" s="254"/>
      <c r="DB5" s="161"/>
      <c r="DC5" s="161"/>
      <c r="DD5" s="161"/>
      <c r="DE5" s="168"/>
      <c r="DF5" s="163"/>
      <c r="DG5" s="169"/>
      <c r="DH5" s="161"/>
      <c r="DI5" s="161"/>
      <c r="DJ5" s="161"/>
      <c r="DK5" s="168"/>
      <c r="DL5" s="163"/>
      <c r="DM5" s="169"/>
      <c r="DN5" s="161"/>
      <c r="DO5" s="161"/>
      <c r="DP5" s="161"/>
      <c r="DQ5" s="168"/>
      <c r="DR5" s="163"/>
      <c r="DS5" s="170"/>
      <c r="DT5" s="161" t="s">
        <v>14</v>
      </c>
      <c r="DU5" s="163" t="s">
        <v>14</v>
      </c>
      <c r="DV5" s="209" t="s">
        <v>14</v>
      </c>
      <c r="DW5" s="161">
        <f>DW7+DW8</f>
        <v>1522.136244</v>
      </c>
      <c r="DX5" s="199" t="s">
        <v>14</v>
      </c>
      <c r="DY5" s="163" t="s">
        <v>14</v>
      </c>
      <c r="DZ5" s="204" t="s">
        <v>14</v>
      </c>
      <c r="EA5" s="220" t="s">
        <v>14</v>
      </c>
      <c r="EB5" s="220">
        <f>EB7+EB8</f>
        <v>1481.4561939999999</v>
      </c>
      <c r="EC5" s="243" t="s">
        <v>14</v>
      </c>
      <c r="ED5" s="213" t="s">
        <v>14</v>
      </c>
      <c r="EE5" s="164" t="s">
        <v>14</v>
      </c>
      <c r="EF5" s="209" t="s">
        <v>14</v>
      </c>
      <c r="EG5" s="220">
        <f>EG7+EG8</f>
        <v>3003.5924379999997</v>
      </c>
      <c r="EH5" s="245" t="s">
        <v>14</v>
      </c>
      <c r="EI5" s="213" t="s">
        <v>14</v>
      </c>
      <c r="EJ5" s="164" t="s">
        <v>14</v>
      </c>
      <c r="EK5" s="209" t="s">
        <v>14</v>
      </c>
      <c r="EL5" s="209">
        <f>EL7+EL8</f>
        <v>2401.4117120000001</v>
      </c>
      <c r="EM5" s="209" t="s">
        <v>14</v>
      </c>
      <c r="EN5" s="163" t="s">
        <v>14</v>
      </c>
      <c r="EO5" s="164" t="s">
        <v>14</v>
      </c>
      <c r="EP5" s="209" t="s">
        <v>14</v>
      </c>
      <c r="EQ5" s="34">
        <f>EQ7+EQ8</f>
        <v>5405.0041499999998</v>
      </c>
      <c r="ER5" s="88" t="s">
        <v>14</v>
      </c>
      <c r="ES5" s="42" t="s">
        <v>14</v>
      </c>
      <c r="ET5" s="164" t="s">
        <v>14</v>
      </c>
      <c r="EU5" s="34" t="s">
        <v>14</v>
      </c>
      <c r="EV5" s="34">
        <f>EV7+EV8</f>
        <v>1943.870999</v>
      </c>
      <c r="EW5" s="34" t="s">
        <v>14</v>
      </c>
      <c r="EX5" s="42" t="s">
        <v>14</v>
      </c>
      <c r="EY5" s="301" t="s">
        <v>14</v>
      </c>
      <c r="EZ5" s="34" t="s">
        <v>14</v>
      </c>
      <c r="FA5" s="34">
        <f>EV5+EQ5</f>
        <v>7348.8751489999995</v>
      </c>
      <c r="FB5" s="34" t="s">
        <v>14</v>
      </c>
      <c r="FC5" s="42" t="s">
        <v>14</v>
      </c>
      <c r="FD5" s="301" t="s">
        <v>14</v>
      </c>
      <c r="FE5" s="34" t="s">
        <v>14</v>
      </c>
      <c r="FF5" s="34" t="s">
        <v>14</v>
      </c>
      <c r="FG5" s="34">
        <f>FG7+FG8</f>
        <v>1918.4932589999999</v>
      </c>
      <c r="FH5" s="119" t="s">
        <v>14</v>
      </c>
      <c r="FI5" s="42" t="s">
        <v>14</v>
      </c>
      <c r="FJ5" s="34">
        <f>FJ7+FJ8</f>
        <v>9267.3684079999985</v>
      </c>
      <c r="FK5" s="104" t="s">
        <v>14</v>
      </c>
      <c r="FL5" s="42" t="s">
        <v>14</v>
      </c>
      <c r="FM5" s="301" t="s">
        <v>14</v>
      </c>
      <c r="FN5" s="34" t="s">
        <v>14</v>
      </c>
      <c r="FO5" s="34" t="s">
        <v>14</v>
      </c>
      <c r="FP5" s="34">
        <f>FP7+FP8</f>
        <v>1859.8188019999998</v>
      </c>
      <c r="FQ5" s="34" t="s">
        <v>14</v>
      </c>
      <c r="FR5" s="42" t="s">
        <v>14</v>
      </c>
      <c r="FS5" s="34">
        <f>FJ5+FP5</f>
        <v>11127.187209999998</v>
      </c>
      <c r="FT5" s="34" t="s">
        <v>14</v>
      </c>
      <c r="FU5" s="42" t="s">
        <v>14</v>
      </c>
      <c r="FV5" s="301" t="s">
        <v>14</v>
      </c>
      <c r="FW5" s="34" t="s">
        <v>14</v>
      </c>
      <c r="FX5" s="34">
        <f>FX7+FX8</f>
        <v>2030.1632040000002</v>
      </c>
      <c r="FY5" s="34" t="s">
        <v>14</v>
      </c>
      <c r="FZ5" s="42" t="s">
        <v>14</v>
      </c>
      <c r="GA5" s="34" t="s">
        <v>14</v>
      </c>
      <c r="GB5" s="34">
        <f>FS5+FX5</f>
        <v>13157.350413999999</v>
      </c>
      <c r="GC5" s="34" t="s">
        <v>14</v>
      </c>
      <c r="GD5" s="42" t="s">
        <v>14</v>
      </c>
      <c r="GE5" s="301" t="s">
        <v>14</v>
      </c>
      <c r="GF5" s="34"/>
      <c r="GG5" s="34">
        <f>GG7+GG8</f>
        <v>1666.6148799999996</v>
      </c>
      <c r="GH5" s="34" t="s">
        <v>14</v>
      </c>
      <c r="GI5" s="42" t="s">
        <v>14</v>
      </c>
      <c r="GJ5" s="34" t="s">
        <v>14</v>
      </c>
      <c r="GK5" s="34">
        <f>GK7+GK8</f>
        <v>14823.965291</v>
      </c>
      <c r="GL5" s="34" t="s">
        <v>14</v>
      </c>
      <c r="GM5" s="42" t="s">
        <v>14</v>
      </c>
      <c r="GN5" s="232" t="s">
        <v>14</v>
      </c>
      <c r="GO5" s="34" t="s">
        <v>14</v>
      </c>
      <c r="GP5" s="34">
        <f>GP7+GP8</f>
        <v>1854.502704</v>
      </c>
      <c r="GQ5" s="34" t="s">
        <v>14</v>
      </c>
      <c r="GR5" s="42" t="s">
        <v>14</v>
      </c>
      <c r="GS5" s="34" t="s">
        <v>14</v>
      </c>
      <c r="GT5" s="34">
        <f>GT7+GT8</f>
        <v>16679.913269000001</v>
      </c>
      <c r="GU5" s="34" t="s">
        <v>13</v>
      </c>
      <c r="GV5" s="42" t="s">
        <v>13</v>
      </c>
      <c r="GW5" s="232" t="s">
        <v>13</v>
      </c>
      <c r="GX5" s="34" t="s">
        <v>14</v>
      </c>
      <c r="GY5" s="34">
        <f>GY7+GY8</f>
        <v>2200.6095439999999</v>
      </c>
      <c r="GZ5" s="34" t="s">
        <v>14</v>
      </c>
      <c r="HA5" s="42" t="s">
        <v>14</v>
      </c>
      <c r="HB5" s="34" t="s">
        <v>14</v>
      </c>
      <c r="HC5" s="34">
        <f>HC7+HC8</f>
        <v>18880.522813</v>
      </c>
      <c r="HD5" s="34" t="s">
        <v>14</v>
      </c>
      <c r="HE5" s="42" t="s">
        <v>14</v>
      </c>
      <c r="HF5" s="232" t="s">
        <v>14</v>
      </c>
      <c r="HG5" s="34" t="s">
        <v>14</v>
      </c>
      <c r="HH5" s="34">
        <f>HH7+HH8</f>
        <v>1724.9808479999997</v>
      </c>
      <c r="HI5" s="42" t="s">
        <v>14</v>
      </c>
      <c r="HJ5" s="42" t="s">
        <v>14</v>
      </c>
      <c r="HK5" s="34" t="s">
        <v>14</v>
      </c>
      <c r="HL5" s="34">
        <f>HL7+HL8</f>
        <v>20605.503661000002</v>
      </c>
      <c r="HM5" s="42" t="s">
        <v>14</v>
      </c>
      <c r="HN5" s="42" t="s">
        <v>14</v>
      </c>
      <c r="HO5" s="232" t="s">
        <v>14</v>
      </c>
      <c r="HP5" s="34" t="s">
        <v>14</v>
      </c>
      <c r="HQ5" s="34">
        <v>2537.7929100000001</v>
      </c>
      <c r="HR5" s="42" t="s">
        <v>14</v>
      </c>
      <c r="HS5" s="42" t="s">
        <v>14</v>
      </c>
      <c r="HT5" s="34">
        <v>23143.296571000003</v>
      </c>
      <c r="HU5" s="42" t="s">
        <v>14</v>
      </c>
      <c r="HV5" s="42" t="s">
        <v>14</v>
      </c>
      <c r="HW5" s="331" t="s">
        <v>14</v>
      </c>
    </row>
    <row r="6" spans="1:233" ht="18" customHeight="1">
      <c r="A6" s="8" t="s">
        <v>1</v>
      </c>
      <c r="B6" s="171"/>
      <c r="C6" s="171"/>
      <c r="D6" s="173"/>
      <c r="E6" s="174"/>
      <c r="F6" s="171"/>
      <c r="G6" s="171"/>
      <c r="H6" s="171"/>
      <c r="I6" s="174"/>
      <c r="J6" s="173"/>
      <c r="K6" s="171"/>
      <c r="L6" s="171"/>
      <c r="M6" s="171"/>
      <c r="N6" s="175"/>
      <c r="O6" s="176"/>
      <c r="P6" s="171"/>
      <c r="Q6" s="171"/>
      <c r="R6" s="171"/>
      <c r="S6" s="174"/>
      <c r="T6" s="173"/>
      <c r="U6" s="171"/>
      <c r="V6" s="171"/>
      <c r="W6" s="171"/>
      <c r="X6" s="174"/>
      <c r="Y6" s="173"/>
      <c r="Z6" s="171"/>
      <c r="AA6" s="171"/>
      <c r="AB6" s="171"/>
      <c r="AC6" s="174"/>
      <c r="AD6" s="173"/>
      <c r="AE6" s="171"/>
      <c r="AF6" s="171"/>
      <c r="AG6" s="171"/>
      <c r="AH6" s="174"/>
      <c r="AI6" s="173"/>
      <c r="AJ6" s="171"/>
      <c r="AK6" s="171"/>
      <c r="AL6" s="171"/>
      <c r="AM6" s="174"/>
      <c r="AN6" s="173"/>
      <c r="AO6" s="171"/>
      <c r="AP6" s="171"/>
      <c r="AQ6" s="171"/>
      <c r="AR6" s="172"/>
      <c r="AS6" s="173"/>
      <c r="AT6" s="171"/>
      <c r="AU6" s="171"/>
      <c r="AV6" s="171"/>
      <c r="AW6" s="172"/>
      <c r="AX6" s="173"/>
      <c r="AY6" s="171"/>
      <c r="AZ6" s="171"/>
      <c r="BA6" s="171"/>
      <c r="BB6" s="172"/>
      <c r="BC6" s="173"/>
      <c r="BD6" s="171"/>
      <c r="BE6" s="177"/>
      <c r="BF6" s="171"/>
      <c r="BG6" s="174"/>
      <c r="BH6" s="173"/>
      <c r="BI6" s="171"/>
      <c r="BJ6" s="171"/>
      <c r="BK6" s="174"/>
      <c r="BL6" s="173"/>
      <c r="BM6" s="171"/>
      <c r="BN6" s="171"/>
      <c r="BO6" s="171"/>
      <c r="BP6" s="172"/>
      <c r="BQ6" s="173"/>
      <c r="BR6" s="171"/>
      <c r="BS6" s="171"/>
      <c r="BT6" s="171"/>
      <c r="BU6" s="172"/>
      <c r="BV6" s="173"/>
      <c r="BW6" s="178"/>
      <c r="BX6" s="171"/>
      <c r="BY6" s="171"/>
      <c r="BZ6" s="171"/>
      <c r="CA6" s="172"/>
      <c r="CB6" s="173"/>
      <c r="CC6" s="178"/>
      <c r="CD6" s="171"/>
      <c r="CE6" s="171"/>
      <c r="CF6" s="171"/>
      <c r="CG6" s="172"/>
      <c r="CH6" s="173"/>
      <c r="CI6" s="178"/>
      <c r="CJ6" s="171"/>
      <c r="CK6" s="171"/>
      <c r="CL6" s="171"/>
      <c r="CM6" s="172"/>
      <c r="CN6" s="173"/>
      <c r="CO6" s="255"/>
      <c r="CP6" s="171"/>
      <c r="CQ6" s="171"/>
      <c r="CR6" s="171"/>
      <c r="CS6" s="172"/>
      <c r="CT6" s="173"/>
      <c r="CU6" s="255"/>
      <c r="CV6" s="171"/>
      <c r="CW6" s="171"/>
      <c r="CX6" s="171"/>
      <c r="CY6" s="179"/>
      <c r="CZ6" s="173"/>
      <c r="DA6" s="255"/>
      <c r="DB6" s="171"/>
      <c r="DC6" s="171"/>
      <c r="DD6" s="171"/>
      <c r="DE6" s="180"/>
      <c r="DF6" s="173"/>
      <c r="DG6" s="181"/>
      <c r="DH6" s="171"/>
      <c r="DI6" s="171"/>
      <c r="DJ6" s="171"/>
      <c r="DK6" s="180"/>
      <c r="DL6" s="173"/>
      <c r="DM6" s="181"/>
      <c r="DN6" s="171"/>
      <c r="DO6" s="171"/>
      <c r="DP6" s="171"/>
      <c r="DQ6" s="180"/>
      <c r="DR6" s="173"/>
      <c r="DS6" s="182"/>
      <c r="DT6" s="171"/>
      <c r="DU6" s="173"/>
      <c r="DV6" s="31"/>
      <c r="DW6" s="171"/>
      <c r="DX6" s="66"/>
      <c r="DY6" s="173"/>
      <c r="DZ6" s="205"/>
      <c r="EA6" s="221"/>
      <c r="EB6" s="221"/>
      <c r="EC6" s="243"/>
      <c r="ED6" s="213"/>
      <c r="EE6" s="164"/>
      <c r="EF6" s="31"/>
      <c r="EG6" s="221"/>
      <c r="EH6" s="245"/>
      <c r="EI6" s="214"/>
      <c r="EJ6" s="237"/>
      <c r="EK6" s="31"/>
      <c r="EL6" s="31"/>
      <c r="EM6" s="31"/>
      <c r="EN6" s="173"/>
      <c r="EO6" s="237"/>
      <c r="EP6" s="31"/>
      <c r="EQ6" s="35"/>
      <c r="ER6" s="89"/>
      <c r="ES6" s="40"/>
      <c r="ET6" s="298"/>
      <c r="EU6" s="35"/>
      <c r="EV6" s="35"/>
      <c r="EW6" s="35"/>
      <c r="EX6" s="40"/>
      <c r="EY6" s="302"/>
      <c r="EZ6" s="35"/>
      <c r="FA6" s="35"/>
      <c r="FB6" s="35"/>
      <c r="FC6" s="40"/>
      <c r="FD6" s="302"/>
      <c r="FE6" s="35"/>
      <c r="FF6" s="35"/>
      <c r="FG6" s="35"/>
      <c r="FH6" s="120"/>
      <c r="FI6" s="40"/>
      <c r="FJ6" s="35"/>
      <c r="FK6" s="105"/>
      <c r="FL6" s="40"/>
      <c r="FM6" s="302"/>
      <c r="FN6" s="35"/>
      <c r="FO6" s="35"/>
      <c r="FP6" s="35"/>
      <c r="FQ6" s="35"/>
      <c r="FR6" s="40"/>
      <c r="FS6" s="35"/>
      <c r="FT6" s="35"/>
      <c r="FU6" s="40"/>
      <c r="FV6" s="302"/>
      <c r="FW6" s="35"/>
      <c r="FX6" s="35"/>
      <c r="FY6" s="35"/>
      <c r="FZ6" s="40"/>
      <c r="GA6" s="35"/>
      <c r="GB6" s="35"/>
      <c r="GC6" s="35"/>
      <c r="GD6" s="40"/>
      <c r="GE6" s="302"/>
      <c r="GF6" s="35"/>
      <c r="GG6" s="35"/>
      <c r="GH6" s="35"/>
      <c r="GI6" s="40"/>
      <c r="GJ6" s="35"/>
      <c r="GK6" s="35"/>
      <c r="GL6" s="35"/>
      <c r="GM6" s="40"/>
      <c r="GN6" s="233"/>
      <c r="GO6" s="35"/>
      <c r="GP6" s="35"/>
      <c r="GQ6" s="35"/>
      <c r="GR6" s="40"/>
      <c r="GS6" s="35"/>
      <c r="GT6" s="35"/>
      <c r="GU6" s="35"/>
      <c r="GV6" s="40"/>
      <c r="GW6" s="233"/>
      <c r="GX6" s="35"/>
      <c r="GY6" s="35"/>
      <c r="GZ6" s="35"/>
      <c r="HA6" s="40"/>
      <c r="HB6" s="35"/>
      <c r="HC6" s="35"/>
      <c r="HD6" s="35"/>
      <c r="HE6" s="40"/>
      <c r="HF6" s="233"/>
      <c r="HG6" s="40"/>
      <c r="HH6" s="35"/>
      <c r="HI6" s="40"/>
      <c r="HJ6" s="40"/>
      <c r="HK6" s="35"/>
      <c r="HL6" s="35"/>
      <c r="HM6" s="40"/>
      <c r="HN6" s="40"/>
      <c r="HO6" s="233"/>
      <c r="HP6" s="35"/>
      <c r="HQ6" s="35"/>
      <c r="HR6" s="40"/>
      <c r="HS6" s="40"/>
      <c r="HT6" s="35"/>
      <c r="HU6" s="40"/>
      <c r="HV6" s="40"/>
      <c r="HW6" s="44"/>
    </row>
    <row r="7" spans="1:233" ht="18" customHeight="1">
      <c r="A7" s="158" t="s">
        <v>123</v>
      </c>
      <c r="B7" s="171">
        <f>B14</f>
        <v>866.428269</v>
      </c>
      <c r="C7" s="171">
        <f>C14</f>
        <v>786.72402</v>
      </c>
      <c r="D7" s="30">
        <f t="shared" ref="D7" si="0">C7/B7%</f>
        <v>90.800825428746478</v>
      </c>
      <c r="E7" s="262">
        <f t="shared" ref="E7" si="1">C7-B7</f>
        <v>-79.704249000000004</v>
      </c>
      <c r="F7" s="171">
        <f>F14</f>
        <v>1663.5157860000002</v>
      </c>
      <c r="G7" s="171">
        <f>G14</f>
        <v>848.17886299999998</v>
      </c>
      <c r="H7" s="171">
        <f>H14</f>
        <v>1634.883159</v>
      </c>
      <c r="I7" s="68">
        <f t="shared" ref="I7" si="2">H7-F7</f>
        <v>-28.632627000000184</v>
      </c>
      <c r="J7" s="78">
        <f t="shared" ref="J7" si="3">H7/F7%</f>
        <v>98.278788380551006</v>
      </c>
      <c r="K7" s="171">
        <f>K14</f>
        <v>2929.4494690000001</v>
      </c>
      <c r="L7" s="171">
        <f t="shared" ref="L7:M7" si="4">L14</f>
        <v>1635.3797930000001</v>
      </c>
      <c r="M7" s="171">
        <f t="shared" si="4"/>
        <v>3270.262952</v>
      </c>
      <c r="N7" s="263">
        <v>340.81348299999991</v>
      </c>
      <c r="O7" s="42">
        <v>111.63404546166623</v>
      </c>
      <c r="P7" s="171">
        <f>P14</f>
        <v>4275.3661140000004</v>
      </c>
      <c r="Q7" s="171">
        <f t="shared" ref="Q7:R7" si="5">Q14</f>
        <v>1634.8678289999998</v>
      </c>
      <c r="R7" s="171">
        <f t="shared" si="5"/>
        <v>4905.1307809999998</v>
      </c>
      <c r="S7" s="68">
        <f t="shared" ref="S7" si="6">R7-P7</f>
        <v>629.76466699999946</v>
      </c>
      <c r="T7" s="78">
        <f t="shared" ref="T7" si="7">R7/P7%</f>
        <v>114.7300757457423</v>
      </c>
      <c r="U7" s="171">
        <f>U14</f>
        <v>5213.9911099999999</v>
      </c>
      <c r="V7" s="171">
        <f t="shared" ref="V7:W7" si="8">V14</f>
        <v>969.27132100000006</v>
      </c>
      <c r="W7" s="171">
        <f t="shared" si="8"/>
        <v>5888.4748639999989</v>
      </c>
      <c r="X7" s="68">
        <f t="shared" ref="X7" si="9">W7-U7</f>
        <v>674.48375399999895</v>
      </c>
      <c r="Y7" s="78">
        <f t="shared" ref="Y7" si="10">W7/U7%</f>
        <v>112.93603575016451</v>
      </c>
      <c r="Z7" s="171">
        <f>Z14</f>
        <v>6192.9573349999991</v>
      </c>
      <c r="AA7" s="171">
        <f t="shared" ref="AA7:AB7" si="11">AA14</f>
        <v>1100.581058</v>
      </c>
      <c r="AB7" s="171">
        <f t="shared" si="11"/>
        <v>6989.0559219999996</v>
      </c>
      <c r="AC7" s="88">
        <f t="shared" ref="AC7" si="12">AB7-Z7</f>
        <v>796.09858700000041</v>
      </c>
      <c r="AD7" s="78">
        <f t="shared" ref="AD7" si="13">AB7/Z7%</f>
        <v>112.85490184957007</v>
      </c>
      <c r="AE7" s="171">
        <f>AE14</f>
        <v>7470.5432060000003</v>
      </c>
      <c r="AF7" s="171">
        <f t="shared" ref="AF7:AG7" si="14">AF14</f>
        <v>1386.8141970000001</v>
      </c>
      <c r="AG7" s="171">
        <f t="shared" si="14"/>
        <v>8375.8701189999992</v>
      </c>
      <c r="AH7" s="88">
        <f t="shared" ref="AH7" si="15">AG7-AE7</f>
        <v>905.32691299999897</v>
      </c>
      <c r="AI7" s="78">
        <f t="shared" ref="AI7" si="16">AG7/AE7%</f>
        <v>112.11862227465443</v>
      </c>
      <c r="AJ7" s="171">
        <f>AJ14</f>
        <v>8345.3007820000003</v>
      </c>
      <c r="AK7" s="171">
        <f t="shared" ref="AK7:AL7" si="17">AK14</f>
        <v>909.39720299999999</v>
      </c>
      <c r="AL7" s="171">
        <f t="shared" si="17"/>
        <v>9285.2673219999997</v>
      </c>
      <c r="AM7" s="88">
        <f t="shared" ref="AM7" si="18">AL7-AJ7</f>
        <v>939.96653999999944</v>
      </c>
      <c r="AN7" s="42">
        <f t="shared" ref="AN7" si="19">AL7/AJ7%</f>
        <v>111.2634231474007</v>
      </c>
      <c r="AO7" s="171">
        <f>AO14</f>
        <v>9362.9708810000011</v>
      </c>
      <c r="AP7" s="171">
        <f t="shared" ref="AP7:AQ7" si="20">AP14</f>
        <v>1142.075754</v>
      </c>
      <c r="AQ7" s="171">
        <f t="shared" si="20"/>
        <v>10427.343075999999</v>
      </c>
      <c r="AR7" s="104">
        <f t="shared" ref="AR7" si="21">AQ7-AO7</f>
        <v>1064.3721949999981</v>
      </c>
      <c r="AS7" s="34">
        <f t="shared" ref="AS7" si="22">AQ7/AO7%</f>
        <v>111.36788962101652</v>
      </c>
      <c r="AT7" s="171">
        <f>AT14</f>
        <v>10539.363457999998</v>
      </c>
      <c r="AU7" s="171">
        <f t="shared" ref="AU7:AV7" si="23">AU14</f>
        <v>1275.032829</v>
      </c>
      <c r="AV7" s="171">
        <f t="shared" si="23"/>
        <v>11702.375905000001</v>
      </c>
      <c r="AW7" s="104">
        <f t="shared" ref="AW7" si="24">AV7-AT7</f>
        <v>1163.0124470000028</v>
      </c>
      <c r="AX7" s="42">
        <f t="shared" ref="AX7" si="25">AV7/AT7%</f>
        <v>111.03494012361067</v>
      </c>
      <c r="AY7" s="171">
        <f>AY14</f>
        <v>11377.352163999998</v>
      </c>
      <c r="AZ7" s="171">
        <f t="shared" ref="AZ7:BA7" si="26">AZ14</f>
        <v>800.11338999999998</v>
      </c>
      <c r="BA7" s="171">
        <f t="shared" si="26"/>
        <v>12502.489294999999</v>
      </c>
      <c r="BB7" s="104">
        <f t="shared" ref="BB7" si="27">BA7-AY7</f>
        <v>1125.1371310000013</v>
      </c>
      <c r="BC7" s="42">
        <f t="shared" ref="BC7" si="28">BA7/AY7%</f>
        <v>109.88927049792954</v>
      </c>
      <c r="BD7" s="171">
        <f>BD14</f>
        <v>1226.1419599999999</v>
      </c>
      <c r="BE7" s="171">
        <f>BE14</f>
        <v>12670.189324999999</v>
      </c>
      <c r="BF7" s="171">
        <f>BF14</f>
        <v>13788.299881999999</v>
      </c>
      <c r="BG7" s="174"/>
      <c r="BH7" s="173">
        <f>BF7/BE7%</f>
        <v>108.82473440861547</v>
      </c>
      <c r="BI7" s="171">
        <f>BI14</f>
        <v>786.72402</v>
      </c>
      <c r="BJ7" s="171">
        <f>BJ14</f>
        <v>949.80559200000005</v>
      </c>
      <c r="BK7" s="104">
        <f t="shared" ref="BK7:BK8" si="29">BJ7-BI7</f>
        <v>163.08157200000005</v>
      </c>
      <c r="BL7" s="42">
        <f t="shared" ref="BL7:BL8" si="30">BJ7/BI7%</f>
        <v>120.72919700608607</v>
      </c>
      <c r="BM7" s="171">
        <f>BM14</f>
        <v>1634.883159</v>
      </c>
      <c r="BN7" s="171">
        <f>BN14</f>
        <v>730.79488300000003</v>
      </c>
      <c r="BO7" s="171">
        <f>BO14</f>
        <v>1680.6004760000001</v>
      </c>
      <c r="BP7" s="104">
        <f t="shared" ref="BP7:BP8" si="31">BO7-BM7</f>
        <v>45.717317000000094</v>
      </c>
      <c r="BQ7" s="42">
        <f t="shared" ref="BQ7:BQ8" si="32">BO7/BM7%</f>
        <v>102.79636601235551</v>
      </c>
      <c r="BR7" s="171">
        <f>BR14</f>
        <v>3270.262952</v>
      </c>
      <c r="BS7" s="171">
        <f>BS14</f>
        <v>1546.7141710000001</v>
      </c>
      <c r="BT7" s="171">
        <f>BT14</f>
        <v>3227.3146470000002</v>
      </c>
      <c r="BU7" s="104">
        <f t="shared" ref="BU7:BU8" si="33">BT7-BR7</f>
        <v>-42.948304999999891</v>
      </c>
      <c r="BV7" s="34">
        <f t="shared" ref="BV7:BV8" si="34">BT7/BR7%</f>
        <v>98.686701784217874</v>
      </c>
      <c r="BW7" s="178"/>
      <c r="BX7" s="171">
        <f>BX14</f>
        <v>4905.1307809999998</v>
      </c>
      <c r="BY7" s="171">
        <f t="shared" ref="BY7:BZ7" si="35">BY14</f>
        <v>1504.4205730000001</v>
      </c>
      <c r="BZ7" s="171">
        <f t="shared" si="35"/>
        <v>4731.7352200000005</v>
      </c>
      <c r="CA7" s="104">
        <f t="shared" ref="CA7:CA8" si="36">BZ7-BX7</f>
        <v>-173.39556099999936</v>
      </c>
      <c r="CB7" s="34">
        <f t="shared" ref="CB7:CB8" si="37">BZ7/BX7%</f>
        <v>96.465016556303738</v>
      </c>
      <c r="CC7" s="194">
        <f t="shared" ref="CC7:CC8" si="38">CB7-100</f>
        <v>-3.5349834436962624</v>
      </c>
      <c r="CD7" s="171">
        <f>CD14</f>
        <v>5888.4748639999989</v>
      </c>
      <c r="CE7" s="171">
        <f t="shared" ref="CE7:CF7" si="39">CE14</f>
        <v>980.36248000000001</v>
      </c>
      <c r="CF7" s="171">
        <f t="shared" si="39"/>
        <v>5712.0977000000003</v>
      </c>
      <c r="CG7" s="104">
        <f t="shared" ref="CG7" si="40">CF7-CD7</f>
        <v>-176.37716399999863</v>
      </c>
      <c r="CH7" s="34">
        <f t="shared" ref="CH7" si="41">CF7/CD7%</f>
        <v>97.004705495504368</v>
      </c>
      <c r="CI7" s="178"/>
      <c r="CJ7" s="171">
        <f>CJ14</f>
        <v>6989.0559219999996</v>
      </c>
      <c r="CK7" s="171">
        <f t="shared" ref="CK7:CL7" si="42">CK14</f>
        <v>1183.2520099999999</v>
      </c>
      <c r="CL7" s="171">
        <f t="shared" si="42"/>
        <v>6895.3497100000004</v>
      </c>
      <c r="CM7" s="34">
        <f t="shared" ref="CM7" si="43">CL7-CJ7</f>
        <v>-93.706211999999141</v>
      </c>
      <c r="CN7" s="42">
        <f t="shared" ref="CN7" si="44">CL7/CJ7%</f>
        <v>98.659243636826062</v>
      </c>
      <c r="CO7" s="255"/>
      <c r="CP7" s="171">
        <f>CP14</f>
        <v>8375.8701189999992</v>
      </c>
      <c r="CQ7" s="171">
        <f t="shared" ref="CQ7:CR7" si="45">CQ14</f>
        <v>1361.175311</v>
      </c>
      <c r="CR7" s="171">
        <f t="shared" si="45"/>
        <v>8256.5658299999996</v>
      </c>
      <c r="CS7" s="42">
        <f t="shared" ref="CS7" si="46">CR7-CP7</f>
        <v>-119.3042889999997</v>
      </c>
      <c r="CT7" s="42">
        <f t="shared" ref="CT7" si="47">CR7/CP7%</f>
        <v>98.575619161890202</v>
      </c>
      <c r="CU7" s="255"/>
      <c r="CV7" s="171">
        <f>CV14</f>
        <v>9285.2673219999997</v>
      </c>
      <c r="CW7" s="171">
        <f t="shared" ref="CW7:CX7" si="48">CW14</f>
        <v>1104.900617</v>
      </c>
      <c r="CX7" s="171">
        <f t="shared" si="48"/>
        <v>9361.4664470000007</v>
      </c>
      <c r="CY7" s="119">
        <f t="shared" ref="CY7" si="49">CX7-CV7</f>
        <v>76.199125000001004</v>
      </c>
      <c r="CZ7" s="42">
        <f t="shared" ref="CZ7" si="50">CX7/CV7%</f>
        <v>100.8206454629417</v>
      </c>
      <c r="DA7" s="255"/>
      <c r="DB7" s="171">
        <f>DB14</f>
        <v>10427.343075999999</v>
      </c>
      <c r="DC7" s="171">
        <f t="shared" ref="DC7:DD7" si="51">DC14</f>
        <v>1168.2565790000001</v>
      </c>
      <c r="DD7" s="171">
        <f t="shared" si="51"/>
        <v>10529.723026</v>
      </c>
      <c r="DE7" s="34">
        <f t="shared" ref="DE7" si="52">DD7-DB7</f>
        <v>102.37995000000046</v>
      </c>
      <c r="DF7" s="42">
        <f t="shared" ref="DF7" si="53">DD7/DB7%</f>
        <v>100.98184119630284</v>
      </c>
      <c r="DG7" s="181"/>
      <c r="DH7" s="171">
        <f>DH14</f>
        <v>11702.375905000001</v>
      </c>
      <c r="DI7" s="171">
        <f t="shared" ref="DI7:DJ7" si="54">DI14</f>
        <v>1473.023306</v>
      </c>
      <c r="DJ7" s="171">
        <f t="shared" si="54"/>
        <v>12002.746332000001</v>
      </c>
      <c r="DK7" s="34">
        <f t="shared" ref="DK7" si="55">DJ7-DH7</f>
        <v>300.37042699999984</v>
      </c>
      <c r="DL7" s="34">
        <f t="shared" ref="DL7" si="56">DJ7/DH7%</f>
        <v>102.56674738051836</v>
      </c>
      <c r="DM7" s="181"/>
      <c r="DN7" s="171">
        <f>DN14</f>
        <v>12502.489294999999</v>
      </c>
      <c r="DO7" s="171">
        <f t="shared" ref="DO7:DP7" si="57">DO14</f>
        <v>1066.099682</v>
      </c>
      <c r="DP7" s="171">
        <f t="shared" si="57"/>
        <v>13068.846014000001</v>
      </c>
      <c r="DQ7" s="34">
        <f t="shared" ref="DQ7" si="58">DP7-DN7</f>
        <v>566.35671900000125</v>
      </c>
      <c r="DR7" s="42">
        <f t="shared" ref="DR7" si="59">DP7/DN7%</f>
        <v>104.52995164112237</v>
      </c>
      <c r="DS7" s="182"/>
      <c r="DT7" s="171">
        <f>DT14</f>
        <v>14482.884260000001</v>
      </c>
      <c r="DU7" s="173">
        <f>DT7/BF7%</f>
        <v>105.0374910898678</v>
      </c>
      <c r="DV7" s="31">
        <v>949.80559200000005</v>
      </c>
      <c r="DW7" s="171">
        <f>DW14</f>
        <v>1269.2680720000001</v>
      </c>
      <c r="DX7" s="66">
        <f>DW7-DV7</f>
        <v>319.46248000000003</v>
      </c>
      <c r="DY7" s="173">
        <f>DW7/DV7%</f>
        <v>133.63451244031</v>
      </c>
      <c r="DZ7" s="205">
        <f>DY7-100</f>
        <v>33.634512440310004</v>
      </c>
      <c r="EA7" s="221">
        <f>EA14</f>
        <v>730.79488300000003</v>
      </c>
      <c r="EB7" s="221">
        <f>EB14</f>
        <v>1042.1659979999999</v>
      </c>
      <c r="EC7" s="243">
        <f>EB7-EA7</f>
        <v>311.37111499999992</v>
      </c>
      <c r="ED7" s="213">
        <f t="shared" ref="ED7:ED8" si="60">EB7/EA7%</f>
        <v>142.60718325254064</v>
      </c>
      <c r="EE7" s="164">
        <f t="shared" ref="EE7:EE66" si="61">ED7-100</f>
        <v>42.607183252540636</v>
      </c>
      <c r="EF7" s="31">
        <v>1680.6004760000001</v>
      </c>
      <c r="EG7" s="221">
        <f>EG14</f>
        <v>2311.4340699999998</v>
      </c>
      <c r="EH7" s="245">
        <f>EG7-EF7</f>
        <v>630.83359399999972</v>
      </c>
      <c r="EI7" s="214">
        <f>EG7/EF7%</f>
        <v>137.53620226869432</v>
      </c>
      <c r="EJ7" s="237">
        <f t="shared" ref="EJ7:EJ66" si="62">EI7-100</f>
        <v>37.536202268694325</v>
      </c>
      <c r="EK7" s="31">
        <v>1546.7141710000001</v>
      </c>
      <c r="EL7" s="31">
        <f>EL14</f>
        <v>1909.4069019999999</v>
      </c>
      <c r="EM7" s="31">
        <f t="shared" ref="EM7:EM66" si="63">EL7-EK7</f>
        <v>362.69273099999987</v>
      </c>
      <c r="EN7" s="173">
        <f t="shared" ref="EN7:EN66" si="64">EL7/EK7%</f>
        <v>123.4492408358493</v>
      </c>
      <c r="EO7" s="237">
        <f t="shared" ref="EO7:EO66" si="65">EN7-100</f>
        <v>23.449240835849295</v>
      </c>
      <c r="EP7" s="31">
        <v>3227.3146470000002</v>
      </c>
      <c r="EQ7" s="35">
        <f>EQ14</f>
        <v>4220.840972</v>
      </c>
      <c r="ER7" s="89">
        <f>EQ7-EP7</f>
        <v>993.52632499999982</v>
      </c>
      <c r="ES7" s="40">
        <f>EQ7/EP7%</f>
        <v>130.78492287461179</v>
      </c>
      <c r="ET7" s="233">
        <f>ES7-100</f>
        <v>30.784922874611794</v>
      </c>
      <c r="EU7" s="35">
        <v>1504.4205730000001</v>
      </c>
      <c r="EV7" s="35">
        <f>EV14</f>
        <v>1463.101817</v>
      </c>
      <c r="EW7" s="35">
        <f>EV7-EU7</f>
        <v>-41.318756000000121</v>
      </c>
      <c r="EX7" s="40">
        <f>EV7/EU7%</f>
        <v>97.25351030545896</v>
      </c>
      <c r="EY7" s="302">
        <f>EX7-100</f>
        <v>-2.7464896945410402</v>
      </c>
      <c r="EZ7" s="35">
        <v>4731.7352200000005</v>
      </c>
      <c r="FA7" s="35">
        <f t="shared" ref="FA7:FA58" si="66">EV7+EQ7</f>
        <v>5683.9427889999997</v>
      </c>
      <c r="FB7" s="35">
        <f>FA7-EZ7</f>
        <v>952.20756899999924</v>
      </c>
      <c r="FC7" s="40">
        <f>FA7/EZ7%</f>
        <v>120.12385572580706</v>
      </c>
      <c r="FD7" s="302">
        <f>FC7-100</f>
        <v>20.123855725807061</v>
      </c>
      <c r="FE7" s="35">
        <v>5712.0977000000003</v>
      </c>
      <c r="FF7" s="171">
        <f t="shared" ref="FF7:FG7" si="67">FF14</f>
        <v>980.36248000000001</v>
      </c>
      <c r="FG7" s="171">
        <f t="shared" si="67"/>
        <v>1428.739468</v>
      </c>
      <c r="FH7" s="120">
        <f t="shared" ref="FH7:FH66" si="68">FG7-FF7</f>
        <v>448.37698799999998</v>
      </c>
      <c r="FI7" s="40">
        <f>FG7/FF7%</f>
        <v>145.73583721808694</v>
      </c>
      <c r="FJ7" s="35">
        <f>FG7+FA7</f>
        <v>7112.6822569999995</v>
      </c>
      <c r="FK7" s="105">
        <f>FJ7-FE7</f>
        <v>1400.5845569999992</v>
      </c>
      <c r="FL7" s="40">
        <f>FJ7/FE7%</f>
        <v>124.51961837067316</v>
      </c>
      <c r="FM7" s="302">
        <f>FL7-100</f>
        <v>24.519618370673157</v>
      </c>
      <c r="FN7" s="35">
        <v>6895.3497100000004</v>
      </c>
      <c r="FO7" s="35">
        <v>1183.2520099999999</v>
      </c>
      <c r="FP7" s="35">
        <f>FP14</f>
        <v>1330.1046859999999</v>
      </c>
      <c r="FQ7" s="35">
        <f t="shared" ref="FQ7:FQ66" si="69">FP7-FO7</f>
        <v>146.85267599999997</v>
      </c>
      <c r="FR7" s="40">
        <f t="shared" ref="FR7:FR66" si="70">FP7/FO7%</f>
        <v>112.41093822439396</v>
      </c>
      <c r="FS7" s="35">
        <v>8442.7869429999992</v>
      </c>
      <c r="FT7" s="35">
        <f t="shared" ref="FT7:FT66" si="71">FS7-FN7</f>
        <v>1547.4372329999987</v>
      </c>
      <c r="FU7" s="40">
        <f t="shared" ref="FU7:FU66" si="72">FS7/FN7%</f>
        <v>122.44175129733918</v>
      </c>
      <c r="FV7" s="302">
        <f t="shared" ref="FV7:FV66" si="73">FU7-100</f>
        <v>22.441751297339181</v>
      </c>
      <c r="FW7" s="35">
        <v>1361.175311</v>
      </c>
      <c r="FX7" s="35">
        <f>FX14</f>
        <v>1535.0872240000001</v>
      </c>
      <c r="FY7" s="35">
        <f>FX7-FW7</f>
        <v>173.91191300000014</v>
      </c>
      <c r="FZ7" s="40">
        <f>FX7/FW7%</f>
        <v>112.77659913418751</v>
      </c>
      <c r="GA7" s="35">
        <v>8256.5658299999996</v>
      </c>
      <c r="GB7" s="35">
        <f>GB14</f>
        <v>9977.8741669999999</v>
      </c>
      <c r="GC7" s="35">
        <f>GB7-GA7</f>
        <v>1721.3083370000004</v>
      </c>
      <c r="GD7" s="40">
        <f>GB7/GA7%</f>
        <v>120.84775162508454</v>
      </c>
      <c r="GE7" s="302">
        <f>GD7-100</f>
        <v>20.847751625084541</v>
      </c>
      <c r="GF7" s="35">
        <v>1104.900617</v>
      </c>
      <c r="GG7" s="35">
        <f>GG14</f>
        <v>1190.556787</v>
      </c>
      <c r="GH7" s="35">
        <f>GG7-GF7</f>
        <v>85.656169999999975</v>
      </c>
      <c r="GI7" s="40">
        <f>GG7/GF7%</f>
        <v>107.75238683752133</v>
      </c>
      <c r="GJ7" s="35">
        <v>9361.4664470000007</v>
      </c>
      <c r="GK7" s="35">
        <f>GK14</f>
        <v>11168.430953999999</v>
      </c>
      <c r="GL7" s="35">
        <f>GK7-GJ7</f>
        <v>1806.9645069999988</v>
      </c>
      <c r="GM7" s="40">
        <f>GK7/GJ7%</f>
        <v>119.30215225606094</v>
      </c>
      <c r="GN7" s="233">
        <f>GM7-100</f>
        <v>19.302152256060936</v>
      </c>
      <c r="GO7" s="35">
        <v>1168.2565790000001</v>
      </c>
      <c r="GP7" s="35">
        <f>GP14</f>
        <v>1390.1503379999999</v>
      </c>
      <c r="GQ7" s="35">
        <f>GP7-GO7</f>
        <v>221.89375899999982</v>
      </c>
      <c r="GR7" s="40">
        <f>GP7/GO7%</f>
        <v>118.99358094691284</v>
      </c>
      <c r="GS7" s="35">
        <v>10529.723026</v>
      </c>
      <c r="GT7" s="35">
        <f>GT14</f>
        <v>12558.581292000001</v>
      </c>
      <c r="GU7" s="35">
        <f>GT7-GS7</f>
        <v>2028.8582660000011</v>
      </c>
      <c r="GV7" s="40">
        <f>GT7/GS7%</f>
        <v>119.26791674377705</v>
      </c>
      <c r="GW7" s="233">
        <f>GV7-100</f>
        <v>19.26791674377705</v>
      </c>
      <c r="GX7" s="35">
        <v>1473.023306</v>
      </c>
      <c r="GY7" s="35">
        <f>GY14</f>
        <v>1739.358107</v>
      </c>
      <c r="GZ7" s="35">
        <f>GY7-GX7</f>
        <v>266.33480099999997</v>
      </c>
      <c r="HA7" s="40">
        <f>GY7/GX7%</f>
        <v>118.08082736472332</v>
      </c>
      <c r="HB7" s="35">
        <v>12002.746332000001</v>
      </c>
      <c r="HC7" s="35">
        <f>HC14</f>
        <v>14297.939399000001</v>
      </c>
      <c r="HD7" s="35">
        <f>HC7-HB7</f>
        <v>2295.1930670000002</v>
      </c>
      <c r="HE7" s="40">
        <f>HC7/HB7%</f>
        <v>119.12223255840111</v>
      </c>
      <c r="HF7" s="233">
        <f>HE7-100</f>
        <v>19.122232558401109</v>
      </c>
      <c r="HG7" s="35">
        <v>1066.099682</v>
      </c>
      <c r="HH7" s="35">
        <f>HH14</f>
        <v>1257.175849</v>
      </c>
      <c r="HI7" s="40">
        <f t="shared" ref="HI7:HI12" si="74">HH7-HG7</f>
        <v>191.07616699999994</v>
      </c>
      <c r="HJ7" s="40">
        <f t="shared" ref="HJ7:HJ12" si="75">HH7/HG7%</f>
        <v>117.92291754946794</v>
      </c>
      <c r="HK7" s="35">
        <v>13068.846014000001</v>
      </c>
      <c r="HL7" s="35">
        <f>HL14</f>
        <v>15555.115248</v>
      </c>
      <c r="HM7" s="40">
        <f t="shared" ref="HM7:HM12" si="76">HL7-HK7</f>
        <v>2486.2692339999994</v>
      </c>
      <c r="HN7" s="40">
        <f t="shared" ref="HN7:HN12" si="77">HL7/HK7%</f>
        <v>119.0243976502331</v>
      </c>
      <c r="HO7" s="233">
        <f t="shared" ref="HO7:HO12" si="78">HN7-100</f>
        <v>19.024397650233098</v>
      </c>
      <c r="HP7" s="35">
        <f>HP14</f>
        <v>1414.0382460000001</v>
      </c>
      <c r="HQ7" s="35">
        <v>1788.32089</v>
      </c>
      <c r="HR7" s="40">
        <f>HQ7-HP7</f>
        <v>374.28264399999989</v>
      </c>
      <c r="HS7" s="40">
        <f>HQ7/HP7%</f>
        <v>126.46906086584025</v>
      </c>
      <c r="HT7" s="35">
        <v>17343.436138000001</v>
      </c>
      <c r="HU7" s="40">
        <f t="shared" ref="HU7:HU66" si="79">HT7-DT7</f>
        <v>2860.5518780000002</v>
      </c>
      <c r="HV7" s="40">
        <f t="shared" ref="HV7:HV66" si="80">HT7/DT7%</f>
        <v>119.75125828976279</v>
      </c>
      <c r="HW7" s="44">
        <f>HV7-100</f>
        <v>19.751258289762788</v>
      </c>
    </row>
    <row r="8" spans="1:233" s="7" customFormat="1" ht="33.6" customHeight="1">
      <c r="A8" s="6" t="s">
        <v>125</v>
      </c>
      <c r="B8" s="161"/>
      <c r="C8" s="161"/>
      <c r="D8" s="30"/>
      <c r="E8" s="262"/>
      <c r="F8" s="161"/>
      <c r="G8" s="161"/>
      <c r="H8" s="161"/>
      <c r="I8" s="68"/>
      <c r="J8" s="78"/>
      <c r="K8" s="161"/>
      <c r="L8" s="161"/>
      <c r="M8" s="161"/>
      <c r="N8" s="263"/>
      <c r="O8" s="42"/>
      <c r="P8" s="161"/>
      <c r="Q8" s="161"/>
      <c r="R8" s="161"/>
      <c r="S8" s="68"/>
      <c r="T8" s="78"/>
      <c r="U8" s="161"/>
      <c r="V8" s="161"/>
      <c r="W8" s="161"/>
      <c r="X8" s="68"/>
      <c r="Y8" s="78"/>
      <c r="Z8" s="161"/>
      <c r="AA8" s="161"/>
      <c r="AB8" s="161"/>
      <c r="AC8" s="88"/>
      <c r="AD8" s="78"/>
      <c r="AE8" s="161"/>
      <c r="AF8" s="161"/>
      <c r="AG8" s="161"/>
      <c r="AH8" s="88"/>
      <c r="AI8" s="78"/>
      <c r="AJ8" s="161"/>
      <c r="AK8" s="161"/>
      <c r="AL8" s="161"/>
      <c r="AM8" s="88"/>
      <c r="AN8" s="42"/>
      <c r="AO8" s="161"/>
      <c r="AP8" s="161"/>
      <c r="AQ8" s="161"/>
      <c r="AR8" s="104"/>
      <c r="AS8" s="34"/>
      <c r="AT8" s="161"/>
      <c r="AU8" s="161"/>
      <c r="AV8" s="161"/>
      <c r="AW8" s="104"/>
      <c r="AX8" s="42"/>
      <c r="AY8" s="161"/>
      <c r="AZ8" s="161"/>
      <c r="BA8" s="161"/>
      <c r="BB8" s="104"/>
      <c r="BC8" s="42"/>
      <c r="BD8" s="161"/>
      <c r="BE8" s="324"/>
      <c r="BF8" s="161">
        <v>4942.0573671119009</v>
      </c>
      <c r="BG8" s="165"/>
      <c r="BH8" s="163">
        <v>107.90967207321462</v>
      </c>
      <c r="BI8" s="161"/>
      <c r="BJ8" s="161">
        <v>259.57604688679004</v>
      </c>
      <c r="BK8" s="104">
        <f t="shared" si="29"/>
        <v>259.57604688679004</v>
      </c>
      <c r="BL8" s="42" t="e">
        <f t="shared" si="30"/>
        <v>#DIV/0!</v>
      </c>
      <c r="BM8" s="161"/>
      <c r="BN8" s="161">
        <v>420.02586942647997</v>
      </c>
      <c r="BO8" s="161">
        <v>679.60191631327007</v>
      </c>
      <c r="BP8" s="104">
        <f t="shared" si="31"/>
        <v>679.60191631327007</v>
      </c>
      <c r="BQ8" s="42" t="e">
        <f t="shared" si="32"/>
        <v>#DIV/0!</v>
      </c>
      <c r="BR8" s="161"/>
      <c r="BS8" s="161"/>
      <c r="BT8" s="161">
        <v>1138.95384484699</v>
      </c>
      <c r="BU8" s="104">
        <f t="shared" si="33"/>
        <v>1138.95384484699</v>
      </c>
      <c r="BV8" s="34" t="e">
        <f t="shared" si="34"/>
        <v>#DIV/0!</v>
      </c>
      <c r="BW8" s="166"/>
      <c r="BX8" s="161"/>
      <c r="BY8" s="161"/>
      <c r="BZ8" s="161"/>
      <c r="CA8" s="104">
        <f t="shared" si="36"/>
        <v>0</v>
      </c>
      <c r="CB8" s="34" t="e">
        <f t="shared" si="37"/>
        <v>#DIV/0!</v>
      </c>
      <c r="CC8" s="194" t="e">
        <f t="shared" si="38"/>
        <v>#DIV/0!</v>
      </c>
      <c r="CD8" s="161"/>
      <c r="CE8" s="161"/>
      <c r="CF8" s="161"/>
      <c r="CG8" s="104"/>
      <c r="CH8" s="34"/>
      <c r="CI8" s="166"/>
      <c r="CJ8" s="161"/>
      <c r="CK8" s="161"/>
      <c r="CL8" s="161"/>
      <c r="CM8" s="34"/>
      <c r="CN8" s="42"/>
      <c r="CO8" s="254"/>
      <c r="CP8" s="161"/>
      <c r="CQ8" s="161"/>
      <c r="CR8" s="161"/>
      <c r="CS8" s="42"/>
      <c r="CT8" s="42"/>
      <c r="CU8" s="254"/>
      <c r="CV8" s="161"/>
      <c r="CW8" s="161"/>
      <c r="CX8" s="161"/>
      <c r="CY8" s="119"/>
      <c r="CZ8" s="42"/>
      <c r="DA8" s="254"/>
      <c r="DB8" s="161"/>
      <c r="DC8" s="161"/>
      <c r="DD8" s="161"/>
      <c r="DE8" s="34"/>
      <c r="DF8" s="42"/>
      <c r="DG8" s="169"/>
      <c r="DH8" s="161"/>
      <c r="DI8" s="161"/>
      <c r="DJ8" s="161"/>
      <c r="DK8" s="34"/>
      <c r="DL8" s="34"/>
      <c r="DM8" s="169"/>
      <c r="DN8" s="161"/>
      <c r="DO8" s="161">
        <v>411.59315416076998</v>
      </c>
      <c r="DP8" s="161">
        <v>4629.6751337976311</v>
      </c>
      <c r="DQ8" s="34"/>
      <c r="DR8" s="42"/>
      <c r="DS8" s="170"/>
      <c r="DT8" s="161">
        <v>5316.6584240000002</v>
      </c>
      <c r="DU8" s="163">
        <f>DT8/BF8%</f>
        <v>107.57986055323784</v>
      </c>
      <c r="DV8" s="209">
        <v>259.57604688679004</v>
      </c>
      <c r="DW8" s="161">
        <v>252.86817199999999</v>
      </c>
      <c r="DX8" s="199">
        <f t="shared" ref="DX8:DX66" si="81">DW8-DV8</f>
        <v>-6.7078748867900515</v>
      </c>
      <c r="DY8" s="163">
        <f t="shared" ref="DY8:DY65" si="82">DW8/DV8%</f>
        <v>97.41583440874436</v>
      </c>
      <c r="DZ8" s="204">
        <f t="shared" ref="DZ8:DZ65" si="83">DY8-100</f>
        <v>-2.5841655912556405</v>
      </c>
      <c r="EA8" s="220">
        <v>420.02586942647997</v>
      </c>
      <c r="EB8" s="209">
        <f>EG8-DW8</f>
        <v>439.29019600000004</v>
      </c>
      <c r="EC8" s="243">
        <f t="shared" ref="EC8" si="84">EB8-EA8</f>
        <v>19.264326573520066</v>
      </c>
      <c r="ED8" s="213">
        <f t="shared" si="60"/>
        <v>104.58646192431536</v>
      </c>
      <c r="EE8" s="164">
        <f t="shared" si="61"/>
        <v>4.5864619243153584</v>
      </c>
      <c r="EF8" s="209">
        <v>679.60191631327007</v>
      </c>
      <c r="EG8" s="209">
        <v>692.158368</v>
      </c>
      <c r="EH8" s="245">
        <f t="shared" ref="EH8:EH66" si="85">EG8-EF8</f>
        <v>12.556451686729929</v>
      </c>
      <c r="EI8" s="213">
        <f t="shared" ref="EI8:EI66" si="86">EG8/EF8%</f>
        <v>101.84761864046038</v>
      </c>
      <c r="EJ8" s="164">
        <f t="shared" si="62"/>
        <v>1.8476186404603823</v>
      </c>
      <c r="EK8" s="209">
        <v>459.35192853372001</v>
      </c>
      <c r="EL8" s="209">
        <f>EQ8-EG8</f>
        <v>492.00481000000002</v>
      </c>
      <c r="EM8" s="209">
        <f t="shared" si="63"/>
        <v>32.652881466280007</v>
      </c>
      <c r="EN8" s="163">
        <f t="shared" si="64"/>
        <v>107.10846726397995</v>
      </c>
      <c r="EO8" s="164">
        <f t="shared" si="65"/>
        <v>7.1084672639799464</v>
      </c>
      <c r="EP8" s="209">
        <v>1138.95384484699</v>
      </c>
      <c r="EQ8" s="34">
        <v>1184.163178</v>
      </c>
      <c r="ER8" s="88">
        <f t="shared" ref="ER8:ER66" si="87">EQ8-EP8</f>
        <v>45.209333153009993</v>
      </c>
      <c r="ES8" s="42">
        <f t="shared" ref="ES8:ES66" si="88">EQ8/EP8%</f>
        <v>103.96937359292936</v>
      </c>
      <c r="ET8" s="232">
        <f t="shared" ref="ET8:ET66" si="89">ES8-100</f>
        <v>3.9693735929293581</v>
      </c>
      <c r="EU8" s="34">
        <v>446.67034998858992</v>
      </c>
      <c r="EV8" s="34">
        <v>480.769182</v>
      </c>
      <c r="EW8" s="34">
        <f>EV8-EU8</f>
        <v>34.098832011410082</v>
      </c>
      <c r="EX8" s="42">
        <f>EV8/EU8%</f>
        <v>107.63400391637394</v>
      </c>
      <c r="EY8" s="301">
        <f t="shared" ref="EY8:EY66" si="90">EX8-100</f>
        <v>7.6340039163739419</v>
      </c>
      <c r="EZ8" s="34">
        <v>1585.6241963355799</v>
      </c>
      <c r="FA8" s="34">
        <v>1664.93236</v>
      </c>
      <c r="FB8" s="34">
        <f>FA8-EZ8</f>
        <v>79.308163664420135</v>
      </c>
      <c r="FC8" s="42">
        <f t="shared" ref="FC8:FC66" si="91">FA8/EZ8%</f>
        <v>105.00169988876956</v>
      </c>
      <c r="FD8" s="301">
        <f t="shared" ref="FD8:FD66" si="92">FC8-100</f>
        <v>5.001699888769565</v>
      </c>
      <c r="FE8" s="34">
        <v>2023.854844</v>
      </c>
      <c r="FF8" s="161">
        <v>438.2</v>
      </c>
      <c r="FG8" s="34">
        <f>FJ8-FA8</f>
        <v>489.75379099999986</v>
      </c>
      <c r="FH8" s="119">
        <f t="shared" si="68"/>
        <v>51.553790999999876</v>
      </c>
      <c r="FI8" s="42">
        <f t="shared" ref="FI8:FI66" si="93">FG8/FF8%</f>
        <v>111.76489981743494</v>
      </c>
      <c r="FJ8" s="34">
        <v>2154.6861509999999</v>
      </c>
      <c r="FK8" s="104">
        <f t="shared" ref="FK8:FK66" si="94">FJ8-FE8</f>
        <v>130.83130699999992</v>
      </c>
      <c r="FL8" s="42">
        <f t="shared" ref="FL8:FL66" si="95">FJ8/FE8%</f>
        <v>106.46446099570173</v>
      </c>
      <c r="FM8" s="301">
        <f t="shared" ref="FM8:FM66" si="96">FL8-100</f>
        <v>6.4644609957017281</v>
      </c>
      <c r="FN8" s="34">
        <v>2502.5378420479406</v>
      </c>
      <c r="FO8" s="34">
        <v>478.68299820853997</v>
      </c>
      <c r="FP8" s="34">
        <v>529.71411599999999</v>
      </c>
      <c r="FQ8" s="34">
        <f t="shared" si="69"/>
        <v>51.031117791460019</v>
      </c>
      <c r="FR8" s="42">
        <f t="shared" si="70"/>
        <v>110.6607333000008</v>
      </c>
      <c r="FS8" s="34">
        <v>2684.4002639999999</v>
      </c>
      <c r="FT8" s="34">
        <f t="shared" si="71"/>
        <v>181.86242195205932</v>
      </c>
      <c r="FU8" s="42">
        <f t="shared" si="72"/>
        <v>107.26711975724743</v>
      </c>
      <c r="FV8" s="301">
        <f t="shared" si="73"/>
        <v>7.2671197572474284</v>
      </c>
      <c r="FW8" s="34">
        <v>456.04822165039025</v>
      </c>
      <c r="FX8" s="34">
        <v>495.07598000000013</v>
      </c>
      <c r="FY8" s="34">
        <f>FX8-FW8</f>
        <v>39.027758349609883</v>
      </c>
      <c r="FZ8" s="42">
        <f>FX8/FW8%</f>
        <v>108.5578139540535</v>
      </c>
      <c r="GA8" s="34">
        <v>2958.5860636983302</v>
      </c>
      <c r="GB8" s="34">
        <v>3179.4762440000004</v>
      </c>
      <c r="GC8" s="34">
        <f>GB8-GA8</f>
        <v>220.89018030167017</v>
      </c>
      <c r="GD8" s="42">
        <f>GB8/GA8%</f>
        <v>107.46607249361372</v>
      </c>
      <c r="GE8" s="301">
        <f>GD8-100</f>
        <v>7.4660724936137228</v>
      </c>
      <c r="GF8" s="34">
        <v>425.39726353204003</v>
      </c>
      <c r="GG8" s="34">
        <f>GK8-GB8</f>
        <v>476.05809299999964</v>
      </c>
      <c r="GH8" s="34">
        <f>GG8-GF8</f>
        <v>50.660829467959616</v>
      </c>
      <c r="GI8" s="42">
        <f>GG8/GF8%</f>
        <v>111.90906331820914</v>
      </c>
      <c r="GJ8" s="34">
        <v>3383.9833272303699</v>
      </c>
      <c r="GK8" s="34">
        <v>3655.5343370000001</v>
      </c>
      <c r="GL8" s="34">
        <f>GK8-GJ8</f>
        <v>271.55100976963013</v>
      </c>
      <c r="GM8" s="42">
        <f>GK8/GJ8%</f>
        <v>108.02459656300617</v>
      </c>
      <c r="GN8" s="232">
        <f>GM8-100</f>
        <v>8.0245965630061704</v>
      </c>
      <c r="GO8" s="34">
        <v>425.634275</v>
      </c>
      <c r="GP8" s="34">
        <v>464.35236600000002</v>
      </c>
      <c r="GQ8" s="34">
        <f>GP8-GO8</f>
        <v>38.718091000000015</v>
      </c>
      <c r="GR8" s="42">
        <f>GP8/GO8%</f>
        <v>109.09656324082454</v>
      </c>
      <c r="GS8" s="34">
        <v>3809.6161689999999</v>
      </c>
      <c r="GT8" s="34">
        <v>4121.3319769999998</v>
      </c>
      <c r="GU8" s="34">
        <f>GT8-GS8</f>
        <v>311.71580799999992</v>
      </c>
      <c r="GV8" s="42">
        <f>GT8/GS8%</f>
        <v>108.18234158434451</v>
      </c>
      <c r="GW8" s="232">
        <f>GV8-100</f>
        <v>8.1823415843445133</v>
      </c>
      <c r="GX8" s="34">
        <v>409.1469270792</v>
      </c>
      <c r="GY8" s="34">
        <v>461.25143700000001</v>
      </c>
      <c r="GZ8" s="35">
        <f t="shared" ref="GZ8:GZ66" si="97">GY8-GX8</f>
        <v>52.104509920800012</v>
      </c>
      <c r="HA8" s="40">
        <f t="shared" ref="HA8:HA66" si="98">GY8/GX8%</f>
        <v>112.73491415241985</v>
      </c>
      <c r="HB8" s="34">
        <v>4218.7645289376696</v>
      </c>
      <c r="HC8" s="34">
        <v>4582.5834139999997</v>
      </c>
      <c r="HD8" s="35">
        <f t="shared" ref="HD8:HD12" si="99">HC8-HB8</f>
        <v>363.81888506233008</v>
      </c>
      <c r="HE8" s="40">
        <f t="shared" ref="HE8:HE12" si="100">HC8/HB8%</f>
        <v>108.62382535376877</v>
      </c>
      <c r="HF8" s="232">
        <f t="shared" ref="HF8:HF66" si="101">HE8-100</f>
        <v>8.6238253537687655</v>
      </c>
      <c r="HG8" s="34">
        <v>411.59315416076998</v>
      </c>
      <c r="HH8" s="34">
        <v>467.80499899999973</v>
      </c>
      <c r="HI8" s="42">
        <f t="shared" si="74"/>
        <v>56.211844839229741</v>
      </c>
      <c r="HJ8" s="42">
        <f t="shared" si="75"/>
        <v>113.65713794580586</v>
      </c>
      <c r="HK8" s="34">
        <v>4629.6751337976311</v>
      </c>
      <c r="HL8" s="34">
        <v>5050.3884130000006</v>
      </c>
      <c r="HM8" s="42">
        <f t="shared" si="76"/>
        <v>420.71327920236945</v>
      </c>
      <c r="HN8" s="42">
        <f t="shared" si="77"/>
        <v>109.08731751243346</v>
      </c>
      <c r="HO8" s="232">
        <f t="shared" si="78"/>
        <v>9.087317512433458</v>
      </c>
      <c r="HP8" s="34">
        <f>HP10+HP11+HP12</f>
        <v>686.30217355121999</v>
      </c>
      <c r="HQ8" s="34">
        <v>749.47202000000004</v>
      </c>
      <c r="HR8" s="42">
        <f t="shared" ref="HR8:HR66" si="102">HQ8-HP8</f>
        <v>63.169846448780049</v>
      </c>
      <c r="HS8" s="42">
        <f t="shared" ref="HS8:HS66" si="103">HQ8/HP8%</f>
        <v>109.2043780251944</v>
      </c>
      <c r="HT8" s="34">
        <v>5799.8604329999998</v>
      </c>
      <c r="HU8" s="42">
        <f t="shared" si="79"/>
        <v>483.20200899999963</v>
      </c>
      <c r="HV8" s="42">
        <f>HT8/DT8%</f>
        <v>109.08845313098865</v>
      </c>
      <c r="HW8" s="331">
        <f t="shared" ref="HW8:HW66" si="104">HV8-100</f>
        <v>9.088453130988654</v>
      </c>
    </row>
    <row r="9" spans="1:233" ht="18" customHeight="1">
      <c r="A9" s="8" t="s">
        <v>4</v>
      </c>
      <c r="B9" s="171"/>
      <c r="C9" s="171"/>
      <c r="D9" s="30"/>
      <c r="E9" s="262"/>
      <c r="F9" s="171"/>
      <c r="G9" s="171"/>
      <c r="H9" s="171"/>
      <c r="I9" s="68"/>
      <c r="J9" s="78"/>
      <c r="K9" s="171"/>
      <c r="L9" s="171"/>
      <c r="M9" s="171"/>
      <c r="N9" s="263"/>
      <c r="O9" s="42"/>
      <c r="P9" s="171"/>
      <c r="Q9" s="171"/>
      <c r="R9" s="171"/>
      <c r="S9" s="68"/>
      <c r="T9" s="78"/>
      <c r="U9" s="171"/>
      <c r="V9" s="171"/>
      <c r="W9" s="171"/>
      <c r="X9" s="68"/>
      <c r="Y9" s="78"/>
      <c r="Z9" s="171"/>
      <c r="AA9" s="171"/>
      <c r="AB9" s="171"/>
      <c r="AC9" s="88"/>
      <c r="AD9" s="78"/>
      <c r="AE9" s="171"/>
      <c r="AF9" s="171"/>
      <c r="AG9" s="171"/>
      <c r="AH9" s="88"/>
      <c r="AI9" s="78"/>
      <c r="AJ9" s="171"/>
      <c r="AK9" s="171"/>
      <c r="AL9" s="171"/>
      <c r="AM9" s="88"/>
      <c r="AN9" s="42"/>
      <c r="AO9" s="171"/>
      <c r="AP9" s="171"/>
      <c r="AQ9" s="171"/>
      <c r="AR9" s="104"/>
      <c r="AS9" s="34"/>
      <c r="AT9" s="171"/>
      <c r="AU9" s="171"/>
      <c r="AV9" s="171"/>
      <c r="AW9" s="104"/>
      <c r="AX9" s="42"/>
      <c r="AY9" s="171"/>
      <c r="AZ9" s="171"/>
      <c r="BA9" s="171"/>
      <c r="BB9" s="104"/>
      <c r="BC9" s="42"/>
      <c r="BD9" s="171"/>
      <c r="BE9" s="177"/>
      <c r="BF9" s="171"/>
      <c r="BG9" s="174"/>
      <c r="BH9" s="173"/>
      <c r="BI9" s="171"/>
      <c r="BJ9" s="171"/>
      <c r="BK9" s="104"/>
      <c r="BL9" s="42"/>
      <c r="BM9" s="171"/>
      <c r="BN9" s="171"/>
      <c r="BO9" s="171"/>
      <c r="BP9" s="104"/>
      <c r="BQ9" s="42"/>
      <c r="BR9" s="171"/>
      <c r="BS9" s="171"/>
      <c r="BT9" s="171"/>
      <c r="BU9" s="104"/>
      <c r="BV9" s="34"/>
      <c r="BW9" s="178"/>
      <c r="BX9" s="171"/>
      <c r="BY9" s="171"/>
      <c r="BZ9" s="171"/>
      <c r="CA9" s="104"/>
      <c r="CB9" s="34"/>
      <c r="CC9" s="194"/>
      <c r="CD9" s="171"/>
      <c r="CE9" s="171"/>
      <c r="CF9" s="171"/>
      <c r="CG9" s="104"/>
      <c r="CH9" s="34"/>
      <c r="CI9" s="178"/>
      <c r="CJ9" s="171"/>
      <c r="CK9" s="171"/>
      <c r="CL9" s="171"/>
      <c r="CM9" s="34"/>
      <c r="CN9" s="42"/>
      <c r="CO9" s="255"/>
      <c r="CP9" s="171"/>
      <c r="CQ9" s="171"/>
      <c r="CR9" s="171"/>
      <c r="CS9" s="42"/>
      <c r="CT9" s="42"/>
      <c r="CU9" s="255"/>
      <c r="CV9" s="171"/>
      <c r="CW9" s="171"/>
      <c r="CX9" s="171"/>
      <c r="CY9" s="119"/>
      <c r="CZ9" s="42"/>
      <c r="DA9" s="255"/>
      <c r="DB9" s="171"/>
      <c r="DC9" s="171"/>
      <c r="DD9" s="171"/>
      <c r="DE9" s="34"/>
      <c r="DF9" s="42"/>
      <c r="DG9" s="181"/>
      <c r="DH9" s="171"/>
      <c r="DI9" s="171"/>
      <c r="DJ9" s="171"/>
      <c r="DK9" s="34"/>
      <c r="DL9" s="34"/>
      <c r="DM9" s="181"/>
      <c r="DN9" s="171"/>
      <c r="DO9" s="171"/>
      <c r="DP9" s="326"/>
      <c r="DQ9" s="34"/>
      <c r="DR9" s="42"/>
      <c r="DS9" s="182"/>
      <c r="DT9" s="171"/>
      <c r="DU9" s="173"/>
      <c r="DV9" s="31"/>
      <c r="DW9" s="171"/>
      <c r="DX9" s="66"/>
      <c r="DY9" s="173"/>
      <c r="DZ9" s="205"/>
      <c r="EA9" s="221"/>
      <c r="EB9" s="31"/>
      <c r="EC9" s="243"/>
      <c r="ED9" s="213"/>
      <c r="EE9" s="164"/>
      <c r="EF9" s="31"/>
      <c r="EG9" s="31"/>
      <c r="EH9" s="245"/>
      <c r="EI9" s="214"/>
      <c r="EJ9" s="237"/>
      <c r="EK9" s="31"/>
      <c r="EL9" s="31"/>
      <c r="EM9" s="31"/>
      <c r="EN9" s="173"/>
      <c r="EO9" s="237"/>
      <c r="EP9" s="31"/>
      <c r="EQ9" s="35"/>
      <c r="ER9" s="89"/>
      <c r="ES9" s="40"/>
      <c r="ET9" s="233"/>
      <c r="EU9" s="35"/>
      <c r="EV9" s="35"/>
      <c r="EW9" s="35"/>
      <c r="EX9" s="40"/>
      <c r="EY9" s="302"/>
      <c r="EZ9" s="35"/>
      <c r="FA9" s="35"/>
      <c r="FB9" s="35"/>
      <c r="FC9" s="40"/>
      <c r="FD9" s="302"/>
      <c r="FE9" s="35"/>
      <c r="FF9" s="171"/>
      <c r="FG9" s="35"/>
      <c r="FH9" s="120"/>
      <c r="FI9" s="40"/>
      <c r="FJ9" s="35"/>
      <c r="FK9" s="105"/>
      <c r="FL9" s="40"/>
      <c r="FM9" s="302"/>
      <c r="FN9" s="35"/>
      <c r="FO9" s="35"/>
      <c r="FP9" s="35"/>
      <c r="FQ9" s="35"/>
      <c r="FR9" s="40"/>
      <c r="FS9" s="35"/>
      <c r="FT9" s="35"/>
      <c r="FU9" s="40"/>
      <c r="FV9" s="302"/>
      <c r="FW9" s="35"/>
      <c r="FX9" s="35"/>
      <c r="FY9" s="35"/>
      <c r="FZ9" s="40"/>
      <c r="GA9" s="35"/>
      <c r="GB9" s="35"/>
      <c r="GC9" s="35"/>
      <c r="GD9" s="40"/>
      <c r="GE9" s="302"/>
      <c r="GF9" s="35"/>
      <c r="GG9" s="35"/>
      <c r="GH9" s="35"/>
      <c r="GI9" s="40"/>
      <c r="GJ9" s="35"/>
      <c r="GK9" s="35"/>
      <c r="GL9" s="35"/>
      <c r="GM9" s="40"/>
      <c r="GN9" s="233"/>
      <c r="GO9" s="35"/>
      <c r="GP9" s="35"/>
      <c r="GQ9" s="35"/>
      <c r="GR9" s="40"/>
      <c r="GS9" s="35"/>
      <c r="GT9" s="35"/>
      <c r="GU9" s="35"/>
      <c r="GV9" s="40"/>
      <c r="GW9" s="233"/>
      <c r="GX9" s="35"/>
      <c r="GY9" s="35"/>
      <c r="GZ9" s="35"/>
      <c r="HA9" s="40"/>
      <c r="HB9" s="35"/>
      <c r="HC9" s="35"/>
      <c r="HD9" s="35"/>
      <c r="HE9" s="40"/>
      <c r="HF9" s="233"/>
      <c r="HG9" s="35"/>
      <c r="HH9" s="35"/>
      <c r="HI9" s="40"/>
      <c r="HJ9" s="40"/>
      <c r="HK9" s="35"/>
      <c r="HL9" s="35"/>
      <c r="HM9" s="40"/>
      <c r="HN9" s="40"/>
      <c r="HO9" s="233"/>
      <c r="HP9" s="35"/>
      <c r="HQ9" s="35"/>
      <c r="HR9" s="40"/>
      <c r="HS9" s="40"/>
      <c r="HT9" s="35"/>
      <c r="HU9" s="40"/>
      <c r="HV9" s="40"/>
      <c r="HW9" s="44"/>
    </row>
    <row r="10" spans="1:233" ht="33.6" customHeight="1">
      <c r="A10" s="158" t="s">
        <v>149</v>
      </c>
      <c r="B10" s="171"/>
      <c r="C10" s="171"/>
      <c r="D10" s="30"/>
      <c r="E10" s="262"/>
      <c r="F10" s="171"/>
      <c r="G10" s="171"/>
      <c r="H10" s="171"/>
      <c r="I10" s="68"/>
      <c r="J10" s="78"/>
      <c r="K10" s="171"/>
      <c r="L10" s="171"/>
      <c r="M10" s="171"/>
      <c r="N10" s="263"/>
      <c r="O10" s="42"/>
      <c r="P10" s="171"/>
      <c r="Q10" s="171"/>
      <c r="R10" s="171"/>
      <c r="S10" s="68"/>
      <c r="T10" s="78"/>
      <c r="U10" s="171"/>
      <c r="V10" s="171"/>
      <c r="W10" s="171"/>
      <c r="X10" s="68"/>
      <c r="Y10" s="78"/>
      <c r="Z10" s="171"/>
      <c r="AA10" s="171"/>
      <c r="AB10" s="171"/>
      <c r="AC10" s="88"/>
      <c r="AD10" s="78"/>
      <c r="AE10" s="171"/>
      <c r="AF10" s="171"/>
      <c r="AG10" s="171"/>
      <c r="AH10" s="88"/>
      <c r="AI10" s="78"/>
      <c r="AJ10" s="171"/>
      <c r="AK10" s="171"/>
      <c r="AL10" s="171"/>
      <c r="AM10" s="88"/>
      <c r="AN10" s="42"/>
      <c r="AO10" s="171"/>
      <c r="AP10" s="171"/>
      <c r="AQ10" s="171"/>
      <c r="AR10" s="104"/>
      <c r="AS10" s="34"/>
      <c r="AT10" s="171"/>
      <c r="AU10" s="171"/>
      <c r="AV10" s="171"/>
      <c r="AW10" s="104"/>
      <c r="AX10" s="42"/>
      <c r="AY10" s="171"/>
      <c r="AZ10" s="171"/>
      <c r="BA10" s="171"/>
      <c r="BB10" s="104"/>
      <c r="BC10" s="42"/>
      <c r="BD10" s="171"/>
      <c r="BE10" s="177"/>
      <c r="BF10" s="171">
        <v>3864.3865970044799</v>
      </c>
      <c r="BG10" s="174"/>
      <c r="BH10" s="173">
        <v>104.60055585510135</v>
      </c>
      <c r="BI10" s="171"/>
      <c r="BJ10" s="171"/>
      <c r="BK10" s="104"/>
      <c r="BL10" s="42"/>
      <c r="BM10" s="171"/>
      <c r="BN10" s="171"/>
      <c r="BO10" s="171"/>
      <c r="BP10" s="104"/>
      <c r="BQ10" s="42"/>
      <c r="BR10" s="171"/>
      <c r="BS10" s="171"/>
      <c r="BT10" s="171"/>
      <c r="BU10" s="104"/>
      <c r="BV10" s="34"/>
      <c r="BW10" s="178"/>
      <c r="BX10" s="171"/>
      <c r="BY10" s="171"/>
      <c r="BZ10" s="171"/>
      <c r="CA10" s="104"/>
      <c r="CB10" s="34"/>
      <c r="CC10" s="194"/>
      <c r="CD10" s="171"/>
      <c r="CE10" s="171"/>
      <c r="CF10" s="171"/>
      <c r="CG10" s="104"/>
      <c r="CH10" s="34"/>
      <c r="CI10" s="178"/>
      <c r="CJ10" s="171"/>
      <c r="CK10" s="171"/>
      <c r="CL10" s="171"/>
      <c r="CM10" s="34"/>
      <c r="CN10" s="42"/>
      <c r="CO10" s="255"/>
      <c r="CP10" s="171"/>
      <c r="CQ10" s="171"/>
      <c r="CR10" s="171"/>
      <c r="CS10" s="42"/>
      <c r="CT10" s="42"/>
      <c r="CU10" s="255"/>
      <c r="CV10" s="171"/>
      <c r="CW10" s="171"/>
      <c r="CX10" s="171"/>
      <c r="CY10" s="119"/>
      <c r="CZ10" s="42"/>
      <c r="DA10" s="255"/>
      <c r="DB10" s="171"/>
      <c r="DC10" s="171"/>
      <c r="DD10" s="171"/>
      <c r="DE10" s="34"/>
      <c r="DF10" s="42"/>
      <c r="DG10" s="181"/>
      <c r="DH10" s="171"/>
      <c r="DI10" s="171"/>
      <c r="DJ10" s="171"/>
      <c r="DK10" s="34"/>
      <c r="DL10" s="34"/>
      <c r="DM10" s="181"/>
      <c r="DN10" s="171"/>
      <c r="DO10" s="171">
        <v>319.35477182125999</v>
      </c>
      <c r="DP10" s="171">
        <v>3603.2599824230806</v>
      </c>
      <c r="DQ10" s="34"/>
      <c r="DR10" s="42"/>
      <c r="DS10" s="182"/>
      <c r="DT10" s="171">
        <v>4131.46561436922</v>
      </c>
      <c r="DU10" s="173">
        <f>DT10/BF10%</f>
        <v>106.911291369548</v>
      </c>
      <c r="DV10" s="31"/>
      <c r="DW10" s="171"/>
      <c r="DX10" s="66"/>
      <c r="DY10" s="173"/>
      <c r="DZ10" s="205"/>
      <c r="EA10" s="221"/>
      <c r="EB10" s="31"/>
      <c r="EC10" s="243"/>
      <c r="ED10" s="213"/>
      <c r="EE10" s="164"/>
      <c r="EF10" s="31"/>
      <c r="EG10" s="31"/>
      <c r="EH10" s="245"/>
      <c r="EI10" s="214"/>
      <c r="EJ10" s="237"/>
      <c r="EK10" s="31"/>
      <c r="EL10" s="31"/>
      <c r="EM10" s="31"/>
      <c r="EN10" s="173"/>
      <c r="EO10" s="237"/>
      <c r="EP10" s="31"/>
      <c r="EQ10" s="35"/>
      <c r="ER10" s="89"/>
      <c r="ES10" s="40"/>
      <c r="ET10" s="233"/>
      <c r="EU10" s="35"/>
      <c r="EV10" s="35"/>
      <c r="EW10" s="35"/>
      <c r="EX10" s="40"/>
      <c r="EY10" s="302"/>
      <c r="EZ10" s="35"/>
      <c r="FA10" s="35"/>
      <c r="FB10" s="35"/>
      <c r="FC10" s="40"/>
      <c r="FD10" s="302"/>
      <c r="FE10" s="35"/>
      <c r="FF10" s="171"/>
      <c r="FG10" s="35"/>
      <c r="FH10" s="120"/>
      <c r="FI10" s="40"/>
      <c r="FJ10" s="35"/>
      <c r="FK10" s="105"/>
      <c r="FL10" s="40"/>
      <c r="FM10" s="302"/>
      <c r="FN10" s="35"/>
      <c r="FO10" s="35"/>
      <c r="FP10" s="35"/>
      <c r="FQ10" s="35"/>
      <c r="FR10" s="40"/>
      <c r="FS10" s="35"/>
      <c r="FT10" s="35"/>
      <c r="FU10" s="40"/>
      <c r="FV10" s="302"/>
      <c r="FW10" s="35"/>
      <c r="FX10" s="35"/>
      <c r="FY10" s="35"/>
      <c r="FZ10" s="40"/>
      <c r="GA10" s="35"/>
      <c r="GB10" s="35"/>
      <c r="GC10" s="35"/>
      <c r="GD10" s="40"/>
      <c r="GE10" s="302"/>
      <c r="GF10" s="35"/>
      <c r="GG10" s="35"/>
      <c r="GH10" s="35"/>
      <c r="GI10" s="40"/>
      <c r="GJ10" s="35"/>
      <c r="GK10" s="35"/>
      <c r="GL10" s="35"/>
      <c r="GM10" s="40"/>
      <c r="GN10" s="233"/>
      <c r="GO10" s="35">
        <v>330.1337814327801</v>
      </c>
      <c r="GP10" s="35">
        <v>359.15662700000001</v>
      </c>
      <c r="GQ10" s="35">
        <f t="shared" ref="GQ10:GQ12" si="105">GP10-GO10</f>
        <v>29.022845567219917</v>
      </c>
      <c r="GR10" s="40">
        <f t="shared" ref="GR10:GR12" si="106">GP10/GO10%</f>
        <v>108.79123773436963</v>
      </c>
      <c r="GS10" s="35">
        <v>2967.67321992691</v>
      </c>
      <c r="GT10" s="35">
        <v>3196.8506120000002</v>
      </c>
      <c r="GU10" s="35">
        <f t="shared" ref="GU10:GU12" si="107">GT10-GS10</f>
        <v>229.17739207309023</v>
      </c>
      <c r="GV10" s="40">
        <f t="shared" ref="GV10:GV12" si="108">GT10/GS10%</f>
        <v>107.72246049646715</v>
      </c>
      <c r="GW10" s="233">
        <f t="shared" ref="GW10:GW12" si="109">GV10-100</f>
        <v>7.7224604964671499</v>
      </c>
      <c r="GX10" s="35">
        <v>316.91310682677999</v>
      </c>
      <c r="GY10" s="35">
        <v>356.19669900000002</v>
      </c>
      <c r="GZ10" s="35">
        <f t="shared" si="97"/>
        <v>39.283592173220029</v>
      </c>
      <c r="HA10" s="40">
        <f t="shared" si="98"/>
        <v>112.39569816678231</v>
      </c>
      <c r="HB10" s="35">
        <v>3284.5863267536897</v>
      </c>
      <c r="HC10" s="35">
        <v>3553.0473110000003</v>
      </c>
      <c r="HD10" s="35">
        <f t="shared" si="99"/>
        <v>268.46098424631055</v>
      </c>
      <c r="HE10" s="40">
        <f t="shared" si="100"/>
        <v>108.17335754154597</v>
      </c>
      <c r="HF10" s="233">
        <f t="shared" si="101"/>
        <v>8.1733575415459683</v>
      </c>
      <c r="HG10" s="35">
        <v>319.35477182125999</v>
      </c>
      <c r="HH10" s="35">
        <v>360.71353699999963</v>
      </c>
      <c r="HI10" s="40">
        <f t="shared" si="74"/>
        <v>41.358765178739645</v>
      </c>
      <c r="HJ10" s="40">
        <f t="shared" si="75"/>
        <v>112.9507271624198</v>
      </c>
      <c r="HK10" s="35">
        <v>3603.2599824230806</v>
      </c>
      <c r="HL10" s="35">
        <v>3913.7608479999999</v>
      </c>
      <c r="HM10" s="40">
        <f t="shared" si="76"/>
        <v>310.5008655769193</v>
      </c>
      <c r="HN10" s="40">
        <f t="shared" si="77"/>
        <v>108.61722071378588</v>
      </c>
      <c r="HO10" s="233">
        <f t="shared" si="78"/>
        <v>8.6172207137858834</v>
      </c>
      <c r="HP10" s="35">
        <v>527.52451579426997</v>
      </c>
      <c r="HQ10" s="35">
        <v>576.27524000000005</v>
      </c>
      <c r="HR10" s="40">
        <f t="shared" si="102"/>
        <v>48.75072420573008</v>
      </c>
      <c r="HS10" s="40">
        <f t="shared" si="103"/>
        <v>109.24141395254935</v>
      </c>
      <c r="HT10" s="35">
        <v>4490.0360879999998</v>
      </c>
      <c r="HU10" s="40">
        <f t="shared" si="79"/>
        <v>358.57047363077982</v>
      </c>
      <c r="HV10" s="40">
        <f t="shared" si="80"/>
        <v>108.67901386819422</v>
      </c>
      <c r="HW10" s="44">
        <f t="shared" si="104"/>
        <v>8.6790138681942182</v>
      </c>
    </row>
    <row r="11" spans="1:233" ht="52.2" customHeight="1">
      <c r="A11" s="158" t="s">
        <v>147</v>
      </c>
      <c r="B11" s="171"/>
      <c r="C11" s="171"/>
      <c r="D11" s="30"/>
      <c r="E11" s="262"/>
      <c r="F11" s="171"/>
      <c r="G11" s="171"/>
      <c r="H11" s="171"/>
      <c r="I11" s="68"/>
      <c r="J11" s="78"/>
      <c r="K11" s="171"/>
      <c r="L11" s="171"/>
      <c r="M11" s="171"/>
      <c r="N11" s="263"/>
      <c r="O11" s="42"/>
      <c r="P11" s="171"/>
      <c r="Q11" s="171"/>
      <c r="R11" s="171"/>
      <c r="S11" s="68"/>
      <c r="T11" s="78"/>
      <c r="U11" s="171"/>
      <c r="V11" s="171"/>
      <c r="W11" s="171"/>
      <c r="X11" s="68"/>
      <c r="Y11" s="78"/>
      <c r="Z11" s="171"/>
      <c r="AA11" s="171"/>
      <c r="AB11" s="171"/>
      <c r="AC11" s="88"/>
      <c r="AD11" s="78"/>
      <c r="AE11" s="171"/>
      <c r="AF11" s="171"/>
      <c r="AG11" s="171"/>
      <c r="AH11" s="88"/>
      <c r="AI11" s="78"/>
      <c r="AJ11" s="171"/>
      <c r="AK11" s="171"/>
      <c r="AL11" s="171"/>
      <c r="AM11" s="88"/>
      <c r="AN11" s="42"/>
      <c r="AO11" s="171"/>
      <c r="AP11" s="171"/>
      <c r="AQ11" s="171"/>
      <c r="AR11" s="104"/>
      <c r="AS11" s="34"/>
      <c r="AT11" s="171"/>
      <c r="AU11" s="171"/>
      <c r="AV11" s="171"/>
      <c r="AW11" s="104"/>
      <c r="AX11" s="42"/>
      <c r="AY11" s="171"/>
      <c r="AZ11" s="171"/>
      <c r="BA11" s="171"/>
      <c r="BB11" s="104"/>
      <c r="BC11" s="42"/>
      <c r="BD11" s="171"/>
      <c r="BE11" s="177"/>
      <c r="BF11" s="171">
        <v>156.32199199999999</v>
      </c>
      <c r="BG11" s="174"/>
      <c r="BH11" s="173">
        <v>107.63756903758296</v>
      </c>
      <c r="BI11" s="171"/>
      <c r="BJ11" s="171"/>
      <c r="BK11" s="104"/>
      <c r="BL11" s="42"/>
      <c r="BM11" s="171"/>
      <c r="BN11" s="171"/>
      <c r="BO11" s="171"/>
      <c r="BP11" s="104"/>
      <c r="BQ11" s="42"/>
      <c r="BR11" s="171"/>
      <c r="BS11" s="171"/>
      <c r="BT11" s="171"/>
      <c r="BU11" s="104"/>
      <c r="BV11" s="34"/>
      <c r="BW11" s="178"/>
      <c r="BX11" s="171"/>
      <c r="BY11" s="171"/>
      <c r="BZ11" s="171"/>
      <c r="CA11" s="104"/>
      <c r="CB11" s="34"/>
      <c r="CC11" s="194"/>
      <c r="CD11" s="171"/>
      <c r="CE11" s="171"/>
      <c r="CF11" s="171"/>
      <c r="CG11" s="104"/>
      <c r="CH11" s="34"/>
      <c r="CI11" s="178"/>
      <c r="CJ11" s="171"/>
      <c r="CK11" s="171"/>
      <c r="CL11" s="171"/>
      <c r="CM11" s="34"/>
      <c r="CN11" s="42"/>
      <c r="CO11" s="255"/>
      <c r="CP11" s="171"/>
      <c r="CQ11" s="171"/>
      <c r="CR11" s="171"/>
      <c r="CS11" s="42"/>
      <c r="CT11" s="42"/>
      <c r="CU11" s="255"/>
      <c r="CV11" s="171"/>
      <c r="CW11" s="171"/>
      <c r="CX11" s="171"/>
      <c r="CY11" s="119"/>
      <c r="CZ11" s="42"/>
      <c r="DA11" s="255"/>
      <c r="DB11" s="171"/>
      <c r="DC11" s="171"/>
      <c r="DD11" s="171"/>
      <c r="DE11" s="34"/>
      <c r="DF11" s="42"/>
      <c r="DG11" s="181"/>
      <c r="DH11" s="171"/>
      <c r="DI11" s="171"/>
      <c r="DJ11" s="171"/>
      <c r="DK11" s="34"/>
      <c r="DL11" s="34"/>
      <c r="DM11" s="181"/>
      <c r="DN11" s="171"/>
      <c r="DO11" s="171">
        <v>11.818652999999999</v>
      </c>
      <c r="DP11" s="171">
        <v>158.75107349999999</v>
      </c>
      <c r="DQ11" s="34"/>
      <c r="DR11" s="42"/>
      <c r="DS11" s="182"/>
      <c r="DT11" s="171">
        <v>178.77037899999999</v>
      </c>
      <c r="DU11" s="173">
        <f t="shared" ref="DU11:DU12" si="110">DT11/BF11%</f>
        <v>114.36035116543295</v>
      </c>
      <c r="DV11" s="31"/>
      <c r="DW11" s="171"/>
      <c r="DX11" s="66"/>
      <c r="DY11" s="173"/>
      <c r="DZ11" s="205"/>
      <c r="EA11" s="221"/>
      <c r="EB11" s="31"/>
      <c r="EC11" s="243"/>
      <c r="ED11" s="213"/>
      <c r="EE11" s="164"/>
      <c r="EF11" s="31"/>
      <c r="EG11" s="31"/>
      <c r="EH11" s="245"/>
      <c r="EI11" s="214"/>
      <c r="EJ11" s="237"/>
      <c r="EK11" s="31"/>
      <c r="EL11" s="31"/>
      <c r="EM11" s="31"/>
      <c r="EN11" s="173"/>
      <c r="EO11" s="237"/>
      <c r="EP11" s="31"/>
      <c r="EQ11" s="35"/>
      <c r="ER11" s="89"/>
      <c r="ES11" s="40"/>
      <c r="ET11" s="233"/>
      <c r="EU11" s="35"/>
      <c r="EV11" s="35"/>
      <c r="EW11" s="35"/>
      <c r="EX11" s="40"/>
      <c r="EY11" s="302"/>
      <c r="EZ11" s="35"/>
      <c r="FA11" s="35"/>
      <c r="FB11" s="35"/>
      <c r="FC11" s="40"/>
      <c r="FD11" s="302"/>
      <c r="FE11" s="35"/>
      <c r="FF11" s="171"/>
      <c r="FG11" s="35"/>
      <c r="FH11" s="120"/>
      <c r="FI11" s="40"/>
      <c r="FJ11" s="35"/>
      <c r="FK11" s="105"/>
      <c r="FL11" s="40"/>
      <c r="FM11" s="302"/>
      <c r="FN11" s="35"/>
      <c r="FO11" s="35"/>
      <c r="FP11" s="35"/>
      <c r="FQ11" s="35"/>
      <c r="FR11" s="40"/>
      <c r="FS11" s="35"/>
      <c r="FT11" s="35"/>
      <c r="FU11" s="40"/>
      <c r="FV11" s="302"/>
      <c r="FW11" s="35"/>
      <c r="FX11" s="35"/>
      <c r="FY11" s="35"/>
      <c r="FZ11" s="40"/>
      <c r="GA11" s="35"/>
      <c r="GB11" s="35"/>
      <c r="GC11" s="35"/>
      <c r="GD11" s="40"/>
      <c r="GE11" s="302"/>
      <c r="GF11" s="35"/>
      <c r="GG11" s="35"/>
      <c r="GH11" s="35"/>
      <c r="GI11" s="40"/>
      <c r="GJ11" s="35"/>
      <c r="GK11" s="35"/>
      <c r="GL11" s="35"/>
      <c r="GM11" s="40"/>
      <c r="GN11" s="233"/>
      <c r="GO11" s="35">
        <v>14.126756799999999</v>
      </c>
      <c r="GP11" s="35">
        <v>17.783332999999999</v>
      </c>
      <c r="GQ11" s="35">
        <f t="shared" si="105"/>
        <v>3.6565761999999999</v>
      </c>
      <c r="GR11" s="40">
        <f t="shared" si="106"/>
        <v>125.88404579882058</v>
      </c>
      <c r="GS11" s="35">
        <v>133.95541109999999</v>
      </c>
      <c r="GT11" s="35">
        <v>164.57098499999998</v>
      </c>
      <c r="GU11" s="35">
        <f t="shared" si="107"/>
        <v>30.615573899999987</v>
      </c>
      <c r="GV11" s="40">
        <f t="shared" si="108"/>
        <v>122.85504829449923</v>
      </c>
      <c r="GW11" s="233">
        <f t="shared" si="109"/>
        <v>22.855048294499227</v>
      </c>
      <c r="GX11" s="35">
        <v>12.9770094</v>
      </c>
      <c r="GY11" s="35">
        <v>16.872910999999998</v>
      </c>
      <c r="GZ11" s="35">
        <f t="shared" si="97"/>
        <v>3.8959015999999984</v>
      </c>
      <c r="HA11" s="40">
        <f t="shared" si="98"/>
        <v>130.02156721871526</v>
      </c>
      <c r="HB11" s="35">
        <v>146.93242049999998</v>
      </c>
      <c r="HC11" s="35">
        <v>181.44389599999997</v>
      </c>
      <c r="HD11" s="35">
        <f t="shared" si="99"/>
        <v>34.511475499999989</v>
      </c>
      <c r="HE11" s="40">
        <f t="shared" si="100"/>
        <v>123.48799222292809</v>
      </c>
      <c r="HF11" s="233">
        <f t="shared" si="101"/>
        <v>23.487992222928085</v>
      </c>
      <c r="HG11" s="35">
        <v>11.818652999999999</v>
      </c>
      <c r="HH11" s="35">
        <v>16.54825500000004</v>
      </c>
      <c r="HI11" s="40">
        <f t="shared" si="74"/>
        <v>4.7296020000000407</v>
      </c>
      <c r="HJ11" s="40">
        <f t="shared" si="75"/>
        <v>140.01811373935794</v>
      </c>
      <c r="HK11" s="35">
        <v>158.75107349999999</v>
      </c>
      <c r="HL11" s="35">
        <v>197.99215100000001</v>
      </c>
      <c r="HM11" s="40">
        <f t="shared" si="76"/>
        <v>39.241077500000017</v>
      </c>
      <c r="HN11" s="40">
        <f t="shared" si="77"/>
        <v>124.71862182399668</v>
      </c>
      <c r="HO11" s="233">
        <f t="shared" si="78"/>
        <v>24.718621823996685</v>
      </c>
      <c r="HP11" s="35">
        <v>20.019310000000001</v>
      </c>
      <c r="HQ11" s="35">
        <v>24.847308999999999</v>
      </c>
      <c r="HR11" s="40">
        <f t="shared" si="102"/>
        <v>4.8279989999999984</v>
      </c>
      <c r="HS11" s="40">
        <f t="shared" si="103"/>
        <v>124.11671031618971</v>
      </c>
      <c r="HT11" s="35">
        <v>222.83946</v>
      </c>
      <c r="HU11" s="40">
        <f t="shared" si="79"/>
        <v>44.069081000000011</v>
      </c>
      <c r="HV11" s="40">
        <f t="shared" si="80"/>
        <v>124.65122088262733</v>
      </c>
      <c r="HW11" s="44">
        <f t="shared" si="104"/>
        <v>24.651220882627328</v>
      </c>
    </row>
    <row r="12" spans="1:233" ht="38.4" customHeight="1">
      <c r="A12" s="158" t="s">
        <v>148</v>
      </c>
      <c r="B12" s="171"/>
      <c r="C12" s="171"/>
      <c r="D12" s="30"/>
      <c r="E12" s="262"/>
      <c r="F12" s="171"/>
      <c r="G12" s="171"/>
      <c r="H12" s="171"/>
      <c r="I12" s="68"/>
      <c r="J12" s="78"/>
      <c r="K12" s="171"/>
      <c r="L12" s="171"/>
      <c r="M12" s="171"/>
      <c r="N12" s="263"/>
      <c r="O12" s="42"/>
      <c r="P12" s="171"/>
      <c r="Q12" s="171"/>
      <c r="R12" s="171"/>
      <c r="S12" s="68"/>
      <c r="T12" s="78"/>
      <c r="U12" s="171"/>
      <c r="V12" s="171"/>
      <c r="W12" s="171"/>
      <c r="X12" s="68"/>
      <c r="Y12" s="78"/>
      <c r="Z12" s="171"/>
      <c r="AA12" s="171"/>
      <c r="AB12" s="171"/>
      <c r="AC12" s="88"/>
      <c r="AD12" s="78"/>
      <c r="AE12" s="171"/>
      <c r="AF12" s="171"/>
      <c r="AG12" s="171"/>
      <c r="AH12" s="88"/>
      <c r="AI12" s="78"/>
      <c r="AJ12" s="171"/>
      <c r="AK12" s="171"/>
      <c r="AL12" s="171"/>
      <c r="AM12" s="88"/>
      <c r="AN12" s="42"/>
      <c r="AO12" s="171"/>
      <c r="AP12" s="171"/>
      <c r="AQ12" s="171"/>
      <c r="AR12" s="104"/>
      <c r="AS12" s="34"/>
      <c r="AT12" s="171"/>
      <c r="AU12" s="171"/>
      <c r="AV12" s="171"/>
      <c r="AW12" s="104"/>
      <c r="AX12" s="42"/>
      <c r="AY12" s="171"/>
      <c r="AZ12" s="171"/>
      <c r="BA12" s="171"/>
      <c r="BB12" s="104"/>
      <c r="BC12" s="42"/>
      <c r="BD12" s="171"/>
      <c r="BE12" s="177"/>
      <c r="BF12" s="171">
        <v>921.34877810742</v>
      </c>
      <c r="BG12" s="174"/>
      <c r="BH12" s="173">
        <v>124.4802013895233</v>
      </c>
      <c r="BI12" s="171"/>
      <c r="BJ12" s="171"/>
      <c r="BK12" s="104"/>
      <c r="BL12" s="42"/>
      <c r="BM12" s="171"/>
      <c r="BN12" s="171"/>
      <c r="BO12" s="171"/>
      <c r="BP12" s="104"/>
      <c r="BQ12" s="42"/>
      <c r="BR12" s="171"/>
      <c r="BS12" s="171"/>
      <c r="BT12" s="171"/>
      <c r="BU12" s="104"/>
      <c r="BV12" s="34"/>
      <c r="BW12" s="178"/>
      <c r="BX12" s="171"/>
      <c r="BY12" s="171"/>
      <c r="BZ12" s="171"/>
      <c r="CA12" s="104"/>
      <c r="CB12" s="34"/>
      <c r="CC12" s="194"/>
      <c r="CD12" s="171"/>
      <c r="CE12" s="171"/>
      <c r="CF12" s="171"/>
      <c r="CG12" s="104"/>
      <c r="CH12" s="34"/>
      <c r="CI12" s="178"/>
      <c r="CJ12" s="171"/>
      <c r="CK12" s="171"/>
      <c r="CL12" s="171"/>
      <c r="CM12" s="34"/>
      <c r="CN12" s="42"/>
      <c r="CO12" s="255"/>
      <c r="CP12" s="171"/>
      <c r="CQ12" s="171"/>
      <c r="CR12" s="171"/>
      <c r="CS12" s="42"/>
      <c r="CT12" s="42"/>
      <c r="CU12" s="255"/>
      <c r="CV12" s="171"/>
      <c r="CW12" s="171"/>
      <c r="CX12" s="171"/>
      <c r="CY12" s="119"/>
      <c r="CZ12" s="42"/>
      <c r="DA12" s="255"/>
      <c r="DB12" s="171"/>
      <c r="DC12" s="171"/>
      <c r="DD12" s="171"/>
      <c r="DE12" s="34"/>
      <c r="DF12" s="42"/>
      <c r="DG12" s="181"/>
      <c r="DH12" s="171"/>
      <c r="DI12" s="171"/>
      <c r="DJ12" s="171"/>
      <c r="DK12" s="34"/>
      <c r="DL12" s="34"/>
      <c r="DM12" s="181"/>
      <c r="DN12" s="171"/>
      <c r="DO12" s="171">
        <v>80.419729339510013</v>
      </c>
      <c r="DP12" s="171">
        <v>867.66407787455</v>
      </c>
      <c r="DQ12" s="34"/>
      <c r="DR12" s="42"/>
      <c r="DS12" s="182"/>
      <c r="DT12" s="171">
        <v>1006.4224256662001</v>
      </c>
      <c r="DU12" s="173">
        <f t="shared" si="110"/>
        <v>109.23359856552187</v>
      </c>
      <c r="DV12" s="31"/>
      <c r="DW12" s="171"/>
      <c r="DX12" s="66"/>
      <c r="DY12" s="173"/>
      <c r="DZ12" s="205"/>
      <c r="EA12" s="221"/>
      <c r="EB12" s="31"/>
      <c r="EC12" s="243"/>
      <c r="ED12" s="213"/>
      <c r="EE12" s="164"/>
      <c r="EF12" s="31"/>
      <c r="EG12" s="31"/>
      <c r="EH12" s="245"/>
      <c r="EI12" s="214"/>
      <c r="EJ12" s="237"/>
      <c r="EK12" s="31"/>
      <c r="EL12" s="31"/>
      <c r="EM12" s="31"/>
      <c r="EN12" s="173"/>
      <c r="EO12" s="237"/>
      <c r="EP12" s="31"/>
      <c r="EQ12" s="35"/>
      <c r="ER12" s="89"/>
      <c r="ES12" s="40"/>
      <c r="ET12" s="233"/>
      <c r="EU12" s="35"/>
      <c r="EV12" s="35"/>
      <c r="EW12" s="35"/>
      <c r="EX12" s="40"/>
      <c r="EY12" s="302"/>
      <c r="EZ12" s="35"/>
      <c r="FA12" s="35"/>
      <c r="FB12" s="35"/>
      <c r="FC12" s="40"/>
      <c r="FD12" s="302"/>
      <c r="FE12" s="35"/>
      <c r="FF12" s="171"/>
      <c r="FG12" s="35"/>
      <c r="FH12" s="120"/>
      <c r="FI12" s="40"/>
      <c r="FJ12" s="35"/>
      <c r="FK12" s="105"/>
      <c r="FL12" s="40"/>
      <c r="FM12" s="302"/>
      <c r="FN12" s="35"/>
      <c r="FO12" s="35"/>
      <c r="FP12" s="35"/>
      <c r="FQ12" s="35"/>
      <c r="FR12" s="40"/>
      <c r="FS12" s="35"/>
      <c r="FT12" s="35"/>
      <c r="FU12" s="40"/>
      <c r="FV12" s="302"/>
      <c r="FW12" s="35"/>
      <c r="FX12" s="35"/>
      <c r="FY12" s="35"/>
      <c r="FZ12" s="40"/>
      <c r="GA12" s="35"/>
      <c r="GB12" s="35"/>
      <c r="GC12" s="35"/>
      <c r="GD12" s="40"/>
      <c r="GE12" s="302"/>
      <c r="GF12" s="35"/>
      <c r="GG12" s="35"/>
      <c r="GH12" s="35"/>
      <c r="GI12" s="40"/>
      <c r="GJ12" s="35"/>
      <c r="GK12" s="35"/>
      <c r="GL12" s="35"/>
      <c r="GM12" s="40"/>
      <c r="GN12" s="233"/>
      <c r="GO12" s="35">
        <v>81.373736395319995</v>
      </c>
      <c r="GP12" s="35">
        <v>87.412406000000004</v>
      </c>
      <c r="GQ12" s="35">
        <f t="shared" si="105"/>
        <v>6.0386696046800097</v>
      </c>
      <c r="GR12" s="40">
        <f t="shared" si="106"/>
        <v>107.42090737402505</v>
      </c>
      <c r="GS12" s="35">
        <v>707.98897083155998</v>
      </c>
      <c r="GT12" s="35">
        <v>759.91037999999992</v>
      </c>
      <c r="GU12" s="35">
        <f t="shared" si="107"/>
        <v>51.921409168439936</v>
      </c>
      <c r="GV12" s="40">
        <f t="shared" si="108"/>
        <v>107.33364661139512</v>
      </c>
      <c r="GW12" s="233">
        <f t="shared" si="109"/>
        <v>7.3336466113951246</v>
      </c>
      <c r="GX12" s="35">
        <v>79.256810852420003</v>
      </c>
      <c r="GY12" s="35">
        <v>88.181826999999998</v>
      </c>
      <c r="GZ12" s="35">
        <f t="shared" si="97"/>
        <v>8.9250161475799956</v>
      </c>
      <c r="HA12" s="40">
        <f t="shared" si="98"/>
        <v>111.26088225300764</v>
      </c>
      <c r="HB12" s="35">
        <v>787.24578168398</v>
      </c>
      <c r="HC12" s="35">
        <v>848.09220699999992</v>
      </c>
      <c r="HD12" s="35">
        <f t="shared" si="99"/>
        <v>60.846425316019918</v>
      </c>
      <c r="HE12" s="40">
        <f t="shared" si="100"/>
        <v>107.72902525890512</v>
      </c>
      <c r="HF12" s="233">
        <f t="shared" si="101"/>
        <v>7.7290252589051249</v>
      </c>
      <c r="HG12" s="35">
        <v>80.419729339510013</v>
      </c>
      <c r="HH12" s="35">
        <v>90.543207000000052</v>
      </c>
      <c r="HI12" s="40">
        <f t="shared" si="74"/>
        <v>10.123477660490039</v>
      </c>
      <c r="HJ12" s="40">
        <f t="shared" si="75"/>
        <v>112.58830108436636</v>
      </c>
      <c r="HK12" s="35">
        <v>867.66407787455</v>
      </c>
      <c r="HL12" s="35">
        <v>938.63541399999997</v>
      </c>
      <c r="HM12" s="40">
        <f t="shared" si="76"/>
        <v>70.971336125449966</v>
      </c>
      <c r="HN12" s="40">
        <f t="shared" si="77"/>
        <v>108.17958677041268</v>
      </c>
      <c r="HO12" s="233">
        <f t="shared" si="78"/>
        <v>8.1795867704126834</v>
      </c>
      <c r="HP12" s="35">
        <v>138.75834775695003</v>
      </c>
      <c r="HQ12" s="35">
        <v>148.34947099999999</v>
      </c>
      <c r="HR12" s="40">
        <f t="shared" si="102"/>
        <v>9.5911232430499638</v>
      </c>
      <c r="HS12" s="40">
        <f t="shared" si="103"/>
        <v>106.91210539624602</v>
      </c>
      <c r="HT12" s="35">
        <v>1086.9848849999998</v>
      </c>
      <c r="HU12" s="40">
        <f t="shared" si="79"/>
        <v>80.562459333799779</v>
      </c>
      <c r="HV12" s="40">
        <f t="shared" si="80"/>
        <v>108.00483547258712</v>
      </c>
      <c r="HW12" s="44">
        <f t="shared" si="104"/>
        <v>8.0048354725871178</v>
      </c>
    </row>
    <row r="13" spans="1:233" ht="18" customHeight="1">
      <c r="A13" s="183" t="s">
        <v>161</v>
      </c>
      <c r="B13" s="264"/>
      <c r="C13" s="264"/>
      <c r="D13" s="311"/>
      <c r="E13" s="312"/>
      <c r="F13" s="264"/>
      <c r="G13" s="264"/>
      <c r="H13" s="264"/>
      <c r="I13" s="313"/>
      <c r="J13" s="144"/>
      <c r="K13" s="264"/>
      <c r="L13" s="264"/>
      <c r="M13" s="264"/>
      <c r="N13" s="314"/>
      <c r="O13" s="137"/>
      <c r="P13" s="264"/>
      <c r="Q13" s="264"/>
      <c r="R13" s="264"/>
      <c r="S13" s="313"/>
      <c r="T13" s="144"/>
      <c r="U13" s="264"/>
      <c r="V13" s="264"/>
      <c r="W13" s="264"/>
      <c r="X13" s="313"/>
      <c r="Y13" s="144"/>
      <c r="Z13" s="264"/>
      <c r="AA13" s="264"/>
      <c r="AB13" s="264"/>
      <c r="AC13" s="149"/>
      <c r="AD13" s="144"/>
      <c r="AE13" s="264"/>
      <c r="AF13" s="264"/>
      <c r="AG13" s="264"/>
      <c r="AH13" s="149"/>
      <c r="AI13" s="144"/>
      <c r="AJ13" s="264"/>
      <c r="AK13" s="264"/>
      <c r="AL13" s="264"/>
      <c r="AM13" s="149"/>
      <c r="AN13" s="137"/>
      <c r="AO13" s="264"/>
      <c r="AP13" s="264"/>
      <c r="AQ13" s="264"/>
      <c r="AR13" s="150"/>
      <c r="AS13" s="139"/>
      <c r="AT13" s="264"/>
      <c r="AU13" s="264"/>
      <c r="AV13" s="264"/>
      <c r="AW13" s="150"/>
      <c r="AX13" s="137"/>
      <c r="AY13" s="264"/>
      <c r="AZ13" s="264"/>
      <c r="BA13" s="264"/>
      <c r="BB13" s="150"/>
      <c r="BC13" s="137"/>
      <c r="BD13" s="264"/>
      <c r="BE13" s="265"/>
      <c r="BF13" s="264"/>
      <c r="BG13" s="266"/>
      <c r="BH13" s="267"/>
      <c r="BI13" s="264"/>
      <c r="BJ13" s="189"/>
      <c r="BK13" s="150"/>
      <c r="BL13" s="137"/>
      <c r="BM13" s="189"/>
      <c r="BN13" s="189"/>
      <c r="BO13" s="189"/>
      <c r="BP13" s="150"/>
      <c r="BQ13" s="137"/>
      <c r="BR13" s="189"/>
      <c r="BS13" s="189"/>
      <c r="BT13" s="189"/>
      <c r="BU13" s="150"/>
      <c r="BV13" s="139"/>
      <c r="BW13" s="191"/>
      <c r="BX13" s="189"/>
      <c r="BY13" s="189"/>
      <c r="BZ13" s="189"/>
      <c r="CA13" s="150"/>
      <c r="CB13" s="139"/>
      <c r="CC13" s="197"/>
      <c r="CD13" s="189"/>
      <c r="CE13" s="189"/>
      <c r="CF13" s="189"/>
      <c r="CG13" s="150"/>
      <c r="CH13" s="139"/>
      <c r="CI13" s="191"/>
      <c r="CJ13" s="189"/>
      <c r="CK13" s="189"/>
      <c r="CL13" s="189"/>
      <c r="CM13" s="139"/>
      <c r="CN13" s="137"/>
      <c r="CO13" s="256"/>
      <c r="CP13" s="189"/>
      <c r="CQ13" s="189"/>
      <c r="CR13" s="189"/>
      <c r="CS13" s="137"/>
      <c r="CT13" s="137"/>
      <c r="CU13" s="256"/>
      <c r="CV13" s="189"/>
      <c r="CW13" s="189"/>
      <c r="CX13" s="189"/>
      <c r="CY13" s="151"/>
      <c r="CZ13" s="137"/>
      <c r="DA13" s="256"/>
      <c r="DB13" s="189"/>
      <c r="DC13" s="189"/>
      <c r="DD13" s="189"/>
      <c r="DE13" s="139"/>
      <c r="DF13" s="137"/>
      <c r="DG13" s="192"/>
      <c r="DH13" s="189"/>
      <c r="DI13" s="189"/>
      <c r="DJ13" s="189"/>
      <c r="DK13" s="139"/>
      <c r="DL13" s="139"/>
      <c r="DM13" s="192"/>
      <c r="DN13" s="189"/>
      <c r="DO13" s="189"/>
      <c r="DP13" s="189"/>
      <c r="DQ13" s="139"/>
      <c r="DR13" s="137"/>
      <c r="DS13" s="193"/>
      <c r="DT13" s="189"/>
      <c r="DU13" s="190"/>
      <c r="DV13" s="226"/>
      <c r="DW13" s="189"/>
      <c r="DX13" s="200"/>
      <c r="DY13" s="190"/>
      <c r="DZ13" s="206"/>
      <c r="EA13" s="222"/>
      <c r="EB13" s="222"/>
      <c r="EC13" s="244"/>
      <c r="ED13" s="215"/>
      <c r="EE13" s="231"/>
      <c r="EF13" s="226"/>
      <c r="EG13" s="222"/>
      <c r="EH13" s="247"/>
      <c r="EI13" s="215"/>
      <c r="EJ13" s="231"/>
      <c r="EK13" s="226"/>
      <c r="EL13" s="226"/>
      <c r="EM13" s="226"/>
      <c r="EN13" s="190"/>
      <c r="EO13" s="231"/>
      <c r="EP13" s="226"/>
      <c r="EQ13" s="315"/>
      <c r="ER13" s="316"/>
      <c r="ES13" s="317"/>
      <c r="ET13" s="318"/>
      <c r="EU13" s="227"/>
      <c r="EV13" s="227"/>
      <c r="EW13" s="227"/>
      <c r="EX13" s="319"/>
      <c r="EY13" s="320"/>
      <c r="EZ13" s="227"/>
      <c r="FA13" s="227"/>
      <c r="FB13" s="227"/>
      <c r="FC13" s="319"/>
      <c r="FD13" s="320"/>
      <c r="FE13" s="227"/>
      <c r="FF13" s="189"/>
      <c r="FG13" s="227"/>
      <c r="FH13" s="321"/>
      <c r="FI13" s="319"/>
      <c r="FJ13" s="227"/>
      <c r="FK13" s="322"/>
      <c r="FL13" s="319"/>
      <c r="FM13" s="320"/>
      <c r="FN13" s="227"/>
      <c r="FO13" s="227"/>
      <c r="FP13" s="227"/>
      <c r="FQ13" s="227"/>
      <c r="FR13" s="319"/>
      <c r="FS13" s="227"/>
      <c r="FT13" s="227"/>
      <c r="FU13" s="319"/>
      <c r="FV13" s="320"/>
      <c r="FW13" s="227"/>
      <c r="FX13" s="227"/>
      <c r="FY13" s="227"/>
      <c r="FZ13" s="319"/>
      <c r="GA13" s="227"/>
      <c r="GB13" s="227"/>
      <c r="GC13" s="227"/>
      <c r="GD13" s="319"/>
      <c r="GE13" s="320"/>
      <c r="GF13" s="227"/>
      <c r="GG13" s="227"/>
      <c r="GH13" s="227"/>
      <c r="GI13" s="319"/>
      <c r="GJ13" s="227"/>
      <c r="GK13" s="227"/>
      <c r="GL13" s="227"/>
      <c r="GM13" s="319"/>
      <c r="GN13" s="318"/>
      <c r="GO13" s="227"/>
      <c r="GP13" s="227"/>
      <c r="GQ13" s="227"/>
      <c r="GR13" s="319"/>
      <c r="GS13" s="227"/>
      <c r="GT13" s="227"/>
      <c r="GU13" s="227"/>
      <c r="GV13" s="319"/>
      <c r="GW13" s="318"/>
      <c r="GX13" s="227"/>
      <c r="GY13" s="227"/>
      <c r="GZ13" s="227"/>
      <c r="HA13" s="319"/>
      <c r="HB13" s="227"/>
      <c r="HC13" s="227"/>
      <c r="HD13" s="227"/>
      <c r="HE13" s="319"/>
      <c r="HF13" s="318"/>
      <c r="HG13" s="227"/>
      <c r="HH13" s="227"/>
      <c r="HI13" s="319"/>
      <c r="HJ13" s="319"/>
      <c r="HK13" s="227"/>
      <c r="HL13" s="227"/>
      <c r="HM13" s="319"/>
      <c r="HN13" s="319"/>
      <c r="HO13" s="318"/>
      <c r="HP13" s="227"/>
      <c r="HQ13" s="227"/>
      <c r="HR13" s="319"/>
      <c r="HS13" s="319"/>
      <c r="HT13" s="227"/>
      <c r="HU13" s="319"/>
      <c r="HV13" s="319"/>
      <c r="HW13" s="332"/>
    </row>
    <row r="14" spans="1:233" s="7" customFormat="1" ht="29.25" customHeight="1">
      <c r="A14" s="6" t="s">
        <v>123</v>
      </c>
      <c r="B14" s="45">
        <v>866.428269</v>
      </c>
      <c r="C14" s="34">
        <v>786.72402</v>
      </c>
      <c r="D14" s="30">
        <f>C14/B14%</f>
        <v>90.800825428746478</v>
      </c>
      <c r="E14" s="262">
        <f>C14-B14</f>
        <v>-79.704249000000004</v>
      </c>
      <c r="F14" s="67">
        <v>1663.5157860000002</v>
      </c>
      <c r="G14" s="67">
        <f>G16+G17</f>
        <v>848.17886299999998</v>
      </c>
      <c r="H14" s="34">
        <v>1634.883159</v>
      </c>
      <c r="I14" s="68">
        <f>H14-F14</f>
        <v>-28.632627000000184</v>
      </c>
      <c r="J14" s="78">
        <f>H14/F14%</f>
        <v>98.278788380551006</v>
      </c>
      <c r="K14" s="34">
        <v>2929.4494690000001</v>
      </c>
      <c r="L14" s="34">
        <v>1635.3797930000001</v>
      </c>
      <c r="M14" s="34">
        <v>3270.262952</v>
      </c>
      <c r="N14" s="263">
        <v>340.81348299999991</v>
      </c>
      <c r="O14" s="42">
        <v>111.63404546166623</v>
      </c>
      <c r="P14" s="268">
        <v>4275.3661140000004</v>
      </c>
      <c r="Q14" s="34">
        <f>Q16+Q17</f>
        <v>1634.8678289999998</v>
      </c>
      <c r="R14" s="34">
        <v>4905.1307809999998</v>
      </c>
      <c r="S14" s="68">
        <f>R14-P14</f>
        <v>629.76466699999946</v>
      </c>
      <c r="T14" s="78">
        <f>R14/P14%</f>
        <v>114.7300757457423</v>
      </c>
      <c r="U14" s="34">
        <v>5213.9911099999999</v>
      </c>
      <c r="V14" s="34">
        <f>V16+V17</f>
        <v>969.27132100000006</v>
      </c>
      <c r="W14" s="34">
        <v>5888.4748639999989</v>
      </c>
      <c r="X14" s="68">
        <f>W14-U14</f>
        <v>674.48375399999895</v>
      </c>
      <c r="Y14" s="78">
        <f>W14/U14%</f>
        <v>112.93603575016451</v>
      </c>
      <c r="Z14" s="34">
        <v>6192.9573349999991</v>
      </c>
      <c r="AA14" s="34">
        <f>AA16+AA17</f>
        <v>1100.581058</v>
      </c>
      <c r="AB14" s="34">
        <v>6989.0559219999996</v>
      </c>
      <c r="AC14" s="88">
        <f>AB14-Z14</f>
        <v>796.09858700000041</v>
      </c>
      <c r="AD14" s="78">
        <f>AB14/Z14%</f>
        <v>112.85490184957007</v>
      </c>
      <c r="AE14" s="34">
        <v>7470.5432060000003</v>
      </c>
      <c r="AF14" s="34">
        <f>AF16+AF17</f>
        <v>1386.8141970000001</v>
      </c>
      <c r="AG14" s="34">
        <v>8375.8701189999992</v>
      </c>
      <c r="AH14" s="88">
        <f>AG14-AE14</f>
        <v>905.32691299999897</v>
      </c>
      <c r="AI14" s="78">
        <f>AG14/AE14%</f>
        <v>112.11862227465443</v>
      </c>
      <c r="AJ14" s="91">
        <v>8345.3007820000003</v>
      </c>
      <c r="AK14" s="53">
        <v>909.39720299999999</v>
      </c>
      <c r="AL14" s="34">
        <v>9285.2673219999997</v>
      </c>
      <c r="AM14" s="88">
        <f>AL14-AJ14</f>
        <v>939.96653999999944</v>
      </c>
      <c r="AN14" s="42">
        <f>AL14/AJ14%</f>
        <v>111.2634231474007</v>
      </c>
      <c r="AO14" s="34">
        <v>9362.9708810000011</v>
      </c>
      <c r="AP14" s="34">
        <v>1142.075754</v>
      </c>
      <c r="AQ14" s="34">
        <v>10427.343075999999</v>
      </c>
      <c r="AR14" s="104">
        <f>AQ14-AO14</f>
        <v>1064.3721949999981</v>
      </c>
      <c r="AS14" s="34">
        <f>AQ14/AO14%</f>
        <v>111.36788962101652</v>
      </c>
      <c r="AT14" s="34">
        <v>10539.363457999998</v>
      </c>
      <c r="AU14" s="34">
        <v>1275.032829</v>
      </c>
      <c r="AV14" s="34">
        <v>11702.375905000001</v>
      </c>
      <c r="AW14" s="104">
        <f>AV14-AT14</f>
        <v>1163.0124470000028</v>
      </c>
      <c r="AX14" s="42">
        <f>AV14/AT14%</f>
        <v>111.03494012361067</v>
      </c>
      <c r="AY14" s="34">
        <v>11377.352163999998</v>
      </c>
      <c r="AZ14" s="34">
        <v>800.11338999999998</v>
      </c>
      <c r="BA14" s="34">
        <v>12502.489294999999</v>
      </c>
      <c r="BB14" s="104">
        <f>BA14-AY14</f>
        <v>1125.1371310000013</v>
      </c>
      <c r="BC14" s="42">
        <f>BA14/AY14%</f>
        <v>109.88927049792954</v>
      </c>
      <c r="BD14" s="34">
        <f>BD16+BD17</f>
        <v>1226.1419599999999</v>
      </c>
      <c r="BE14" s="34">
        <v>12670.189324999999</v>
      </c>
      <c r="BF14" s="34">
        <v>13788.299881999999</v>
      </c>
      <c r="BG14" s="88" t="e">
        <f>BF14-#REF!</f>
        <v>#REF!</v>
      </c>
      <c r="BH14" s="42">
        <f>BF14/BE14%</f>
        <v>108.82473440861547</v>
      </c>
      <c r="BI14" s="34">
        <v>786.72402</v>
      </c>
      <c r="BJ14" s="34">
        <v>949.80559200000005</v>
      </c>
      <c r="BK14" s="104">
        <f>BJ14-BI14</f>
        <v>163.08157200000005</v>
      </c>
      <c r="BL14" s="42">
        <f>BJ14/BI14%</f>
        <v>120.72919700608607</v>
      </c>
      <c r="BM14" s="34">
        <v>1634.883159</v>
      </c>
      <c r="BN14" s="34">
        <v>730.79488300000003</v>
      </c>
      <c r="BO14" s="34">
        <v>1680.6004760000001</v>
      </c>
      <c r="BP14" s="104">
        <f>BO14-BM14</f>
        <v>45.717317000000094</v>
      </c>
      <c r="BQ14" s="42">
        <f>BO14/BM14%</f>
        <v>102.79636601235551</v>
      </c>
      <c r="BR14" s="34">
        <v>3270.262952</v>
      </c>
      <c r="BS14" s="34">
        <v>1546.7141710000001</v>
      </c>
      <c r="BT14" s="34">
        <v>3227.3146470000002</v>
      </c>
      <c r="BU14" s="104">
        <f>BT14-BR14</f>
        <v>-42.948304999999891</v>
      </c>
      <c r="BV14" s="34">
        <f>BT14/BR14%</f>
        <v>98.686701784217874</v>
      </c>
      <c r="BW14" s="194">
        <f>BV14-100</f>
        <v>-1.313298215782126</v>
      </c>
      <c r="BX14" s="34">
        <v>4905.1307809999998</v>
      </c>
      <c r="BY14" s="34">
        <v>1504.4205730000001</v>
      </c>
      <c r="BZ14" s="34">
        <f>BT14+BY14</f>
        <v>4731.7352200000005</v>
      </c>
      <c r="CA14" s="104">
        <f>BZ14-BX14</f>
        <v>-173.39556099999936</v>
      </c>
      <c r="CB14" s="34">
        <f>BZ14/BX14%</f>
        <v>96.465016556303738</v>
      </c>
      <c r="CC14" s="194">
        <f>CB14-100</f>
        <v>-3.5349834436962624</v>
      </c>
      <c r="CD14" s="34">
        <v>5888.4748639999989</v>
      </c>
      <c r="CE14" s="34">
        <v>980.36248000000001</v>
      </c>
      <c r="CF14" s="34">
        <v>5712.0977000000003</v>
      </c>
      <c r="CG14" s="104">
        <f>CF14-CD14</f>
        <v>-176.37716399999863</v>
      </c>
      <c r="CH14" s="34">
        <f>CF14/CD14%</f>
        <v>97.004705495504368</v>
      </c>
      <c r="CI14" s="184">
        <f>CH14-100</f>
        <v>-2.9952945044956323</v>
      </c>
      <c r="CJ14" s="34">
        <v>6989.0559219999996</v>
      </c>
      <c r="CK14" s="34">
        <v>1183.2520099999999</v>
      </c>
      <c r="CL14" s="34">
        <v>6895.3497100000004</v>
      </c>
      <c r="CM14" s="34">
        <f>CL14-CJ14</f>
        <v>-93.706211999999141</v>
      </c>
      <c r="CN14" s="42">
        <f>CL14/CJ14%</f>
        <v>98.659243636826062</v>
      </c>
      <c r="CO14" s="128">
        <f t="shared" ref="CO14:CO66" si="111">CN14-100</f>
        <v>-1.3407563631739379</v>
      </c>
      <c r="CP14" s="34">
        <v>8375.8701189999992</v>
      </c>
      <c r="CQ14" s="34">
        <f>CQ16+CQ17</f>
        <v>1361.175311</v>
      </c>
      <c r="CR14" s="34">
        <v>8256.5658299999996</v>
      </c>
      <c r="CS14" s="42">
        <f>CR14-CP14</f>
        <v>-119.3042889999997</v>
      </c>
      <c r="CT14" s="42">
        <f>CR14/CP14%</f>
        <v>98.575619161890202</v>
      </c>
      <c r="CU14" s="258">
        <f>CT14-100</f>
        <v>-1.4243808381097978</v>
      </c>
      <c r="CV14" s="34">
        <v>9285.2673219999997</v>
      </c>
      <c r="CW14" s="34">
        <v>1104.900617</v>
      </c>
      <c r="CX14" s="34">
        <v>9361.4664470000007</v>
      </c>
      <c r="CY14" s="119">
        <f>CX14-CV14</f>
        <v>76.199125000001004</v>
      </c>
      <c r="CZ14" s="42">
        <f>CX14/CV14%</f>
        <v>100.8206454629417</v>
      </c>
      <c r="DA14" s="258">
        <f>CZ14-100</f>
        <v>0.82064546294169816</v>
      </c>
      <c r="DB14" s="34">
        <v>10427.343075999999</v>
      </c>
      <c r="DC14" s="34">
        <v>1168.2565790000001</v>
      </c>
      <c r="DD14" s="34">
        <v>10529.723026</v>
      </c>
      <c r="DE14" s="34">
        <f>DD14-DB14</f>
        <v>102.37995000000046</v>
      </c>
      <c r="DF14" s="42">
        <f>DD14/DB14%</f>
        <v>100.98184119630284</v>
      </c>
      <c r="DG14" s="128">
        <f>DF14-100</f>
        <v>0.98184119630283817</v>
      </c>
      <c r="DH14" s="34">
        <v>11702.375905000001</v>
      </c>
      <c r="DI14" s="34">
        <v>1473.023306</v>
      </c>
      <c r="DJ14" s="34">
        <v>12002.746332000001</v>
      </c>
      <c r="DK14" s="34">
        <f>DJ14-DH14</f>
        <v>300.37042699999984</v>
      </c>
      <c r="DL14" s="34">
        <f>DJ14/DH14%</f>
        <v>102.56674738051836</v>
      </c>
      <c r="DM14" s="128">
        <f>DL14-100</f>
        <v>2.5667473805183647</v>
      </c>
      <c r="DN14" s="34">
        <v>12502.489294999999</v>
      </c>
      <c r="DO14" s="34">
        <v>1066.099682</v>
      </c>
      <c r="DP14" s="34">
        <v>13068.846014000001</v>
      </c>
      <c r="DQ14" s="34">
        <f>DP14-DN14</f>
        <v>566.35671900000125</v>
      </c>
      <c r="DR14" s="42">
        <f>DP14/DN14%</f>
        <v>104.52995164112237</v>
      </c>
      <c r="DS14" s="134">
        <f>DR14-100</f>
        <v>4.5299516411223664</v>
      </c>
      <c r="DT14" s="34">
        <v>14482.884260000001</v>
      </c>
      <c r="DU14" s="42">
        <f>DT14/BF14%</f>
        <v>105.0374910898678</v>
      </c>
      <c r="DV14" s="34">
        <v>949.80559200000005</v>
      </c>
      <c r="DW14" s="34">
        <v>1269.2680720000001</v>
      </c>
      <c r="DX14" s="88">
        <f t="shared" si="81"/>
        <v>319.46248000000003</v>
      </c>
      <c r="DY14" s="42">
        <f t="shared" si="82"/>
        <v>133.63451244031</v>
      </c>
      <c r="DZ14" s="134">
        <f t="shared" si="83"/>
        <v>33.634512440310004</v>
      </c>
      <c r="EA14" s="53">
        <v>730.79488300000003</v>
      </c>
      <c r="EB14" s="53">
        <v>1042.1659979999999</v>
      </c>
      <c r="EC14" s="245">
        <f>EB14-EA14</f>
        <v>311.37111499999992</v>
      </c>
      <c r="ED14" s="83">
        <f>EB14/EA14%</f>
        <v>142.60718325254064</v>
      </c>
      <c r="EE14" s="232">
        <f t="shared" si="61"/>
        <v>42.607183252540636</v>
      </c>
      <c r="EF14" s="34">
        <v>1680.6004760000001</v>
      </c>
      <c r="EG14" s="53">
        <v>2311.4340699999998</v>
      </c>
      <c r="EH14" s="245">
        <f t="shared" si="85"/>
        <v>630.83359399999972</v>
      </c>
      <c r="EI14" s="83">
        <f t="shared" si="86"/>
        <v>137.53620226869432</v>
      </c>
      <c r="EJ14" s="232">
        <f t="shared" si="62"/>
        <v>37.536202268694325</v>
      </c>
      <c r="EK14" s="34">
        <v>1546.7141710000001</v>
      </c>
      <c r="EL14" s="34">
        <v>1909.4069019999999</v>
      </c>
      <c r="EM14" s="34">
        <f t="shared" si="63"/>
        <v>362.69273099999987</v>
      </c>
      <c r="EN14" s="42">
        <f t="shared" si="64"/>
        <v>123.4492408358493</v>
      </c>
      <c r="EO14" s="232">
        <f t="shared" si="65"/>
        <v>23.449240835849295</v>
      </c>
      <c r="EP14" s="34">
        <v>3227.3146470000002</v>
      </c>
      <c r="EQ14" s="34">
        <v>4220.840972</v>
      </c>
      <c r="ER14" s="88">
        <f t="shared" si="87"/>
        <v>993.52632499999982</v>
      </c>
      <c r="ES14" s="42">
        <f t="shared" si="88"/>
        <v>130.78492287461179</v>
      </c>
      <c r="ET14" s="232">
        <f t="shared" si="89"/>
        <v>30.784922874611794</v>
      </c>
      <c r="EU14" s="34">
        <v>1504.4205730000001</v>
      </c>
      <c r="EV14" s="34">
        <v>1463.101817</v>
      </c>
      <c r="EW14" s="34">
        <f t="shared" ref="EW14:EW66" si="112">EV14-EU14</f>
        <v>-41.318756000000121</v>
      </c>
      <c r="EX14" s="42">
        <f t="shared" ref="EX14:EX66" si="113">EV14/EU14%</f>
        <v>97.25351030545896</v>
      </c>
      <c r="EY14" s="301">
        <f t="shared" si="90"/>
        <v>-2.7464896945410402</v>
      </c>
      <c r="EZ14" s="34">
        <v>4731.7352200000005</v>
      </c>
      <c r="FA14" s="34">
        <v>5683.9427889999997</v>
      </c>
      <c r="FB14" s="34">
        <f t="shared" ref="FB14:FB66" si="114">FA14-EZ14</f>
        <v>952.20756899999924</v>
      </c>
      <c r="FC14" s="42">
        <f t="shared" si="91"/>
        <v>120.12385572580706</v>
      </c>
      <c r="FD14" s="301">
        <f t="shared" si="92"/>
        <v>20.123855725807061</v>
      </c>
      <c r="FE14" s="34">
        <v>5712.0977000000003</v>
      </c>
      <c r="FF14" s="34">
        <v>980.36248000000001</v>
      </c>
      <c r="FG14" s="34">
        <v>1428.739468</v>
      </c>
      <c r="FH14" s="119">
        <f t="shared" si="68"/>
        <v>448.37698799999998</v>
      </c>
      <c r="FI14" s="42">
        <f t="shared" si="93"/>
        <v>145.73583721808694</v>
      </c>
      <c r="FJ14" s="34">
        <v>7112.6822570000004</v>
      </c>
      <c r="FK14" s="104">
        <f t="shared" si="94"/>
        <v>1400.5845570000001</v>
      </c>
      <c r="FL14" s="42">
        <f t="shared" si="95"/>
        <v>124.51961837067317</v>
      </c>
      <c r="FM14" s="301">
        <f t="shared" si="96"/>
        <v>24.519618370673172</v>
      </c>
      <c r="FN14" s="34">
        <v>6895.3497100000004</v>
      </c>
      <c r="FO14" s="34">
        <v>1183.2520099999999</v>
      </c>
      <c r="FP14" s="34">
        <v>1330.1046859999999</v>
      </c>
      <c r="FQ14" s="34">
        <f t="shared" si="69"/>
        <v>146.85267599999997</v>
      </c>
      <c r="FR14" s="42">
        <f t="shared" si="70"/>
        <v>112.41093822439396</v>
      </c>
      <c r="FS14" s="34">
        <v>8442.7869429999992</v>
      </c>
      <c r="FT14" s="34">
        <f t="shared" si="71"/>
        <v>1547.4372329999987</v>
      </c>
      <c r="FU14" s="42">
        <f t="shared" si="72"/>
        <v>122.44175129733918</v>
      </c>
      <c r="FV14" s="301">
        <f t="shared" si="73"/>
        <v>22.441751297339181</v>
      </c>
      <c r="FW14" s="34">
        <v>1361.21612</v>
      </c>
      <c r="FX14" s="34">
        <v>1535.0872240000001</v>
      </c>
      <c r="FY14" s="34">
        <f t="shared" ref="FY14:FY66" si="115">FX14-FW14</f>
        <v>173.87110400000006</v>
      </c>
      <c r="FZ14" s="42">
        <f>FX14/FW14%</f>
        <v>112.77321811322658</v>
      </c>
      <c r="GA14" s="34">
        <v>8256.5658299999996</v>
      </c>
      <c r="GB14" s="34">
        <v>9977.8741669999999</v>
      </c>
      <c r="GC14" s="34">
        <f>GB14-GA14</f>
        <v>1721.3083370000004</v>
      </c>
      <c r="GD14" s="42">
        <f>GB14/GA14%</f>
        <v>120.84775162508454</v>
      </c>
      <c r="GE14" s="301">
        <f t="shared" ref="GE14:GE66" si="116">GD14-100</f>
        <v>20.847751625084541</v>
      </c>
      <c r="GF14" s="34">
        <v>1104.900617</v>
      </c>
      <c r="GG14" s="34">
        <v>1190.556787</v>
      </c>
      <c r="GH14" s="34">
        <f>GG14-GF14</f>
        <v>85.656169999999975</v>
      </c>
      <c r="GI14" s="42">
        <f>GG14/GF14%</f>
        <v>107.75238683752133</v>
      </c>
      <c r="GJ14" s="34">
        <v>9361.4664470000007</v>
      </c>
      <c r="GK14" s="34">
        <v>11168.430953999999</v>
      </c>
      <c r="GL14" s="34">
        <f t="shared" ref="GL14:GL66" si="117">GK14-GJ14</f>
        <v>1806.9645069999988</v>
      </c>
      <c r="GM14" s="42">
        <f t="shared" ref="GM14:GM66" si="118">GK14/GJ14%</f>
        <v>119.30215225606094</v>
      </c>
      <c r="GN14" s="232">
        <f>GM14-100</f>
        <v>19.302152256060936</v>
      </c>
      <c r="GO14" s="34">
        <v>1168.2565790000001</v>
      </c>
      <c r="GP14" s="34">
        <v>1390.1503379999999</v>
      </c>
      <c r="GQ14" s="34">
        <f t="shared" ref="GQ14:GQ66" si="119">GP14-GO14</f>
        <v>221.89375899999982</v>
      </c>
      <c r="GR14" s="42">
        <f t="shared" ref="GR14:GR66" si="120">GP14/GO14%</f>
        <v>118.99358094691284</v>
      </c>
      <c r="GS14" s="34">
        <v>10529.723026</v>
      </c>
      <c r="GT14" s="34">
        <v>12558.581292000001</v>
      </c>
      <c r="GU14" s="34">
        <f>GT14-GS14</f>
        <v>2028.8582660000011</v>
      </c>
      <c r="GV14" s="42">
        <f t="shared" ref="GV14:GV66" si="121">GT14/GS14%</f>
        <v>119.26791674377705</v>
      </c>
      <c r="GW14" s="232">
        <f t="shared" ref="GW14:GW66" si="122">GV14-100</f>
        <v>19.26791674377705</v>
      </c>
      <c r="GX14" s="34">
        <v>1473.023306</v>
      </c>
      <c r="GY14" s="34">
        <v>1739.358107</v>
      </c>
      <c r="GZ14" s="34">
        <f t="shared" si="97"/>
        <v>266.33480099999997</v>
      </c>
      <c r="HA14" s="42">
        <f t="shared" si="98"/>
        <v>118.08082736472332</v>
      </c>
      <c r="HB14" s="34">
        <v>12002.746332000001</v>
      </c>
      <c r="HC14" s="34">
        <v>14297.939399000001</v>
      </c>
      <c r="HD14" s="34">
        <f>HC14-HB14</f>
        <v>2295.1930670000002</v>
      </c>
      <c r="HE14" s="42">
        <f>HC14/HB14%</f>
        <v>119.12223255840111</v>
      </c>
      <c r="HF14" s="232">
        <f t="shared" si="101"/>
        <v>19.122232558401109</v>
      </c>
      <c r="HG14" s="34">
        <v>1066.099682</v>
      </c>
      <c r="HH14" s="34">
        <v>1257.175849</v>
      </c>
      <c r="HI14" s="42">
        <f>HH14-HG14</f>
        <v>191.07616699999994</v>
      </c>
      <c r="HJ14" s="42">
        <f>HH14/HG14%</f>
        <v>117.92291754946794</v>
      </c>
      <c r="HK14" s="34">
        <v>13068.846014000001</v>
      </c>
      <c r="HL14" s="34">
        <v>15555.115248</v>
      </c>
      <c r="HM14" s="42">
        <f>HL14-HK14</f>
        <v>2486.2692339999994</v>
      </c>
      <c r="HN14" s="42">
        <f>HL14/HK14%</f>
        <v>119.0243976502331</v>
      </c>
      <c r="HO14" s="232">
        <f>HN14-100</f>
        <v>19.024397650233098</v>
      </c>
      <c r="HP14" s="34">
        <v>1414.0382460000001</v>
      </c>
      <c r="HQ14" s="34">
        <v>1788.32089</v>
      </c>
      <c r="HR14" s="42">
        <f t="shared" si="102"/>
        <v>374.28264399999989</v>
      </c>
      <c r="HS14" s="42">
        <f t="shared" si="103"/>
        <v>126.46906086584025</v>
      </c>
      <c r="HT14" s="34">
        <v>17343.436138000001</v>
      </c>
      <c r="HU14" s="42">
        <f t="shared" si="79"/>
        <v>2860.5518780000002</v>
      </c>
      <c r="HV14" s="42">
        <f t="shared" si="80"/>
        <v>119.75125828976279</v>
      </c>
      <c r="HW14" s="331">
        <f t="shared" si="104"/>
        <v>19.751258289762788</v>
      </c>
    </row>
    <row r="15" spans="1:233" ht="18" customHeight="1">
      <c r="A15" s="8" t="s">
        <v>1</v>
      </c>
      <c r="B15" s="46"/>
      <c r="C15" s="35"/>
      <c r="D15" s="92"/>
      <c r="E15" s="269"/>
      <c r="F15" s="69"/>
      <c r="G15" s="69"/>
      <c r="H15" s="35"/>
      <c r="I15" s="70"/>
      <c r="J15" s="75"/>
      <c r="K15" s="35"/>
      <c r="L15" s="35"/>
      <c r="M15" s="35"/>
      <c r="N15" s="270"/>
      <c r="O15" s="40"/>
      <c r="P15" s="54"/>
      <c r="Q15" s="69"/>
      <c r="R15" s="35"/>
      <c r="S15" s="70"/>
      <c r="T15" s="75"/>
      <c r="U15" s="271"/>
      <c r="V15" s="69"/>
      <c r="W15" s="35"/>
      <c r="X15" s="70"/>
      <c r="Y15" s="75"/>
      <c r="Z15" s="271"/>
      <c r="AA15" s="69"/>
      <c r="AB15" s="35"/>
      <c r="AC15" s="89"/>
      <c r="AD15" s="75"/>
      <c r="AE15" s="271"/>
      <c r="AF15" s="69"/>
      <c r="AG15" s="35"/>
      <c r="AH15" s="89"/>
      <c r="AI15" s="75"/>
      <c r="AJ15" s="91"/>
      <c r="AK15" s="38"/>
      <c r="AL15" s="35"/>
      <c r="AM15" s="89"/>
      <c r="AN15" s="40"/>
      <c r="AO15" s="35"/>
      <c r="AP15" s="35"/>
      <c r="AQ15" s="35"/>
      <c r="AR15" s="105"/>
      <c r="AS15" s="35"/>
      <c r="AT15" s="35"/>
      <c r="AU15" s="35"/>
      <c r="AV15" s="35"/>
      <c r="AW15" s="105"/>
      <c r="AX15" s="40"/>
      <c r="AY15" s="35"/>
      <c r="AZ15" s="35"/>
      <c r="BA15" s="35"/>
      <c r="BB15" s="105"/>
      <c r="BC15" s="40"/>
      <c r="BD15" s="35"/>
      <c r="BE15" s="35"/>
      <c r="BF15" s="34"/>
      <c r="BG15" s="89"/>
      <c r="BH15" s="40"/>
      <c r="BI15" s="35"/>
      <c r="BJ15" s="35"/>
      <c r="BK15" s="89"/>
      <c r="BL15" s="40"/>
      <c r="BM15" s="35"/>
      <c r="BN15" s="35"/>
      <c r="BO15" s="35"/>
      <c r="BP15" s="105"/>
      <c r="BQ15" s="40"/>
      <c r="BR15" s="35"/>
      <c r="BS15" s="35"/>
      <c r="BT15" s="35"/>
      <c r="BU15" s="105"/>
      <c r="BV15" s="35"/>
      <c r="BW15" s="185"/>
      <c r="BX15" s="35"/>
      <c r="BY15" s="35"/>
      <c r="BZ15" s="35"/>
      <c r="CA15" s="105"/>
      <c r="CB15" s="35"/>
      <c r="CC15" s="185"/>
      <c r="CD15" s="35"/>
      <c r="CE15" s="35"/>
      <c r="CF15" s="35"/>
      <c r="CG15" s="105"/>
      <c r="CH15" s="35"/>
      <c r="CI15" s="185"/>
      <c r="CJ15" s="35"/>
      <c r="CK15" s="35"/>
      <c r="CL15" s="35"/>
      <c r="CM15" s="35"/>
      <c r="CN15" s="40"/>
      <c r="CO15" s="129"/>
      <c r="CP15" s="35"/>
      <c r="CQ15" s="35"/>
      <c r="CR15" s="35"/>
      <c r="CS15" s="40"/>
      <c r="CT15" s="40"/>
      <c r="CU15" s="259"/>
      <c r="CV15" s="35"/>
      <c r="CW15" s="35"/>
      <c r="CX15" s="35"/>
      <c r="CY15" s="120"/>
      <c r="CZ15" s="40"/>
      <c r="DA15" s="259"/>
      <c r="DB15" s="35"/>
      <c r="DC15" s="35"/>
      <c r="DD15" s="35"/>
      <c r="DE15" s="35"/>
      <c r="DF15" s="40"/>
      <c r="DG15" s="129"/>
      <c r="DH15" s="35"/>
      <c r="DI15" s="35"/>
      <c r="DJ15" s="35"/>
      <c r="DK15" s="35"/>
      <c r="DL15" s="35"/>
      <c r="DM15" s="129"/>
      <c r="DN15" s="35"/>
      <c r="DO15" s="35"/>
      <c r="DP15" s="35"/>
      <c r="DQ15" s="35"/>
      <c r="DR15" s="40"/>
      <c r="DS15" s="135"/>
      <c r="DT15" s="35"/>
      <c r="DU15" s="40"/>
      <c r="DV15" s="35"/>
      <c r="DW15" s="35"/>
      <c r="DX15" s="89"/>
      <c r="DY15" s="40"/>
      <c r="DZ15" s="135"/>
      <c r="EA15" s="38"/>
      <c r="EB15" s="38"/>
      <c r="EC15" s="102"/>
      <c r="ED15" s="43"/>
      <c r="EE15" s="233">
        <f t="shared" si="61"/>
        <v>-100</v>
      </c>
      <c r="EF15" s="35"/>
      <c r="EG15" s="38"/>
      <c r="EH15" s="102"/>
      <c r="EI15" s="43"/>
      <c r="EJ15" s="233"/>
      <c r="EK15" s="35"/>
      <c r="EL15" s="35"/>
      <c r="EM15" s="35"/>
      <c r="EN15" s="40"/>
      <c r="EO15" s="233"/>
      <c r="EP15" s="35"/>
      <c r="EQ15" s="35"/>
      <c r="ER15" s="89"/>
      <c r="ES15" s="40"/>
      <c r="ET15" s="233"/>
      <c r="EU15" s="35"/>
      <c r="EV15" s="35"/>
      <c r="EW15" s="35"/>
      <c r="EX15" s="40"/>
      <c r="EY15" s="302"/>
      <c r="EZ15" s="35"/>
      <c r="FA15" s="35"/>
      <c r="FB15" s="35"/>
      <c r="FC15" s="40"/>
      <c r="FD15" s="302"/>
      <c r="FE15" s="35"/>
      <c r="FF15" s="35"/>
      <c r="FG15" s="35"/>
      <c r="FH15" s="120"/>
      <c r="FI15" s="40"/>
      <c r="FJ15" s="35"/>
      <c r="FK15" s="105"/>
      <c r="FL15" s="40"/>
      <c r="FM15" s="302"/>
      <c r="FN15" s="35"/>
      <c r="FO15" s="35"/>
      <c r="FP15" s="35"/>
      <c r="FQ15" s="35"/>
      <c r="FR15" s="40"/>
      <c r="FS15" s="35"/>
      <c r="FT15" s="35"/>
      <c r="FU15" s="40"/>
      <c r="FV15" s="302"/>
      <c r="FW15" s="35"/>
      <c r="FX15" s="35"/>
      <c r="FY15" s="35"/>
      <c r="FZ15" s="40"/>
      <c r="GA15" s="35"/>
      <c r="GB15" s="35"/>
      <c r="GC15" s="35"/>
      <c r="GD15" s="40"/>
      <c r="GE15" s="302"/>
      <c r="GF15" s="35"/>
      <c r="GG15" s="35"/>
      <c r="GH15" s="35"/>
      <c r="GI15" s="40"/>
      <c r="GJ15" s="35"/>
      <c r="GK15" s="35"/>
      <c r="GL15" s="35"/>
      <c r="GM15" s="40"/>
      <c r="GN15" s="233"/>
      <c r="GO15" s="35"/>
      <c r="GP15" s="35"/>
      <c r="GQ15" s="35"/>
      <c r="GR15" s="40"/>
      <c r="GS15" s="35"/>
      <c r="GT15" s="35"/>
      <c r="GU15" s="35"/>
      <c r="GV15" s="40"/>
      <c r="GW15" s="233"/>
      <c r="GX15" s="35"/>
      <c r="GY15" s="35"/>
      <c r="GZ15" s="35"/>
      <c r="HA15" s="40"/>
      <c r="HB15" s="35"/>
      <c r="HC15" s="35"/>
      <c r="HD15" s="35"/>
      <c r="HE15" s="40"/>
      <c r="HF15" s="233"/>
      <c r="HG15" s="35"/>
      <c r="HH15" s="35"/>
      <c r="HI15" s="40"/>
      <c r="HJ15" s="40"/>
      <c r="HK15" s="35"/>
      <c r="HL15" s="35"/>
      <c r="HM15" s="40"/>
      <c r="HN15" s="40"/>
      <c r="HO15" s="233"/>
      <c r="HP15" s="35"/>
      <c r="HQ15" s="35"/>
      <c r="HR15" s="40"/>
      <c r="HS15" s="40"/>
      <c r="HT15" s="35"/>
      <c r="HU15" s="40"/>
      <c r="HV15" s="40"/>
      <c r="HW15" s="44"/>
    </row>
    <row r="16" spans="1:233" ht="18" customHeight="1">
      <c r="A16" s="9" t="s">
        <v>2</v>
      </c>
      <c r="B16" s="46">
        <v>544.36465599999997</v>
      </c>
      <c r="C16" s="35">
        <v>490.30804699999999</v>
      </c>
      <c r="D16" s="82">
        <f>(C16/(B16-B40)%)</f>
        <v>91.752607613843651</v>
      </c>
      <c r="E16" s="271">
        <f>C16-(B16-B40)</f>
        <v>-44.072456999999986</v>
      </c>
      <c r="F16" s="69">
        <v>963.47514999999987</v>
      </c>
      <c r="G16" s="69">
        <v>510.23023000000001</v>
      </c>
      <c r="H16" s="35">
        <v>1000.538277</v>
      </c>
      <c r="I16" s="272">
        <f>H16-(F16-F40)</f>
        <v>55.131843000000117</v>
      </c>
      <c r="J16" s="82">
        <f>(H16/(F16-F40)%)</f>
        <v>105.83154937572597</v>
      </c>
      <c r="K16" s="35">
        <v>1529.0661760000003</v>
      </c>
      <c r="L16" s="35">
        <v>751.54205699999966</v>
      </c>
      <c r="M16" s="35">
        <v>1752.0803339999998</v>
      </c>
      <c r="N16" s="270">
        <v>250.08710499999961</v>
      </c>
      <c r="O16" s="82">
        <v>116.65034836185667</v>
      </c>
      <c r="P16" s="54">
        <v>2098.3991679999999</v>
      </c>
      <c r="Q16" s="69">
        <v>704.19980399999997</v>
      </c>
      <c r="R16" s="35">
        <v>2456.2801380000001</v>
      </c>
      <c r="S16" s="272">
        <f>R16-(P16-P40)</f>
        <v>393.6639680000003</v>
      </c>
      <c r="T16" s="82">
        <f>(R16/(P16-P40)%)</f>
        <v>119.08566284535627</v>
      </c>
      <c r="U16" s="35">
        <v>2568.8157529999999</v>
      </c>
      <c r="V16" s="69">
        <v>447.75278100000003</v>
      </c>
      <c r="W16" s="35">
        <v>2917.88879</v>
      </c>
      <c r="X16" s="272">
        <f>W16-(U16-U40)</f>
        <v>392.85445900000013</v>
      </c>
      <c r="Y16" s="82">
        <f>(W16/(U16-U40)%)</f>
        <v>115.55838089711898</v>
      </c>
      <c r="Z16" s="35">
        <v>3159.8882779999999</v>
      </c>
      <c r="AA16" s="69">
        <v>657.83586300000002</v>
      </c>
      <c r="AB16" s="35">
        <v>3575.7246530000002</v>
      </c>
      <c r="AC16" s="271">
        <f>AB16-(Z16-Z40)</f>
        <v>468.99031600000035</v>
      </c>
      <c r="AD16" s="82">
        <f>(AB16/(Z16-Z40)%)</f>
        <v>115.09592598293673</v>
      </c>
      <c r="AE16" s="35">
        <v>3655.7477509999999</v>
      </c>
      <c r="AF16" s="69">
        <v>624.54688199999998</v>
      </c>
      <c r="AG16" s="35">
        <v>4200.2715349999999</v>
      </c>
      <c r="AH16" s="271">
        <f>AG16-(AE16-AE40)</f>
        <v>604.72561300000007</v>
      </c>
      <c r="AI16" s="82">
        <f>(AG16/(AE16-AE40)%)</f>
        <v>116.81874258092149</v>
      </c>
      <c r="AJ16" s="90">
        <v>4101.8199080000004</v>
      </c>
      <c r="AK16" s="38">
        <v>477.50904800000001</v>
      </c>
      <c r="AL16" s="35">
        <v>4677.7805829999998</v>
      </c>
      <c r="AM16" s="89">
        <f>AL16-(AJ16-AJ40)</f>
        <v>645.38017899999932</v>
      </c>
      <c r="AN16" s="40">
        <f>AL16/(AJ16-AJ40)%</f>
        <v>116.00486346444674</v>
      </c>
      <c r="AO16" s="35">
        <v>4710.0093809999998</v>
      </c>
      <c r="AP16" s="35">
        <v>635.71515399999998</v>
      </c>
      <c r="AQ16" s="35">
        <v>5313.4957370000002</v>
      </c>
      <c r="AR16" s="105">
        <f>AQ16-(AO16-AO40)</f>
        <v>682.08754900000076</v>
      </c>
      <c r="AS16" s="35">
        <f>AQ16/(AO16-AO40)%</f>
        <v>114.72743324087246</v>
      </c>
      <c r="AT16" s="35">
        <v>5183.460086</v>
      </c>
      <c r="AU16" s="35">
        <v>594.02890500000001</v>
      </c>
      <c r="AV16" s="35">
        <v>5907.5246420000003</v>
      </c>
      <c r="AW16" s="105">
        <f>AV16-(AT16-AT40)</f>
        <v>809.67438500000026</v>
      </c>
      <c r="AX16" s="40">
        <f>AV16/(AT16-AT40)%</f>
        <v>115.88266316548261</v>
      </c>
      <c r="AY16" s="35">
        <v>5613.2161300000007</v>
      </c>
      <c r="AZ16" s="35">
        <v>344.84449999999998</v>
      </c>
      <c r="BA16" s="35">
        <v>6252.3691419999996</v>
      </c>
      <c r="BB16" s="105">
        <f>BA16-(AY16-AY40)</f>
        <v>732.92741399999886</v>
      </c>
      <c r="BC16" s="40">
        <f>BA16/(AY16-AY40)%</f>
        <v>113.27901353287008</v>
      </c>
      <c r="BD16" s="35">
        <v>612.79391099999998</v>
      </c>
      <c r="BE16" s="35">
        <v>6214.5992589999996</v>
      </c>
      <c r="BF16" s="35">
        <v>6880.4500079999998</v>
      </c>
      <c r="BG16" s="89" t="e">
        <f>BF16-#REF!</f>
        <v>#REF!</v>
      </c>
      <c r="BH16" s="40">
        <f t="shared" ref="BH16:BH66" si="123">BF16/BE16%</f>
        <v>110.71429904407292</v>
      </c>
      <c r="BI16" s="35">
        <v>490.30804699999999</v>
      </c>
      <c r="BJ16" s="35">
        <v>658.00761899999998</v>
      </c>
      <c r="BK16" s="89">
        <f t="shared" ref="BK16:BK66" si="124">BJ16-BI16</f>
        <v>167.69957199999999</v>
      </c>
      <c r="BL16" s="40">
        <f t="shared" ref="BL16:BL66" si="125">BJ16/BI16%</f>
        <v>134.2029002024517</v>
      </c>
      <c r="BM16" s="35">
        <v>1000.538277</v>
      </c>
      <c r="BN16" s="35">
        <v>320.66756099999998</v>
      </c>
      <c r="BO16" s="35">
        <v>978.67517799999996</v>
      </c>
      <c r="BP16" s="105">
        <f t="shared" ref="BP16:BP66" si="126">BO16-BM16</f>
        <v>-21.863099000000034</v>
      </c>
      <c r="BQ16" s="40">
        <f t="shared" ref="BQ16:BQ66" si="127">BO16/BM16%</f>
        <v>97.814866307208746</v>
      </c>
      <c r="BR16" s="35">
        <v>1752.0803339999998</v>
      </c>
      <c r="BS16" s="35">
        <v>658.32563000000005</v>
      </c>
      <c r="BT16" s="35">
        <v>1637.000808</v>
      </c>
      <c r="BU16" s="105">
        <f t="shared" ref="BU16:BU17" si="128">BT16-BR16</f>
        <v>-115.07952599999976</v>
      </c>
      <c r="BV16" s="35">
        <f t="shared" ref="BV16:BV17" si="129">BT16/BR16%</f>
        <v>93.431835072466512</v>
      </c>
      <c r="BW16" s="195">
        <f t="shared" ref="BW16:BW17" si="130">BV16-100</f>
        <v>-6.5681649275334877</v>
      </c>
      <c r="BX16" s="35">
        <v>2456.2801380000001</v>
      </c>
      <c r="BY16" s="35">
        <v>601.93905500000005</v>
      </c>
      <c r="BZ16" s="35">
        <v>2238.9398630000001</v>
      </c>
      <c r="CA16" s="105">
        <f t="shared" ref="CA16:CA66" si="131">BZ16-BX16</f>
        <v>-217.34027500000002</v>
      </c>
      <c r="CB16" s="35">
        <f t="shared" ref="CB16:CB66" si="132">BZ16/BX16%</f>
        <v>91.151649535505882</v>
      </c>
      <c r="CC16" s="195">
        <f t="shared" ref="CC16:CC66" si="133">CB16-100</f>
        <v>-8.8483504644941178</v>
      </c>
      <c r="CD16" s="35">
        <v>2917.88879</v>
      </c>
      <c r="CE16" s="35">
        <v>361.924689</v>
      </c>
      <c r="CF16" s="35">
        <v>2600.864552</v>
      </c>
      <c r="CG16" s="105">
        <f t="shared" ref="CG16:CG17" si="134">CF16-CD16</f>
        <v>-317.02423799999997</v>
      </c>
      <c r="CH16" s="35">
        <f t="shared" ref="CH16:CH17" si="135">CF16/CD16%</f>
        <v>89.135150075407779</v>
      </c>
      <c r="CI16" s="185">
        <f t="shared" ref="CI16:CI17" si="136">CH16-100</f>
        <v>-10.864849924592221</v>
      </c>
      <c r="CJ16" s="35">
        <v>3575.7246530000002</v>
      </c>
      <c r="CK16" s="35">
        <v>682.40323699999999</v>
      </c>
      <c r="CL16" s="35">
        <v>3283.267789</v>
      </c>
      <c r="CM16" s="35">
        <f t="shared" ref="CM16:CM66" si="137">CL16-CJ16</f>
        <v>-292.45686400000022</v>
      </c>
      <c r="CN16" s="40">
        <f t="shared" ref="CN16:CN66" si="138">CL16/CJ16%</f>
        <v>91.821046294640396</v>
      </c>
      <c r="CO16" s="129">
        <f t="shared" si="111"/>
        <v>-8.1789537053596035</v>
      </c>
      <c r="CP16" s="35">
        <v>4200.2715349999999</v>
      </c>
      <c r="CQ16" s="35">
        <v>620.12699999999995</v>
      </c>
      <c r="CR16" s="35">
        <v>3903.3948679999999</v>
      </c>
      <c r="CS16" s="40">
        <f t="shared" ref="CS16:CS66" si="139">CR16-CP16</f>
        <v>-296.876667</v>
      </c>
      <c r="CT16" s="40">
        <f t="shared" ref="CT16:CT66" si="140">CR16/CP16%</f>
        <v>92.931964885455912</v>
      </c>
      <c r="CU16" s="259">
        <f t="shared" ref="CU16:CU66" si="141">CT16-100</f>
        <v>-7.0680351145440881</v>
      </c>
      <c r="CV16" s="35">
        <v>4677.7805829999998</v>
      </c>
      <c r="CW16" s="35">
        <v>520.26492800000005</v>
      </c>
      <c r="CX16" s="35">
        <v>4423.6597959999999</v>
      </c>
      <c r="CY16" s="120">
        <f t="shared" ref="CY16:CY66" si="142">CX16-CV16</f>
        <v>-254.12078699999984</v>
      </c>
      <c r="CZ16" s="40">
        <f t="shared" ref="CZ16:CZ66" si="143">CX16/CV16%</f>
        <v>94.56749237184134</v>
      </c>
      <c r="DA16" s="259">
        <f t="shared" ref="DA16:DA66" si="144">CZ16-100</f>
        <v>-5.4325076281586604</v>
      </c>
      <c r="DB16" s="35">
        <v>5313.4957370000002</v>
      </c>
      <c r="DC16" s="35">
        <v>687.211142</v>
      </c>
      <c r="DD16" s="35">
        <v>5110.870938</v>
      </c>
      <c r="DE16" s="35">
        <f t="shared" ref="DE16:DE66" si="145">DD16-DB16</f>
        <v>-202.62479900000017</v>
      </c>
      <c r="DF16" s="40">
        <f t="shared" ref="DF16:DF66" si="146">DD16/DB16%</f>
        <v>96.18660089272224</v>
      </c>
      <c r="DG16" s="129">
        <f t="shared" ref="DG16:DG66" si="147">DF16-100</f>
        <v>-3.8133991072777604</v>
      </c>
      <c r="DH16" s="35">
        <v>5907.5246420000003</v>
      </c>
      <c r="DI16" s="35">
        <v>691.54851499999995</v>
      </c>
      <c r="DJ16" s="35">
        <v>5802.4194530000004</v>
      </c>
      <c r="DK16" s="35">
        <f t="shared" ref="DK16:DK66" si="148">DJ16-DH16</f>
        <v>-105.10518899999988</v>
      </c>
      <c r="DL16" s="35">
        <f t="shared" ref="DL16:DL66" si="149">DJ16/DH16%</f>
        <v>98.220825212429133</v>
      </c>
      <c r="DM16" s="129">
        <f t="shared" ref="DM16:DM66" si="150">DL16-100</f>
        <v>-1.7791747875708666</v>
      </c>
      <c r="DN16" s="35">
        <v>6252.3691419999996</v>
      </c>
      <c r="DO16" s="35">
        <v>440.43079299999999</v>
      </c>
      <c r="DP16" s="35">
        <v>6242.850246</v>
      </c>
      <c r="DQ16" s="35">
        <f t="shared" ref="DQ16:DQ66" si="151">DP16-DN16</f>
        <v>-9.5188959999995859</v>
      </c>
      <c r="DR16" s="40">
        <f t="shared" ref="DR16:DR66" si="152">DP16/DN16%</f>
        <v>99.847755374261936</v>
      </c>
      <c r="DS16" s="135">
        <f t="shared" ref="DS16:DS66" si="153">DR16-100</f>
        <v>-0.15224462573806363</v>
      </c>
      <c r="DT16" s="35">
        <v>6929.1366790000002</v>
      </c>
      <c r="DU16" s="40">
        <f>DT16/BF16%</f>
        <v>100.70760881836786</v>
      </c>
      <c r="DV16" s="35">
        <v>658.00761899999998</v>
      </c>
      <c r="DW16" s="196">
        <v>900.15332999999998</v>
      </c>
      <c r="DX16" s="201">
        <f t="shared" si="81"/>
        <v>242.14571100000001</v>
      </c>
      <c r="DY16" s="40">
        <f t="shared" si="82"/>
        <v>136.79983392411145</v>
      </c>
      <c r="DZ16" s="135">
        <f t="shared" si="83"/>
        <v>36.799833924111454</v>
      </c>
      <c r="EA16" s="38">
        <v>320.66756099999998</v>
      </c>
      <c r="EB16" s="38">
        <v>616.03629999999998</v>
      </c>
      <c r="EC16" s="102">
        <f t="shared" ref="EC16:EC66" si="154">EB16-EA16</f>
        <v>295.36873900000001</v>
      </c>
      <c r="ED16" s="43">
        <f t="shared" ref="ED16:ED66" si="155">EB16/EA16%</f>
        <v>192.1105764733091</v>
      </c>
      <c r="EE16" s="233">
        <f t="shared" si="61"/>
        <v>92.110576473309095</v>
      </c>
      <c r="EF16" s="35">
        <v>978.67517799999996</v>
      </c>
      <c r="EG16" s="38">
        <v>1516.1896300000001</v>
      </c>
      <c r="EH16" s="102">
        <f t="shared" si="85"/>
        <v>537.51445200000012</v>
      </c>
      <c r="EI16" s="43">
        <f t="shared" si="86"/>
        <v>154.92266117328666</v>
      </c>
      <c r="EJ16" s="233">
        <f t="shared" si="62"/>
        <v>54.922661173286656</v>
      </c>
      <c r="EK16" s="35">
        <v>658.32563000000005</v>
      </c>
      <c r="EL16" s="35">
        <v>866.024</v>
      </c>
      <c r="EM16" s="35">
        <f t="shared" si="63"/>
        <v>207.69836999999995</v>
      </c>
      <c r="EN16" s="40">
        <f t="shared" si="64"/>
        <v>131.5494886626243</v>
      </c>
      <c r="EO16" s="233">
        <f t="shared" si="65"/>
        <v>31.549488662624299</v>
      </c>
      <c r="EP16" s="35">
        <v>1637.000808</v>
      </c>
      <c r="EQ16" s="35">
        <v>2382.2136300000002</v>
      </c>
      <c r="ER16" s="89">
        <f t="shared" si="87"/>
        <v>745.21282200000019</v>
      </c>
      <c r="ES16" s="40">
        <f t="shared" si="88"/>
        <v>145.52305767707355</v>
      </c>
      <c r="ET16" s="233">
        <f t="shared" si="89"/>
        <v>45.523057677073552</v>
      </c>
      <c r="EU16" s="35">
        <v>601.93905500000005</v>
      </c>
      <c r="EV16" s="35">
        <v>734.39200400000004</v>
      </c>
      <c r="EW16" s="35">
        <f t="shared" si="112"/>
        <v>132.45294899999999</v>
      </c>
      <c r="EX16" s="40">
        <f t="shared" si="113"/>
        <v>122.00437866587673</v>
      </c>
      <c r="EY16" s="302">
        <f t="shared" si="90"/>
        <v>22.004378665876729</v>
      </c>
      <c r="EZ16" s="35">
        <v>2238.9398630000001</v>
      </c>
      <c r="FA16" s="35">
        <v>3116.605634</v>
      </c>
      <c r="FB16" s="35">
        <f t="shared" si="114"/>
        <v>877.66577099999995</v>
      </c>
      <c r="FC16" s="40">
        <f t="shared" si="91"/>
        <v>139.2000600598534</v>
      </c>
      <c r="FD16" s="302">
        <f t="shared" si="92"/>
        <v>39.200060059853399</v>
      </c>
      <c r="FE16" s="35">
        <v>2600.864552</v>
      </c>
      <c r="FF16" s="35">
        <v>361.924689</v>
      </c>
      <c r="FG16" s="35">
        <v>595.42132600000002</v>
      </c>
      <c r="FH16" s="120">
        <f t="shared" si="68"/>
        <v>233.49663700000002</v>
      </c>
      <c r="FI16" s="40">
        <f t="shared" si="93"/>
        <v>164.51525527179496</v>
      </c>
      <c r="FJ16" s="35">
        <v>3712.0269600000001</v>
      </c>
      <c r="FK16" s="105">
        <f t="shared" si="94"/>
        <v>1111.1624080000001</v>
      </c>
      <c r="FL16" s="40">
        <f t="shared" si="95"/>
        <v>142.72280950369151</v>
      </c>
      <c r="FM16" s="302">
        <f t="shared" si="96"/>
        <v>42.722809503691508</v>
      </c>
      <c r="FN16" s="35">
        <v>3283.267789</v>
      </c>
      <c r="FO16" s="35">
        <v>682.40323699999999</v>
      </c>
      <c r="FP16" s="35">
        <v>784.30479600000001</v>
      </c>
      <c r="FQ16" s="35">
        <f t="shared" si="69"/>
        <v>101.90155900000002</v>
      </c>
      <c r="FR16" s="40">
        <f t="shared" si="70"/>
        <v>114.93274847991378</v>
      </c>
      <c r="FS16" s="35">
        <v>4496.3317559999996</v>
      </c>
      <c r="FT16" s="35">
        <f t="shared" si="71"/>
        <v>1213.0639669999996</v>
      </c>
      <c r="FU16" s="40">
        <f t="shared" si="72"/>
        <v>136.94684823041706</v>
      </c>
      <c r="FV16" s="302">
        <f t="shared" si="73"/>
        <v>36.946848230417061</v>
      </c>
      <c r="FW16" s="35">
        <v>620.12707899999998</v>
      </c>
      <c r="FX16" s="35">
        <v>711.88312099999996</v>
      </c>
      <c r="FY16" s="35">
        <f t="shared" si="115"/>
        <v>91.756041999999979</v>
      </c>
      <c r="FZ16" s="40">
        <f t="shared" ref="FZ16:FZ66" si="156">FX16/FW16%</f>
        <v>114.79632886665154</v>
      </c>
      <c r="GA16" s="35">
        <v>3903.3948679999999</v>
      </c>
      <c r="GB16" s="35">
        <v>5208.2148770000003</v>
      </c>
      <c r="GC16" s="35">
        <f t="shared" ref="GC16:GC22" si="157">GB16-GA16</f>
        <v>1304.8200090000005</v>
      </c>
      <c r="GD16" s="40">
        <f t="shared" ref="GD16:GD22" si="158">GB16/GA16%</f>
        <v>133.42782508879395</v>
      </c>
      <c r="GE16" s="302">
        <f t="shared" si="116"/>
        <v>33.427825088793952</v>
      </c>
      <c r="GF16" s="35">
        <v>520.26492800000005</v>
      </c>
      <c r="GG16" s="35">
        <v>616.19971899999996</v>
      </c>
      <c r="GH16" s="35">
        <f t="shared" ref="GH16:GH66" si="159">GG16-GF16</f>
        <v>95.934790999999905</v>
      </c>
      <c r="GI16" s="40">
        <f t="shared" ref="GI16:GI66" si="160">GG16/GF16%</f>
        <v>118.43960371666644</v>
      </c>
      <c r="GJ16" s="35">
        <v>4423.6597959999999</v>
      </c>
      <c r="GK16" s="35">
        <v>5824.4145959999996</v>
      </c>
      <c r="GL16" s="35">
        <f t="shared" si="117"/>
        <v>1400.7547999999997</v>
      </c>
      <c r="GM16" s="40">
        <f t="shared" si="118"/>
        <v>131.66506613520784</v>
      </c>
      <c r="GN16" s="233">
        <f t="shared" ref="GN16:GN66" si="161">GM16-100</f>
        <v>31.665066135207837</v>
      </c>
      <c r="GO16" s="35">
        <v>687.211142</v>
      </c>
      <c r="GP16" s="35">
        <v>905.47110399999997</v>
      </c>
      <c r="GQ16" s="35">
        <f t="shared" si="119"/>
        <v>218.25996199999997</v>
      </c>
      <c r="GR16" s="40">
        <f t="shared" si="120"/>
        <v>131.76024785698252</v>
      </c>
      <c r="GS16" s="35">
        <v>5110.870938</v>
      </c>
      <c r="GT16" s="35">
        <v>6729.8856999999998</v>
      </c>
      <c r="GU16" s="35">
        <f t="shared" ref="GU16:GU66" si="162">GT16-GS16</f>
        <v>1619.0147619999998</v>
      </c>
      <c r="GV16" s="40">
        <f t="shared" si="121"/>
        <v>131.67786433350159</v>
      </c>
      <c r="GW16" s="233">
        <f t="shared" si="122"/>
        <v>31.677864333501589</v>
      </c>
      <c r="GX16" s="35">
        <v>691.54851499999995</v>
      </c>
      <c r="GY16" s="35">
        <v>811.70808799999998</v>
      </c>
      <c r="GZ16" s="35">
        <f t="shared" si="97"/>
        <v>120.15957300000002</v>
      </c>
      <c r="HA16" s="40">
        <f t="shared" si="98"/>
        <v>117.37543648691083</v>
      </c>
      <c r="HB16" s="35">
        <v>5802.4194530000004</v>
      </c>
      <c r="HC16" s="35">
        <v>7541.5937880000001</v>
      </c>
      <c r="HD16" s="35">
        <f t="shared" ref="HD16:HD66" si="163">HC16-HB16</f>
        <v>1739.1743349999997</v>
      </c>
      <c r="HE16" s="40">
        <f t="shared" ref="HE16:HE66" si="164">HC16/HB16%</f>
        <v>129.97326113852046</v>
      </c>
      <c r="HF16" s="233">
        <f t="shared" si="101"/>
        <v>29.973261138520456</v>
      </c>
      <c r="HG16" s="35">
        <v>440.43079299999999</v>
      </c>
      <c r="HH16" s="35">
        <v>626.46256600000004</v>
      </c>
      <c r="HI16" s="40">
        <f t="shared" ref="HI16:HI66" si="165">HH16-HG16</f>
        <v>186.03177300000004</v>
      </c>
      <c r="HJ16" s="40">
        <f t="shared" ref="HJ16:HJ66" si="166">HH16/HG16%</f>
        <v>142.23859365800521</v>
      </c>
      <c r="HK16" s="35">
        <v>6242.850246</v>
      </c>
      <c r="HL16" s="35">
        <v>8168.0563540000003</v>
      </c>
      <c r="HM16" s="40">
        <f t="shared" ref="HM16:HM66" si="167">HL16-HK16</f>
        <v>1925.2061080000003</v>
      </c>
      <c r="HN16" s="40">
        <f t="shared" ref="HN16:HN66" si="168">HL16/HK16%</f>
        <v>130.8385758449603</v>
      </c>
      <c r="HO16" s="233">
        <f t="shared" ref="HO16:HO66" si="169">HN16-100</f>
        <v>30.838575844960303</v>
      </c>
      <c r="HP16" s="35">
        <v>686.28643299999999</v>
      </c>
      <c r="HQ16" s="35">
        <v>993.90464099999997</v>
      </c>
      <c r="HR16" s="40">
        <f t="shared" si="102"/>
        <v>307.61820799999998</v>
      </c>
      <c r="HS16" s="40">
        <f t="shared" si="103"/>
        <v>144.8235886953633</v>
      </c>
      <c r="HT16" s="35">
        <v>9161.9609949999995</v>
      </c>
      <c r="HU16" s="40">
        <f t="shared" si="79"/>
        <v>2232.8243159999993</v>
      </c>
      <c r="HV16" s="40">
        <f t="shared" si="80"/>
        <v>132.22370144273495</v>
      </c>
      <c r="HW16" s="44">
        <f t="shared" si="104"/>
        <v>32.223701442734949</v>
      </c>
      <c r="HY16" s="328"/>
    </row>
    <row r="17" spans="1:232" ht="18" customHeight="1">
      <c r="A17" s="9" t="s">
        <v>3</v>
      </c>
      <c r="B17" s="46">
        <v>322.06361299999998</v>
      </c>
      <c r="C17" s="35">
        <v>296.41597300000001</v>
      </c>
      <c r="D17" s="75">
        <f>C17/B17%</f>
        <v>92.036467652742886</v>
      </c>
      <c r="E17" s="271">
        <f>C17-B17</f>
        <v>-25.647639999999967</v>
      </c>
      <c r="F17" s="69">
        <v>700.04063600000006</v>
      </c>
      <c r="G17" s="69">
        <v>337.94863299999997</v>
      </c>
      <c r="H17" s="35">
        <v>634.34488199999998</v>
      </c>
      <c r="I17" s="272">
        <f t="shared" ref="I17" si="170">H17-F17</f>
        <v>-65.695754000000079</v>
      </c>
      <c r="J17" s="75">
        <f>H17/F17%</f>
        <v>90.615437072998716</v>
      </c>
      <c r="K17" s="35">
        <v>1400.3832930000001</v>
      </c>
      <c r="L17" s="35">
        <v>883.83773600000029</v>
      </c>
      <c r="M17" s="35">
        <v>1518.1826180000003</v>
      </c>
      <c r="N17" s="270">
        <v>117.79932500000018</v>
      </c>
      <c r="O17" s="40">
        <v>108.41193447457104</v>
      </c>
      <c r="P17" s="54">
        <v>2176.966946</v>
      </c>
      <c r="Q17" s="69">
        <v>930.66802499999994</v>
      </c>
      <c r="R17" s="35">
        <v>2448.8506430000002</v>
      </c>
      <c r="S17" s="272">
        <f>R17-P17</f>
        <v>271.88369700000021</v>
      </c>
      <c r="T17" s="75">
        <f>R17/P17%</f>
        <v>112.48910542714323</v>
      </c>
      <c r="U17" s="35">
        <v>2645.1753569999996</v>
      </c>
      <c r="V17" s="69">
        <v>521.51854000000003</v>
      </c>
      <c r="W17" s="35">
        <v>2970.5860739999998</v>
      </c>
      <c r="X17" s="272">
        <f>W17-U17</f>
        <v>325.4107170000002</v>
      </c>
      <c r="Y17" s="75">
        <f>W17/U17%</f>
        <v>112.30204705101524</v>
      </c>
      <c r="Z17" s="35">
        <v>3033.0690570000006</v>
      </c>
      <c r="AA17" s="69">
        <v>442.74519500000002</v>
      </c>
      <c r="AB17" s="35">
        <v>3413.3312689999998</v>
      </c>
      <c r="AC17" s="271">
        <f>AB17-Z17</f>
        <v>380.26221199999918</v>
      </c>
      <c r="AD17" s="75">
        <f>AB17/Z17%</f>
        <v>112.53720917175936</v>
      </c>
      <c r="AE17" s="35">
        <v>3814.7954549999999</v>
      </c>
      <c r="AF17" s="69">
        <v>762.26731500000005</v>
      </c>
      <c r="AG17" s="35">
        <v>4175.5985839999994</v>
      </c>
      <c r="AH17" s="271">
        <f>AG17-AE17</f>
        <v>360.80312899999944</v>
      </c>
      <c r="AI17" s="75">
        <f>AG17/AE17%</f>
        <v>109.45799409840178</v>
      </c>
      <c r="AJ17" s="90">
        <v>4243.4808739999999</v>
      </c>
      <c r="AK17" s="38">
        <v>431.88815499999998</v>
      </c>
      <c r="AL17" s="35">
        <v>4607.4867389999999</v>
      </c>
      <c r="AM17" s="89">
        <f t="shared" ref="AM17:AM66" si="171">AL17-AJ17</f>
        <v>364.00586500000009</v>
      </c>
      <c r="AN17" s="40">
        <f t="shared" ref="AN17:AN65" si="172">AL17/AJ17%</f>
        <v>108.57800178222271</v>
      </c>
      <c r="AO17" s="35">
        <v>4652.9615000000003</v>
      </c>
      <c r="AP17" s="35">
        <v>506.36059999999998</v>
      </c>
      <c r="AQ17" s="35">
        <v>5113.8473389999999</v>
      </c>
      <c r="AR17" s="105">
        <f t="shared" ref="AR17:AR66" si="173">AQ17-AO17</f>
        <v>460.88583899999958</v>
      </c>
      <c r="AS17" s="35">
        <f t="shared" ref="AS17:AS66" si="174">AQ17/AO17%</f>
        <v>109.90521496900413</v>
      </c>
      <c r="AT17" s="35">
        <v>5355.9033719999998</v>
      </c>
      <c r="AU17" s="35">
        <v>681.00392399999998</v>
      </c>
      <c r="AV17" s="35">
        <v>5794.8512629999996</v>
      </c>
      <c r="AW17" s="105">
        <f t="shared" ref="AW17" si="175">AV17-AT17</f>
        <v>438.9478909999998</v>
      </c>
      <c r="AX17" s="40">
        <f t="shared" ref="AX17" si="176">AV17/AT17%</f>
        <v>108.19559018362365</v>
      </c>
      <c r="AY17" s="35">
        <v>5764.1360340000001</v>
      </c>
      <c r="AZ17" s="35">
        <v>455.26889</v>
      </c>
      <c r="BA17" s="35">
        <v>6250.1201529999998</v>
      </c>
      <c r="BB17" s="105">
        <f t="shared" ref="BB17:BB66" si="177">BA17-AY17</f>
        <v>485.98411899999974</v>
      </c>
      <c r="BC17" s="40">
        <f t="shared" ref="BC17:BC66" si="178">BA17/AY17%</f>
        <v>108.43117018983247</v>
      </c>
      <c r="BD17" s="35">
        <v>613.34804899999995</v>
      </c>
      <c r="BE17" s="35">
        <v>6455.5900659999998</v>
      </c>
      <c r="BF17" s="35">
        <v>6907.8498740000005</v>
      </c>
      <c r="BG17" s="89" t="e">
        <f>BF17-#REF!</f>
        <v>#REF!</v>
      </c>
      <c r="BH17" s="40">
        <f t="shared" si="123"/>
        <v>107.00570828346028</v>
      </c>
      <c r="BI17" s="35">
        <v>296.41597300000001</v>
      </c>
      <c r="BJ17" s="35">
        <v>291.79797300000001</v>
      </c>
      <c r="BK17" s="89">
        <f t="shared" si="124"/>
        <v>-4.617999999999995</v>
      </c>
      <c r="BL17" s="40">
        <f t="shared" si="125"/>
        <v>98.442054268107881</v>
      </c>
      <c r="BM17" s="35">
        <v>634.34488199999998</v>
      </c>
      <c r="BN17" s="35">
        <v>410.12732199999999</v>
      </c>
      <c r="BO17" s="35">
        <v>701.925298</v>
      </c>
      <c r="BP17" s="105">
        <f t="shared" si="126"/>
        <v>67.580416000000014</v>
      </c>
      <c r="BQ17" s="40">
        <f t="shared" si="127"/>
        <v>110.65357629857886</v>
      </c>
      <c r="BR17" s="35">
        <v>1518.1826180000003</v>
      </c>
      <c r="BS17" s="35">
        <v>888.38854100000003</v>
      </c>
      <c r="BT17" s="35">
        <v>1590.3138389999999</v>
      </c>
      <c r="BU17" s="105">
        <f t="shared" si="128"/>
        <v>72.131220999999641</v>
      </c>
      <c r="BV17" s="35">
        <f t="shared" si="129"/>
        <v>104.751155766427</v>
      </c>
      <c r="BW17" s="195">
        <f t="shared" si="130"/>
        <v>4.7511557664270043</v>
      </c>
      <c r="BX17" s="35">
        <v>2448.8506430000002</v>
      </c>
      <c r="BY17" s="35">
        <v>902.48151800000005</v>
      </c>
      <c r="BZ17" s="35">
        <v>2492.795357</v>
      </c>
      <c r="CA17" s="105">
        <f t="shared" si="131"/>
        <v>43.944713999999749</v>
      </c>
      <c r="CB17" s="35">
        <f t="shared" si="132"/>
        <v>101.79450364298921</v>
      </c>
      <c r="CC17" s="195">
        <f t="shared" si="133"/>
        <v>1.7945036429892127</v>
      </c>
      <c r="CD17" s="35">
        <v>2970.5860739999998</v>
      </c>
      <c r="CE17" s="35">
        <v>618.43779099999995</v>
      </c>
      <c r="CF17" s="35">
        <v>3111.2331479999998</v>
      </c>
      <c r="CG17" s="105">
        <f t="shared" si="134"/>
        <v>140.64707399999998</v>
      </c>
      <c r="CH17" s="35">
        <f t="shared" si="135"/>
        <v>104.73465742100561</v>
      </c>
      <c r="CI17" s="185">
        <f t="shared" si="136"/>
        <v>4.7346574210056076</v>
      </c>
      <c r="CJ17" s="35">
        <v>3413.3312689999998</v>
      </c>
      <c r="CK17" s="35">
        <v>500.84877299999999</v>
      </c>
      <c r="CL17" s="35">
        <v>3612.081921</v>
      </c>
      <c r="CM17" s="35">
        <f t="shared" si="137"/>
        <v>198.75065200000017</v>
      </c>
      <c r="CN17" s="40">
        <f t="shared" si="138"/>
        <v>105.82277652934133</v>
      </c>
      <c r="CO17" s="129">
        <f t="shared" si="111"/>
        <v>5.8227765293413256</v>
      </c>
      <c r="CP17" s="35">
        <v>4175.5985839999994</v>
      </c>
      <c r="CQ17" s="35">
        <v>741.04831100000001</v>
      </c>
      <c r="CR17" s="35">
        <v>4353.1709620000001</v>
      </c>
      <c r="CS17" s="40">
        <f t="shared" si="139"/>
        <v>177.57237800000075</v>
      </c>
      <c r="CT17" s="40">
        <f t="shared" si="140"/>
        <v>104.25262089800538</v>
      </c>
      <c r="CU17" s="259">
        <f t="shared" si="141"/>
        <v>4.2526208980053752</v>
      </c>
      <c r="CV17" s="35">
        <v>4607.4867389999999</v>
      </c>
      <c r="CW17" s="35">
        <v>584.63568899999996</v>
      </c>
      <c r="CX17" s="35">
        <v>4937.8066509999999</v>
      </c>
      <c r="CY17" s="120">
        <f t="shared" si="142"/>
        <v>330.31991199999993</v>
      </c>
      <c r="CZ17" s="40">
        <f t="shared" si="143"/>
        <v>107.16919940765129</v>
      </c>
      <c r="DA17" s="259">
        <f t="shared" si="144"/>
        <v>7.1691994076512913</v>
      </c>
      <c r="DB17" s="35">
        <v>5113.8473389999999</v>
      </c>
      <c r="DC17" s="35">
        <v>481.04543699999999</v>
      </c>
      <c r="DD17" s="35">
        <v>5418.8520879999996</v>
      </c>
      <c r="DE17" s="35">
        <f t="shared" si="145"/>
        <v>305.00474899999972</v>
      </c>
      <c r="DF17" s="40">
        <f t="shared" si="146"/>
        <v>105.96429124260175</v>
      </c>
      <c r="DG17" s="129">
        <f t="shared" si="147"/>
        <v>5.964291242601746</v>
      </c>
      <c r="DH17" s="35">
        <v>5794.8512629999996</v>
      </c>
      <c r="DI17" s="35">
        <v>781.47479099999998</v>
      </c>
      <c r="DJ17" s="35">
        <v>6200.3268790000002</v>
      </c>
      <c r="DK17" s="35">
        <f t="shared" si="148"/>
        <v>405.47561600000063</v>
      </c>
      <c r="DL17" s="35">
        <f t="shared" si="149"/>
        <v>106.99717037758938</v>
      </c>
      <c r="DM17" s="129">
        <f t="shared" si="150"/>
        <v>6.9971703775893843</v>
      </c>
      <c r="DN17" s="35">
        <v>6250.1201529999998</v>
      </c>
      <c r="DO17" s="35">
        <v>625.66888900000004</v>
      </c>
      <c r="DP17" s="35">
        <v>6825.9957679999998</v>
      </c>
      <c r="DQ17" s="35">
        <f t="shared" si="151"/>
        <v>575.87561499999993</v>
      </c>
      <c r="DR17" s="40">
        <f t="shared" si="152"/>
        <v>109.21383270885737</v>
      </c>
      <c r="DS17" s="135">
        <f t="shared" si="153"/>
        <v>9.2138327088573675</v>
      </c>
      <c r="DT17" s="35">
        <v>7553.7475809999996</v>
      </c>
      <c r="DU17" s="40">
        <f>DT17/BF17%</f>
        <v>109.35019895888374</v>
      </c>
      <c r="DV17" s="35">
        <v>291.79797300000001</v>
      </c>
      <c r="DW17" s="35">
        <v>369.11474199999998</v>
      </c>
      <c r="DX17" s="89">
        <f t="shared" si="81"/>
        <v>77.316768999999965</v>
      </c>
      <c r="DY17" s="40">
        <f t="shared" si="82"/>
        <v>126.49667789159041</v>
      </c>
      <c r="DZ17" s="135">
        <f t="shared" si="83"/>
        <v>26.496677891590409</v>
      </c>
      <c r="EA17" s="38">
        <v>410.12732199999999</v>
      </c>
      <c r="EB17" s="38">
        <v>426.12969800000002</v>
      </c>
      <c r="EC17" s="102">
        <f t="shared" si="154"/>
        <v>16.002376000000027</v>
      </c>
      <c r="ED17" s="43">
        <f t="shared" si="155"/>
        <v>103.90180686377195</v>
      </c>
      <c r="EE17" s="233">
        <f t="shared" si="61"/>
        <v>3.9018068637719523</v>
      </c>
      <c r="EF17" s="35">
        <v>701.925298</v>
      </c>
      <c r="EG17" s="38">
        <v>795.24444000000005</v>
      </c>
      <c r="EH17" s="102">
        <f t="shared" si="85"/>
        <v>93.319142000000056</v>
      </c>
      <c r="EI17" s="43">
        <f t="shared" si="86"/>
        <v>113.29473980577347</v>
      </c>
      <c r="EJ17" s="233">
        <f t="shared" si="62"/>
        <v>13.294739805773474</v>
      </c>
      <c r="EK17" s="35">
        <v>888.38854100000003</v>
      </c>
      <c r="EL17" s="35">
        <v>1043.3829020000001</v>
      </c>
      <c r="EM17" s="35">
        <f t="shared" si="63"/>
        <v>154.99436100000003</v>
      </c>
      <c r="EN17" s="40">
        <f t="shared" si="64"/>
        <v>117.44668620168527</v>
      </c>
      <c r="EO17" s="233">
        <f t="shared" si="65"/>
        <v>17.446686201685267</v>
      </c>
      <c r="EP17" s="35">
        <v>1590.3138389999999</v>
      </c>
      <c r="EQ17" s="35">
        <v>1838.627342</v>
      </c>
      <c r="ER17" s="89">
        <f t="shared" si="87"/>
        <v>248.31350300000008</v>
      </c>
      <c r="ES17" s="40">
        <f t="shared" si="88"/>
        <v>115.61411948450008</v>
      </c>
      <c r="ET17" s="233">
        <f t="shared" si="89"/>
        <v>15.61411948450008</v>
      </c>
      <c r="EU17" s="35">
        <v>902.48151800000005</v>
      </c>
      <c r="EV17" s="35">
        <v>728.70981300000005</v>
      </c>
      <c r="EW17" s="35">
        <f t="shared" si="112"/>
        <v>-173.771705</v>
      </c>
      <c r="EX17" s="40">
        <f t="shared" si="113"/>
        <v>80.745123137247447</v>
      </c>
      <c r="EY17" s="302">
        <f t="shared" si="90"/>
        <v>-19.254876862752553</v>
      </c>
      <c r="EZ17" s="35">
        <v>2492.795357</v>
      </c>
      <c r="FA17" s="35">
        <v>2567.3371550000002</v>
      </c>
      <c r="FB17" s="35">
        <f t="shared" si="114"/>
        <v>74.541798000000199</v>
      </c>
      <c r="FC17" s="40">
        <f t="shared" si="91"/>
        <v>102.99028950734684</v>
      </c>
      <c r="FD17" s="302">
        <f t="shared" si="92"/>
        <v>2.9902895073468443</v>
      </c>
      <c r="FE17" s="35">
        <v>3111.2331479999998</v>
      </c>
      <c r="FF17" s="35">
        <v>618.43779099999995</v>
      </c>
      <c r="FG17" s="35">
        <v>833.31814199999997</v>
      </c>
      <c r="FH17" s="120">
        <f t="shared" si="68"/>
        <v>214.88035100000002</v>
      </c>
      <c r="FI17" s="40">
        <f t="shared" si="93"/>
        <v>134.74566951229539</v>
      </c>
      <c r="FJ17" s="35">
        <v>3400.6552969999998</v>
      </c>
      <c r="FK17" s="105">
        <f t="shared" si="94"/>
        <v>289.42214899999999</v>
      </c>
      <c r="FL17" s="40">
        <f t="shared" si="95"/>
        <v>109.30248988848842</v>
      </c>
      <c r="FM17" s="302">
        <f t="shared" si="96"/>
        <v>9.3024898884884237</v>
      </c>
      <c r="FN17" s="35">
        <v>3612.081921</v>
      </c>
      <c r="FO17" s="35">
        <v>500.84877299999999</v>
      </c>
      <c r="FP17" s="35">
        <v>545.79989</v>
      </c>
      <c r="FQ17" s="35">
        <f t="shared" si="69"/>
        <v>44.951117000000011</v>
      </c>
      <c r="FR17" s="40">
        <f t="shared" si="70"/>
        <v>108.97498794511372</v>
      </c>
      <c r="FS17" s="35">
        <v>3946.455187</v>
      </c>
      <c r="FT17" s="35">
        <f t="shared" si="71"/>
        <v>334.37326600000006</v>
      </c>
      <c r="FU17" s="40">
        <f t="shared" si="72"/>
        <v>109.2570786962503</v>
      </c>
      <c r="FV17" s="302">
        <f t="shared" si="73"/>
        <v>9.2570786962503036</v>
      </c>
      <c r="FW17" s="35">
        <v>741.08904099999995</v>
      </c>
      <c r="FX17" s="35">
        <v>823.20410300000003</v>
      </c>
      <c r="FY17" s="35">
        <f t="shared" si="115"/>
        <v>82.11506200000008</v>
      </c>
      <c r="FZ17" s="40">
        <f t="shared" si="156"/>
        <v>111.08032334268455</v>
      </c>
      <c r="GA17" s="35">
        <v>4353.1709620000001</v>
      </c>
      <c r="GB17" s="35">
        <v>4769.6592899999996</v>
      </c>
      <c r="GC17" s="35">
        <f t="shared" si="157"/>
        <v>416.48832799999946</v>
      </c>
      <c r="GD17" s="40">
        <f t="shared" si="158"/>
        <v>109.56747004966353</v>
      </c>
      <c r="GE17" s="302">
        <f t="shared" si="116"/>
        <v>9.5674700496635268</v>
      </c>
      <c r="GF17" s="35">
        <v>584.63568899999996</v>
      </c>
      <c r="GG17" s="35">
        <v>574.35706800000003</v>
      </c>
      <c r="GH17" s="35">
        <f t="shared" si="159"/>
        <v>-10.27862099999993</v>
      </c>
      <c r="GI17" s="40">
        <f t="shared" si="160"/>
        <v>98.241875890679694</v>
      </c>
      <c r="GJ17" s="35">
        <v>4937.8066509999999</v>
      </c>
      <c r="GK17" s="35">
        <v>5344.0163579999999</v>
      </c>
      <c r="GL17" s="35">
        <f t="shared" si="117"/>
        <v>406.20970699999998</v>
      </c>
      <c r="GM17" s="40">
        <f t="shared" si="118"/>
        <v>108.22652111981208</v>
      </c>
      <c r="GN17" s="233">
        <f t="shared" si="161"/>
        <v>8.2265211198120767</v>
      </c>
      <c r="GO17" s="35">
        <v>481.04543699999999</v>
      </c>
      <c r="GP17" s="35">
        <v>484.67923400000001</v>
      </c>
      <c r="GQ17" s="35">
        <f t="shared" si="119"/>
        <v>3.6337970000000155</v>
      </c>
      <c r="GR17" s="40">
        <f t="shared" si="120"/>
        <v>100.75539579434781</v>
      </c>
      <c r="GS17" s="35">
        <v>5418.8520879999996</v>
      </c>
      <c r="GT17" s="35">
        <v>5828.695592</v>
      </c>
      <c r="GU17" s="35">
        <f t="shared" si="162"/>
        <v>409.84350400000039</v>
      </c>
      <c r="GV17" s="40">
        <f t="shared" si="121"/>
        <v>107.56329010912837</v>
      </c>
      <c r="GW17" s="233">
        <f t="shared" si="122"/>
        <v>7.5632901091283742</v>
      </c>
      <c r="GX17" s="35">
        <v>781.47479099999998</v>
      </c>
      <c r="GY17" s="35">
        <v>927.65001900000004</v>
      </c>
      <c r="GZ17" s="35">
        <f t="shared" si="97"/>
        <v>146.17522800000006</v>
      </c>
      <c r="HA17" s="40">
        <f t="shared" si="98"/>
        <v>118.70504713439952</v>
      </c>
      <c r="HB17" s="35">
        <v>6200.3268790000002</v>
      </c>
      <c r="HC17" s="35">
        <v>6756.3456109999997</v>
      </c>
      <c r="HD17" s="35">
        <f t="shared" si="163"/>
        <v>556.01873199999955</v>
      </c>
      <c r="HE17" s="40">
        <f t="shared" si="164"/>
        <v>108.96757127246291</v>
      </c>
      <c r="HF17" s="233">
        <f t="shared" si="101"/>
        <v>8.9675712724629051</v>
      </c>
      <c r="HG17" s="35">
        <v>625.66888900000004</v>
      </c>
      <c r="HH17" s="35">
        <v>630.71328300000005</v>
      </c>
      <c r="HI17" s="40">
        <f t="shared" si="165"/>
        <v>5.0443940000000111</v>
      </c>
      <c r="HJ17" s="40">
        <f t="shared" si="166"/>
        <v>100.80624018369564</v>
      </c>
      <c r="HK17" s="35">
        <v>6825.9957679999998</v>
      </c>
      <c r="HL17" s="35">
        <v>7387.0588939999998</v>
      </c>
      <c r="HM17" s="40">
        <f t="shared" si="167"/>
        <v>561.06312600000001</v>
      </c>
      <c r="HN17" s="40">
        <f t="shared" si="168"/>
        <v>108.21950591634179</v>
      </c>
      <c r="HO17" s="233">
        <f t="shared" si="169"/>
        <v>8.2195059163417881</v>
      </c>
      <c r="HP17" s="35">
        <v>727.75181299999997</v>
      </c>
      <c r="HQ17" s="35">
        <v>794.41624899999999</v>
      </c>
      <c r="HR17" s="40">
        <f t="shared" si="102"/>
        <v>66.664436000000023</v>
      </c>
      <c r="HS17" s="40">
        <f t="shared" si="103"/>
        <v>109.16032565074489</v>
      </c>
      <c r="HT17" s="35">
        <v>8181.4751429999997</v>
      </c>
      <c r="HU17" s="40">
        <f t="shared" si="79"/>
        <v>627.72756200000003</v>
      </c>
      <c r="HV17" s="40">
        <f t="shared" si="80"/>
        <v>108.31014745023951</v>
      </c>
      <c r="HW17" s="44">
        <f t="shared" si="104"/>
        <v>8.3101474502395121</v>
      </c>
    </row>
    <row r="18" spans="1:232" ht="21" hidden="1" customHeight="1">
      <c r="A18" s="33" t="s">
        <v>27</v>
      </c>
      <c r="B18" s="47"/>
      <c r="C18" s="35"/>
      <c r="D18" s="75"/>
      <c r="E18" s="271"/>
      <c r="F18" s="69"/>
      <c r="G18" s="69"/>
      <c r="H18" s="35"/>
      <c r="I18" s="272"/>
      <c r="J18" s="75"/>
      <c r="K18" s="35"/>
      <c r="L18" s="35"/>
      <c r="M18" s="35"/>
      <c r="N18" s="270"/>
      <c r="O18" s="40"/>
      <c r="P18" s="54"/>
      <c r="Q18" s="69"/>
      <c r="R18" s="35"/>
      <c r="S18" s="272"/>
      <c r="T18" s="75"/>
      <c r="U18" s="271"/>
      <c r="V18" s="69"/>
      <c r="W18" s="35"/>
      <c r="X18" s="272"/>
      <c r="Y18" s="75"/>
      <c r="Z18" s="271"/>
      <c r="AA18" s="69"/>
      <c r="AB18" s="35"/>
      <c r="AC18" s="271"/>
      <c r="AD18" s="75"/>
      <c r="AE18" s="271"/>
      <c r="AF18" s="69"/>
      <c r="AG18" s="35"/>
      <c r="AH18" s="271"/>
      <c r="AI18" s="75"/>
      <c r="AJ18" s="92"/>
      <c r="AK18" s="38"/>
      <c r="AL18" s="35"/>
      <c r="AM18" s="89"/>
      <c r="AN18" s="40"/>
      <c r="AO18" s="35"/>
      <c r="AP18" s="35"/>
      <c r="AQ18" s="35"/>
      <c r="AR18" s="105"/>
      <c r="AS18" s="35"/>
      <c r="AT18" s="35"/>
      <c r="AU18" s="35"/>
      <c r="AV18" s="35"/>
      <c r="AW18" s="105"/>
      <c r="AX18" s="40"/>
      <c r="AY18" s="35"/>
      <c r="AZ18" s="35"/>
      <c r="BA18" s="35"/>
      <c r="BB18" s="105"/>
      <c r="BC18" s="40"/>
      <c r="BD18" s="35"/>
      <c r="BE18" s="35"/>
      <c r="BF18" s="35"/>
      <c r="BG18" s="89"/>
      <c r="BH18" s="40"/>
      <c r="BI18" s="35"/>
      <c r="BJ18" s="35"/>
      <c r="BK18" s="89"/>
      <c r="BL18" s="40"/>
      <c r="BM18" s="35"/>
      <c r="BN18" s="35"/>
      <c r="BO18" s="35"/>
      <c r="BP18" s="105"/>
      <c r="BQ18" s="40"/>
      <c r="BR18" s="35"/>
      <c r="BS18" s="35"/>
      <c r="BT18" s="35"/>
      <c r="BU18" s="105"/>
      <c r="BV18" s="35"/>
      <c r="BW18" s="195"/>
      <c r="BX18" s="35"/>
      <c r="BY18" s="35"/>
      <c r="BZ18" s="35"/>
      <c r="CA18" s="105"/>
      <c r="CB18" s="35"/>
      <c r="CC18" s="195"/>
      <c r="CD18" s="35"/>
      <c r="CE18" s="35"/>
      <c r="CF18" s="35"/>
      <c r="CG18" s="105"/>
      <c r="CH18" s="35"/>
      <c r="CI18" s="185"/>
      <c r="CJ18" s="35"/>
      <c r="CK18" s="35"/>
      <c r="CL18" s="35"/>
      <c r="CM18" s="35"/>
      <c r="CN18" s="40"/>
      <c r="CO18" s="129"/>
      <c r="CP18" s="35"/>
      <c r="CQ18" s="35"/>
      <c r="CR18" s="35"/>
      <c r="CS18" s="40"/>
      <c r="CT18" s="40"/>
      <c r="CU18" s="259"/>
      <c r="CV18" s="35"/>
      <c r="CW18" s="35"/>
      <c r="CX18" s="35"/>
      <c r="CY18" s="120"/>
      <c r="CZ18" s="40"/>
      <c r="DA18" s="259"/>
      <c r="DB18" s="35"/>
      <c r="DC18" s="35"/>
      <c r="DD18" s="35"/>
      <c r="DE18" s="35"/>
      <c r="DF18" s="40"/>
      <c r="DG18" s="129"/>
      <c r="DH18" s="35"/>
      <c r="DI18" s="35"/>
      <c r="DJ18" s="35"/>
      <c r="DK18" s="35"/>
      <c r="DL18" s="35"/>
      <c r="DM18" s="129"/>
      <c r="DN18" s="35"/>
      <c r="DO18" s="35"/>
      <c r="DP18" s="35"/>
      <c r="DQ18" s="35"/>
      <c r="DR18" s="40"/>
      <c r="DS18" s="135"/>
      <c r="DT18" s="35"/>
      <c r="DU18" s="40"/>
      <c r="DV18" s="35"/>
      <c r="DW18" s="35"/>
      <c r="DX18" s="89"/>
      <c r="DY18" s="40"/>
      <c r="DZ18" s="135"/>
      <c r="EA18" s="38"/>
      <c r="EB18" s="38"/>
      <c r="EC18" s="102"/>
      <c r="ED18" s="43"/>
      <c r="EE18" s="233"/>
      <c r="EF18" s="35"/>
      <c r="EG18" s="38"/>
      <c r="EH18" s="102"/>
      <c r="EI18" s="43"/>
      <c r="EJ18" s="233"/>
      <c r="EK18" s="35"/>
      <c r="EL18" s="35"/>
      <c r="EM18" s="35">
        <f t="shared" si="63"/>
        <v>0</v>
      </c>
      <c r="EN18" s="40" t="e">
        <f t="shared" si="64"/>
        <v>#DIV/0!</v>
      </c>
      <c r="EO18" s="233" t="e">
        <f t="shared" si="65"/>
        <v>#DIV/0!</v>
      </c>
      <c r="EP18" s="35"/>
      <c r="EQ18" s="35">
        <f t="shared" ref="EQ18:EQ58" si="179">EL18+EG18</f>
        <v>0</v>
      </c>
      <c r="ER18" s="89">
        <f t="shared" si="87"/>
        <v>0</v>
      </c>
      <c r="ES18" s="40" t="e">
        <f t="shared" si="88"/>
        <v>#DIV/0!</v>
      </c>
      <c r="ET18" s="233" t="e">
        <f t="shared" si="89"/>
        <v>#DIV/0!</v>
      </c>
      <c r="EU18" s="35"/>
      <c r="EV18" s="35"/>
      <c r="EW18" s="35">
        <f t="shared" si="112"/>
        <v>0</v>
      </c>
      <c r="EX18" s="40" t="e">
        <f t="shared" si="113"/>
        <v>#DIV/0!</v>
      </c>
      <c r="EY18" s="302" t="e">
        <f t="shared" si="90"/>
        <v>#DIV/0!</v>
      </c>
      <c r="EZ18" s="35"/>
      <c r="FA18" s="35">
        <f t="shared" si="66"/>
        <v>0</v>
      </c>
      <c r="FB18" s="35">
        <f t="shared" si="114"/>
        <v>0</v>
      </c>
      <c r="FC18" s="40" t="e">
        <f t="shared" si="91"/>
        <v>#DIV/0!</v>
      </c>
      <c r="FD18" s="302" t="e">
        <f t="shared" si="92"/>
        <v>#DIV/0!</v>
      </c>
      <c r="FE18" s="35"/>
      <c r="FF18" s="35"/>
      <c r="FG18" s="35"/>
      <c r="FH18" s="120">
        <f t="shared" si="68"/>
        <v>0</v>
      </c>
      <c r="FI18" s="40" t="e">
        <f t="shared" si="93"/>
        <v>#DIV/0!</v>
      </c>
      <c r="FJ18" s="35">
        <f t="shared" ref="FJ18:FJ58" si="180">FG18+FA18</f>
        <v>0</v>
      </c>
      <c r="FK18" s="105">
        <f t="shared" si="94"/>
        <v>0</v>
      </c>
      <c r="FL18" s="40" t="e">
        <f t="shared" si="95"/>
        <v>#DIV/0!</v>
      </c>
      <c r="FM18" s="302" t="e">
        <f t="shared" si="96"/>
        <v>#DIV/0!</v>
      </c>
      <c r="FN18" s="35"/>
      <c r="FO18" s="35"/>
      <c r="FP18" s="35"/>
      <c r="FQ18" s="35">
        <f t="shared" si="69"/>
        <v>0</v>
      </c>
      <c r="FR18" s="40" t="e">
        <f t="shared" si="70"/>
        <v>#DIV/0!</v>
      </c>
      <c r="FS18" s="35">
        <f t="shared" ref="FS18:FS58" si="181">FJ18+FP18</f>
        <v>0</v>
      </c>
      <c r="FT18" s="35">
        <f t="shared" si="71"/>
        <v>0</v>
      </c>
      <c r="FU18" s="40" t="e">
        <f t="shared" si="72"/>
        <v>#DIV/0!</v>
      </c>
      <c r="FV18" s="302" t="e">
        <f t="shared" si="73"/>
        <v>#DIV/0!</v>
      </c>
      <c r="FW18" s="35"/>
      <c r="FX18" s="35"/>
      <c r="FY18" s="35">
        <f t="shared" si="115"/>
        <v>0</v>
      </c>
      <c r="FZ18" s="40" t="e">
        <f t="shared" si="156"/>
        <v>#DIV/0!</v>
      </c>
      <c r="GA18" s="35"/>
      <c r="GB18" s="35">
        <f t="shared" ref="GB18:GB22" si="182">FS18+FX18</f>
        <v>0</v>
      </c>
      <c r="GC18" s="35">
        <f t="shared" si="157"/>
        <v>0</v>
      </c>
      <c r="GD18" s="40" t="e">
        <f t="shared" si="158"/>
        <v>#DIV/0!</v>
      </c>
      <c r="GE18" s="302" t="e">
        <f t="shared" si="116"/>
        <v>#DIV/0!</v>
      </c>
      <c r="GF18" s="35"/>
      <c r="GG18" s="35"/>
      <c r="GH18" s="35">
        <f t="shared" si="159"/>
        <v>0</v>
      </c>
      <c r="GI18" s="40" t="e">
        <f t="shared" si="160"/>
        <v>#DIV/0!</v>
      </c>
      <c r="GJ18" s="35"/>
      <c r="GK18" s="35">
        <f t="shared" ref="GK18:GK58" si="183">GB18+GG18</f>
        <v>0</v>
      </c>
      <c r="GL18" s="35">
        <f t="shared" si="117"/>
        <v>0</v>
      </c>
      <c r="GM18" s="40" t="e">
        <f t="shared" si="118"/>
        <v>#DIV/0!</v>
      </c>
      <c r="GN18" s="233" t="e">
        <f t="shared" si="161"/>
        <v>#DIV/0!</v>
      </c>
      <c r="GO18" s="35"/>
      <c r="GP18" s="35"/>
      <c r="GQ18" s="35">
        <f t="shared" si="119"/>
        <v>0</v>
      </c>
      <c r="GR18" s="40" t="e">
        <f t="shared" si="120"/>
        <v>#DIV/0!</v>
      </c>
      <c r="GS18" s="35"/>
      <c r="GT18" s="35">
        <f t="shared" ref="GT18:GT58" si="184">GK18+GP18</f>
        <v>0</v>
      </c>
      <c r="GU18" s="35">
        <f t="shared" si="162"/>
        <v>0</v>
      </c>
      <c r="GV18" s="40" t="e">
        <f t="shared" si="121"/>
        <v>#DIV/0!</v>
      </c>
      <c r="GW18" s="233" t="e">
        <f t="shared" si="122"/>
        <v>#DIV/0!</v>
      </c>
      <c r="GX18" s="35"/>
      <c r="GY18" s="35"/>
      <c r="GZ18" s="35">
        <f t="shared" si="97"/>
        <v>0</v>
      </c>
      <c r="HA18" s="40" t="e">
        <f t="shared" si="98"/>
        <v>#DIV/0!</v>
      </c>
      <c r="HB18" s="35"/>
      <c r="HC18" s="35">
        <f t="shared" ref="HC18:HC58" si="185">GT18+GY18</f>
        <v>0</v>
      </c>
      <c r="HD18" s="35">
        <f t="shared" si="163"/>
        <v>0</v>
      </c>
      <c r="HE18" s="40" t="e">
        <f t="shared" si="164"/>
        <v>#DIV/0!</v>
      </c>
      <c r="HF18" s="233" t="e">
        <f t="shared" si="101"/>
        <v>#DIV/0!</v>
      </c>
      <c r="HG18" s="35"/>
      <c r="HH18" s="35"/>
      <c r="HI18" s="40">
        <f t="shared" si="165"/>
        <v>0</v>
      </c>
      <c r="HJ18" s="40" t="e">
        <f t="shared" si="166"/>
        <v>#DIV/0!</v>
      </c>
      <c r="HK18" s="35"/>
      <c r="HL18" s="35">
        <f t="shared" ref="HL18:HL58" si="186">HH18+HC18</f>
        <v>0</v>
      </c>
      <c r="HM18" s="40">
        <f t="shared" si="167"/>
        <v>0</v>
      </c>
      <c r="HN18" s="40" t="e">
        <f t="shared" si="168"/>
        <v>#DIV/0!</v>
      </c>
      <c r="HO18" s="233" t="e">
        <f t="shared" si="169"/>
        <v>#DIV/0!</v>
      </c>
      <c r="HP18" s="35"/>
      <c r="HQ18" s="35"/>
      <c r="HR18" s="40">
        <f t="shared" si="102"/>
        <v>0</v>
      </c>
      <c r="HS18" s="40" t="e">
        <f t="shared" si="103"/>
        <v>#DIV/0!</v>
      </c>
      <c r="HT18" s="35">
        <v>0</v>
      </c>
      <c r="HU18" s="40">
        <f t="shared" si="79"/>
        <v>0</v>
      </c>
      <c r="HV18" s="40" t="e">
        <f t="shared" si="80"/>
        <v>#DIV/0!</v>
      </c>
      <c r="HW18" s="44" t="e">
        <f t="shared" si="104"/>
        <v>#DIV/0!</v>
      </c>
    </row>
    <row r="19" spans="1:232" s="10" customFormat="1" ht="42.6" hidden="1" customHeight="1">
      <c r="A19" s="32" t="s">
        <v>29</v>
      </c>
      <c r="B19" s="48">
        <f>B14-B63-B64-B65</f>
        <v>631.47238299999992</v>
      </c>
      <c r="C19" s="36">
        <f>C14-C63-C64-C65</f>
        <v>627.92478499999993</v>
      </c>
      <c r="D19" s="79">
        <f>C19/B19%</f>
        <v>99.438202192921551</v>
      </c>
      <c r="E19" s="273">
        <f>C19-B19</f>
        <v>-3.5475979999999936</v>
      </c>
      <c r="F19" s="71">
        <f>F14-F63-F64-F65</f>
        <v>1184.4199740000001</v>
      </c>
      <c r="G19" s="71">
        <f>G14-G63-G64-G65</f>
        <v>550.26122499999997</v>
      </c>
      <c r="H19" s="36">
        <f>H14-H63-H64-H65</f>
        <v>1178.1662860000001</v>
      </c>
      <c r="I19" s="274">
        <f t="shared" ref="I19" si="187">H19-F19</f>
        <v>-6.253688000000011</v>
      </c>
      <c r="J19" s="79">
        <f t="shared" ref="J19" si="188">H19/F19%</f>
        <v>99.472004176113302</v>
      </c>
      <c r="K19" s="36">
        <v>2220.572866</v>
      </c>
      <c r="L19" s="36">
        <v>1323.8591309999999</v>
      </c>
      <c r="M19" s="36">
        <v>2502.0254170000003</v>
      </c>
      <c r="N19" s="275">
        <v>281.45255100000031</v>
      </c>
      <c r="O19" s="84">
        <v>112.67477214143355</v>
      </c>
      <c r="P19" s="276">
        <f>P14-P63-P64-P65</f>
        <v>3309.9477530000008</v>
      </c>
      <c r="Q19" s="36">
        <f>Q14-Q63-Q64-Q65</f>
        <v>1342.3875659999999</v>
      </c>
      <c r="R19" s="36">
        <f>R14-R63-R64-R65</f>
        <v>3844.4129829999997</v>
      </c>
      <c r="S19" s="274">
        <f>R19-P19</f>
        <v>534.46522999999888</v>
      </c>
      <c r="T19" s="79">
        <f>R19/P19%</f>
        <v>116.14724067821257</v>
      </c>
      <c r="U19" s="36">
        <f>U14-U63-U64-U65</f>
        <v>4006.7979599999999</v>
      </c>
      <c r="V19" s="36">
        <f>V14-V63-V64-V65</f>
        <v>696.67298700000003</v>
      </c>
      <c r="W19" s="36">
        <f>W14-W63-W64-W65</f>
        <v>4555.1587359999985</v>
      </c>
      <c r="X19" s="274">
        <f>W19-U19</f>
        <v>548.36077599999862</v>
      </c>
      <c r="Y19" s="79">
        <f>W19/U19%</f>
        <v>113.6857605867404</v>
      </c>
      <c r="Z19" s="36">
        <f>Z14-Z63-Z64-Z65</f>
        <v>4736.049035</v>
      </c>
      <c r="AA19" s="36">
        <f>AA14-AA63-AA64-AA65</f>
        <v>811.08963500000004</v>
      </c>
      <c r="AB19" s="36">
        <f>AB14-AB63-AB64-AB65</f>
        <v>5366.2483710000006</v>
      </c>
      <c r="AC19" s="273">
        <f>AB19-Z19</f>
        <v>630.19933600000059</v>
      </c>
      <c r="AD19" s="79">
        <f>AB19/Z19%</f>
        <v>113.30643604706682</v>
      </c>
      <c r="AE19" s="36">
        <f>AE14-AE63-AE64-AE65</f>
        <v>5775.0647680000002</v>
      </c>
      <c r="AF19" s="36">
        <f>AF14-AF63-AF64-AF65</f>
        <v>1103.7474990000001</v>
      </c>
      <c r="AG19" s="36">
        <v>6469.9958699999988</v>
      </c>
      <c r="AH19" s="273">
        <f>AG19-AE19</f>
        <v>694.93110199999865</v>
      </c>
      <c r="AI19" s="79">
        <f>AG19/AE19%</f>
        <v>112.0333040393011</v>
      </c>
      <c r="AJ19" s="93">
        <v>6416.3995319999995</v>
      </c>
      <c r="AK19" s="36">
        <f>AK14-AK63-AK64-AK65</f>
        <v>636.39953000000003</v>
      </c>
      <c r="AL19" s="93">
        <f>AL14-AL63-AL64-AL65</f>
        <v>7106.3954000000003</v>
      </c>
      <c r="AM19" s="94">
        <f t="shared" si="171"/>
        <v>689.99586800000088</v>
      </c>
      <c r="AN19" s="84">
        <f t="shared" si="172"/>
        <v>110.75363004686412</v>
      </c>
      <c r="AO19" s="36">
        <v>7203.6614860000009</v>
      </c>
      <c r="AP19" s="36">
        <v>904.7305439999999</v>
      </c>
      <c r="AQ19" s="36">
        <v>8011.1259439999994</v>
      </c>
      <c r="AR19" s="109">
        <f t="shared" si="173"/>
        <v>807.46445799999856</v>
      </c>
      <c r="AS19" s="36">
        <f t="shared" si="174"/>
        <v>111.20908387448895</v>
      </c>
      <c r="AT19" s="36">
        <v>8155.6305949999969</v>
      </c>
      <c r="AU19" s="36">
        <f>AU14-AU63-AU64-AU65</f>
        <v>1028.4845140000002</v>
      </c>
      <c r="AV19" s="36">
        <f>AV14-AV63-AV64-AV65</f>
        <v>9039.6104579999992</v>
      </c>
      <c r="AW19" s="109">
        <f t="shared" ref="AW19" si="189">AV19-AT19</f>
        <v>883.9798630000023</v>
      </c>
      <c r="AX19" s="84">
        <f t="shared" ref="AX19" si="190">AV19/AT19%</f>
        <v>110.83889041690961</v>
      </c>
      <c r="AY19" s="36">
        <v>8764.1278689999999</v>
      </c>
      <c r="AZ19" s="36">
        <f t="shared" ref="AZ19:BF19" si="191">AZ14-AZ63-AZ64-AZ65</f>
        <v>551.35870199999988</v>
      </c>
      <c r="BA19" s="36">
        <f t="shared" si="191"/>
        <v>9590.9691600000006</v>
      </c>
      <c r="BB19" s="109">
        <f t="shared" si="191"/>
        <v>826.84129100000155</v>
      </c>
      <c r="BC19" s="36">
        <f t="shared" si="191"/>
        <v>-599.90333564089792</v>
      </c>
      <c r="BD19" s="36">
        <f t="shared" si="191"/>
        <v>1007.3048339999998</v>
      </c>
      <c r="BE19" s="36">
        <v>9833.3870169999991</v>
      </c>
      <c r="BF19" s="36">
        <f t="shared" si="191"/>
        <v>10657.861174</v>
      </c>
      <c r="BG19" s="94" t="e">
        <f>BF19-#REF!</f>
        <v>#REF!</v>
      </c>
      <c r="BH19" s="84">
        <f t="shared" si="123"/>
        <v>108.38443717891552</v>
      </c>
      <c r="BI19" s="36">
        <f>BI14-BI63-BI64-BI65</f>
        <v>627.92478499999993</v>
      </c>
      <c r="BJ19" s="36">
        <f>BJ14-BJ63-BJ64-BJ65</f>
        <v>756.93397400000003</v>
      </c>
      <c r="BK19" s="94">
        <f t="shared" si="124"/>
        <v>129.00918900000011</v>
      </c>
      <c r="BL19" s="84">
        <f t="shared" si="125"/>
        <v>120.5453251857227</v>
      </c>
      <c r="BM19" s="36">
        <v>1178.1662860000001</v>
      </c>
      <c r="BN19" s="36">
        <v>560.726313</v>
      </c>
      <c r="BO19" s="36">
        <v>1317.660288</v>
      </c>
      <c r="BP19" s="109">
        <f t="shared" si="126"/>
        <v>139.49400199999991</v>
      </c>
      <c r="BQ19" s="84">
        <f t="shared" si="127"/>
        <v>111.83992477611942</v>
      </c>
      <c r="BR19" s="36">
        <v>2502.0254170000003</v>
      </c>
      <c r="BS19" s="36">
        <f>BS14-BS63-BS64-BS65</f>
        <v>1351.479652</v>
      </c>
      <c r="BT19" s="36">
        <f>BT14-BT63-BT64-BT65</f>
        <v>2669.13994</v>
      </c>
      <c r="BU19" s="109">
        <f t="shared" ref="BU19" si="192">BT19-BR19</f>
        <v>167.11452299999974</v>
      </c>
      <c r="BV19" s="36">
        <f t="shared" ref="BV19" si="193">BT19/BR19%</f>
        <v>106.67916967847493</v>
      </c>
      <c r="BW19" s="84">
        <f t="shared" ref="BW19" si="194">BV19-100</f>
        <v>6.6791696784749348</v>
      </c>
      <c r="BX19" s="36">
        <v>3844.4129829999997</v>
      </c>
      <c r="BY19" s="36">
        <f>BY14-BY63-BY64-BY65</f>
        <v>1286.8588400000003</v>
      </c>
      <c r="BZ19" s="36">
        <f>BZ14-BZ63-BZ64-BZ65</f>
        <v>3955.9987800000008</v>
      </c>
      <c r="CA19" s="109">
        <f t="shared" si="131"/>
        <v>111.58579700000109</v>
      </c>
      <c r="CB19" s="36">
        <f t="shared" si="132"/>
        <v>102.90254448451387</v>
      </c>
      <c r="CC19" s="84">
        <f t="shared" si="133"/>
        <v>2.9025444845138679</v>
      </c>
      <c r="CD19" s="36">
        <v>4555.1587359999985</v>
      </c>
      <c r="CE19" s="34">
        <f>CE14-CE63-CE64-CE65</f>
        <v>763.44710999999995</v>
      </c>
      <c r="CF19" s="36">
        <f>CF14-CF63-CF64-CF65</f>
        <v>4719.44589</v>
      </c>
      <c r="CG19" s="109">
        <f t="shared" ref="CG19" si="195">CF19-CD19</f>
        <v>164.28715400000146</v>
      </c>
      <c r="CH19" s="36">
        <f t="shared" ref="CH19" si="196">CF19/CD19%</f>
        <v>103.60661754115436</v>
      </c>
      <c r="CI19" s="36">
        <f t="shared" ref="CI19" si="197">CH19-100</f>
        <v>3.6066175411543639</v>
      </c>
      <c r="CJ19" s="36">
        <v>5366.2483710000006</v>
      </c>
      <c r="CK19" s="36">
        <f>CK14-CK63-CK64-CK65</f>
        <v>919.56926699999997</v>
      </c>
      <c r="CL19" s="36">
        <f>CL14-CL63-CL64-CL65</f>
        <v>5639.0151569999998</v>
      </c>
      <c r="CM19" s="36">
        <f t="shared" si="137"/>
        <v>272.76678599999923</v>
      </c>
      <c r="CN19" s="84">
        <f t="shared" si="138"/>
        <v>105.08300710556134</v>
      </c>
      <c r="CO19" s="36">
        <f t="shared" si="111"/>
        <v>5.0830071055613359</v>
      </c>
      <c r="CP19" s="36">
        <v>6469.9958699999988</v>
      </c>
      <c r="CQ19" s="36">
        <f>CQ14-CQ63-CQ64-CQ65</f>
        <v>1096.345971</v>
      </c>
      <c r="CR19" s="36">
        <f>CR14-CR63-CR64-CR65</f>
        <v>6735.4019269999999</v>
      </c>
      <c r="CS19" s="84">
        <f t="shared" si="139"/>
        <v>265.40605700000106</v>
      </c>
      <c r="CT19" s="84">
        <f t="shared" si="140"/>
        <v>104.10210550876289</v>
      </c>
      <c r="CU19" s="84">
        <f t="shared" si="141"/>
        <v>4.1021055087628895</v>
      </c>
      <c r="CV19" s="186">
        <f>CV14-CV63-CV64-CV65</f>
        <v>7106.3954000000003</v>
      </c>
      <c r="CW19" s="36">
        <f>CW14-CW63-CW64-CW65</f>
        <v>857.25323000000003</v>
      </c>
      <c r="CX19" s="36">
        <f>CX14-CX63-CX64-CX65</f>
        <v>7592.6551570000011</v>
      </c>
      <c r="CY19" s="121">
        <f t="shared" si="142"/>
        <v>486.25975700000072</v>
      </c>
      <c r="CZ19" s="84">
        <f t="shared" si="143"/>
        <v>106.84256545871342</v>
      </c>
      <c r="DA19" s="84">
        <f t="shared" si="144"/>
        <v>6.8425654587134233</v>
      </c>
      <c r="DB19" s="36">
        <v>8011.1259439999994</v>
      </c>
      <c r="DC19" s="36">
        <f>DC14-DC63-DC64-DC65</f>
        <v>912.07046600000012</v>
      </c>
      <c r="DD19" s="36">
        <f t="shared" ref="DD19:DD58" si="198">DC19+CX19</f>
        <v>8504.7256230000021</v>
      </c>
      <c r="DE19" s="36">
        <f t="shared" si="145"/>
        <v>493.59967900000265</v>
      </c>
      <c r="DF19" s="84">
        <f t="shared" si="146"/>
        <v>106.16142702599362</v>
      </c>
      <c r="DG19" s="36">
        <f t="shared" si="147"/>
        <v>6.1614270259936177</v>
      </c>
      <c r="DH19" s="36">
        <v>9039.6104579999992</v>
      </c>
      <c r="DI19" s="36">
        <f>DI14-DI63-DI64-DI65</f>
        <v>1216.845041</v>
      </c>
      <c r="DJ19" s="36">
        <f t="shared" ref="DJ19:DJ58" si="199">DI19+DD19</f>
        <v>9721.5706640000026</v>
      </c>
      <c r="DK19" s="36">
        <f t="shared" si="148"/>
        <v>681.96020600000338</v>
      </c>
      <c r="DL19" s="36">
        <f t="shared" si="149"/>
        <v>107.5441326721825</v>
      </c>
      <c r="DM19" s="36">
        <f t="shared" si="150"/>
        <v>7.5441326721824993</v>
      </c>
      <c r="DN19" s="36">
        <v>9590.9691600000006</v>
      </c>
      <c r="DO19" s="36">
        <f>DO14-DO63-DO64-DO65</f>
        <v>775.25365699999998</v>
      </c>
      <c r="DP19" s="36">
        <f t="shared" ref="DP19:DP58" si="200">DJ19+DO19</f>
        <v>10496.824321000002</v>
      </c>
      <c r="DQ19" s="36">
        <f t="shared" si="151"/>
        <v>905.85516100000132</v>
      </c>
      <c r="DR19" s="84">
        <f t="shared" si="152"/>
        <v>109.44487617349404</v>
      </c>
      <c r="DS19" s="84">
        <f t="shared" si="153"/>
        <v>9.4448761734940376</v>
      </c>
      <c r="DT19" s="34">
        <f>DT14-DT63-DT64-DT65</f>
        <v>11652.881740999999</v>
      </c>
      <c r="DU19" s="84">
        <f>DT19/BF19%</f>
        <v>109.33602484359025</v>
      </c>
      <c r="DV19" s="36">
        <v>756.93397400000003</v>
      </c>
      <c r="DW19" s="36"/>
      <c r="DX19" s="94">
        <f t="shared" si="81"/>
        <v>-756.93397400000003</v>
      </c>
      <c r="DY19" s="84">
        <f t="shared" si="82"/>
        <v>0</v>
      </c>
      <c r="DZ19" s="84">
        <f t="shared" si="83"/>
        <v>-100</v>
      </c>
      <c r="EA19" s="36">
        <v>560.726313</v>
      </c>
      <c r="EB19" s="36"/>
      <c r="EC19" s="94">
        <f t="shared" si="154"/>
        <v>-560.726313</v>
      </c>
      <c r="ED19" s="84">
        <f t="shared" si="155"/>
        <v>0</v>
      </c>
      <c r="EE19" s="84">
        <f t="shared" si="61"/>
        <v>-100</v>
      </c>
      <c r="EF19" s="37">
        <v>1317.660288</v>
      </c>
      <c r="EG19" s="36">
        <f t="shared" ref="EG19:EG58" si="201">DW19+EB19</f>
        <v>0</v>
      </c>
      <c r="EH19" s="94">
        <f t="shared" si="85"/>
        <v>-1317.660288</v>
      </c>
      <c r="EI19" s="84">
        <f t="shared" si="86"/>
        <v>0</v>
      </c>
      <c r="EJ19" s="84">
        <f t="shared" si="62"/>
        <v>-100</v>
      </c>
      <c r="EK19" s="34">
        <v>1351.479652</v>
      </c>
      <c r="EL19" s="34"/>
      <c r="EM19" s="34">
        <f t="shared" si="63"/>
        <v>-1351.479652</v>
      </c>
      <c r="EN19" s="42">
        <f t="shared" si="64"/>
        <v>0</v>
      </c>
      <c r="EO19" s="84">
        <f t="shared" si="65"/>
        <v>-100</v>
      </c>
      <c r="EP19" s="34">
        <v>2669.13994</v>
      </c>
      <c r="EQ19" s="36">
        <f t="shared" si="179"/>
        <v>0</v>
      </c>
      <c r="ER19" s="94">
        <f t="shared" si="87"/>
        <v>-2669.13994</v>
      </c>
      <c r="ES19" s="84">
        <f t="shared" si="88"/>
        <v>0</v>
      </c>
      <c r="ET19" s="233">
        <f t="shared" si="89"/>
        <v>-100</v>
      </c>
      <c r="EU19" s="36">
        <v>1286.8588400000003</v>
      </c>
      <c r="EV19" s="36"/>
      <c r="EW19" s="36">
        <f t="shared" si="112"/>
        <v>-1286.8588400000003</v>
      </c>
      <c r="EX19" s="84">
        <f t="shared" si="113"/>
        <v>0</v>
      </c>
      <c r="EY19" s="301">
        <f t="shared" si="90"/>
        <v>-100</v>
      </c>
      <c r="EZ19" s="36">
        <v>3955.9987800000008</v>
      </c>
      <c r="FA19" s="36">
        <f t="shared" si="66"/>
        <v>0</v>
      </c>
      <c r="FB19" s="36">
        <f t="shared" si="114"/>
        <v>-3955.9987800000008</v>
      </c>
      <c r="FC19" s="84">
        <f t="shared" si="91"/>
        <v>0</v>
      </c>
      <c r="FD19" s="301">
        <f t="shared" si="92"/>
        <v>-100</v>
      </c>
      <c r="FE19" s="34">
        <v>4719.44589</v>
      </c>
      <c r="FF19" s="34">
        <f>FF14-FF63-FF64-FF65</f>
        <v>763.44710999999995</v>
      </c>
      <c r="FG19" s="34"/>
      <c r="FH19" s="120">
        <f t="shared" si="68"/>
        <v>-763.44710999999995</v>
      </c>
      <c r="FI19" s="40">
        <f t="shared" si="93"/>
        <v>0</v>
      </c>
      <c r="FJ19" s="35">
        <f t="shared" si="180"/>
        <v>0</v>
      </c>
      <c r="FK19" s="105">
        <f t="shared" si="94"/>
        <v>-4719.44589</v>
      </c>
      <c r="FL19" s="40">
        <f t="shared" si="95"/>
        <v>0</v>
      </c>
      <c r="FM19" s="302">
        <f t="shared" si="96"/>
        <v>-100</v>
      </c>
      <c r="FN19" s="35">
        <v>5639.0151569999998</v>
      </c>
      <c r="FO19" s="35">
        <v>919.56926699999997</v>
      </c>
      <c r="FP19" s="35"/>
      <c r="FQ19" s="35">
        <f t="shared" si="69"/>
        <v>-919.56926699999997</v>
      </c>
      <c r="FR19" s="40">
        <f t="shared" si="70"/>
        <v>0</v>
      </c>
      <c r="FS19" s="35">
        <f t="shared" si="181"/>
        <v>0</v>
      </c>
      <c r="FT19" s="35">
        <f t="shared" si="71"/>
        <v>-5639.0151569999998</v>
      </c>
      <c r="FU19" s="40">
        <f t="shared" si="72"/>
        <v>0</v>
      </c>
      <c r="FV19" s="302">
        <f t="shared" si="73"/>
        <v>-100</v>
      </c>
      <c r="FW19" s="35">
        <v>1096.345971</v>
      </c>
      <c r="FX19" s="35"/>
      <c r="FY19" s="35">
        <f t="shared" si="115"/>
        <v>-1096.345971</v>
      </c>
      <c r="FZ19" s="40">
        <f t="shared" si="156"/>
        <v>0</v>
      </c>
      <c r="GA19" s="35">
        <v>6735.4019269999999</v>
      </c>
      <c r="GB19" s="35">
        <f t="shared" si="182"/>
        <v>0</v>
      </c>
      <c r="GC19" s="35">
        <f t="shared" si="157"/>
        <v>-6735.4019269999999</v>
      </c>
      <c r="GD19" s="40">
        <f t="shared" si="158"/>
        <v>0</v>
      </c>
      <c r="GE19" s="302">
        <f t="shared" si="116"/>
        <v>-100</v>
      </c>
      <c r="GF19" s="35">
        <v>857.25323000000003</v>
      </c>
      <c r="GG19" s="35"/>
      <c r="GH19" s="35">
        <f t="shared" si="159"/>
        <v>-857.25323000000003</v>
      </c>
      <c r="GI19" s="40">
        <f t="shared" si="160"/>
        <v>0</v>
      </c>
      <c r="GJ19" s="35">
        <v>7592.6551570000011</v>
      </c>
      <c r="GK19" s="35">
        <f t="shared" si="183"/>
        <v>0</v>
      </c>
      <c r="GL19" s="35">
        <f t="shared" si="117"/>
        <v>-7592.6551570000011</v>
      </c>
      <c r="GM19" s="40">
        <f t="shared" si="118"/>
        <v>0</v>
      </c>
      <c r="GN19" s="233">
        <f t="shared" si="161"/>
        <v>-100</v>
      </c>
      <c r="GO19" s="35">
        <v>912.07046600000012</v>
      </c>
      <c r="GP19" s="35"/>
      <c r="GQ19" s="35">
        <f t="shared" si="119"/>
        <v>-912.07046600000012</v>
      </c>
      <c r="GR19" s="40">
        <f t="shared" si="120"/>
        <v>0</v>
      </c>
      <c r="GS19" s="35">
        <v>8504.7256230000021</v>
      </c>
      <c r="GT19" s="35">
        <f t="shared" si="184"/>
        <v>0</v>
      </c>
      <c r="GU19" s="35">
        <f t="shared" si="162"/>
        <v>-8504.7256230000021</v>
      </c>
      <c r="GV19" s="40">
        <f t="shared" si="121"/>
        <v>0</v>
      </c>
      <c r="GW19" s="233">
        <f t="shared" si="122"/>
        <v>-100</v>
      </c>
      <c r="GX19" s="35">
        <v>1216.845041</v>
      </c>
      <c r="GY19" s="35"/>
      <c r="GZ19" s="35">
        <f t="shared" si="97"/>
        <v>-1216.845041</v>
      </c>
      <c r="HA19" s="40">
        <f t="shared" si="98"/>
        <v>0</v>
      </c>
      <c r="HB19" s="35">
        <v>9721.5706640000026</v>
      </c>
      <c r="HC19" s="35">
        <f t="shared" si="185"/>
        <v>0</v>
      </c>
      <c r="HD19" s="35">
        <f t="shared" si="163"/>
        <v>-9721.5706640000026</v>
      </c>
      <c r="HE19" s="40">
        <f t="shared" si="164"/>
        <v>0</v>
      </c>
      <c r="HF19" s="233">
        <f t="shared" si="101"/>
        <v>-100</v>
      </c>
      <c r="HG19" s="35">
        <v>775.25365699999998</v>
      </c>
      <c r="HH19" s="35"/>
      <c r="HI19" s="40">
        <f t="shared" si="165"/>
        <v>-775.25365699999998</v>
      </c>
      <c r="HJ19" s="40">
        <f t="shared" si="166"/>
        <v>0</v>
      </c>
      <c r="HK19" s="35">
        <v>10496.824321000002</v>
      </c>
      <c r="HL19" s="35">
        <f t="shared" si="186"/>
        <v>0</v>
      </c>
      <c r="HM19" s="40">
        <f t="shared" si="167"/>
        <v>-10496.824321000002</v>
      </c>
      <c r="HN19" s="40">
        <f t="shared" si="168"/>
        <v>0</v>
      </c>
      <c r="HO19" s="233">
        <f t="shared" si="169"/>
        <v>-100</v>
      </c>
      <c r="HP19" s="35"/>
      <c r="HQ19" s="35"/>
      <c r="HR19" s="40">
        <f t="shared" si="102"/>
        <v>0</v>
      </c>
      <c r="HS19" s="40" t="e">
        <f t="shared" si="103"/>
        <v>#DIV/0!</v>
      </c>
      <c r="HT19" s="35">
        <v>0</v>
      </c>
      <c r="HU19" s="40">
        <f t="shared" si="79"/>
        <v>-11652.881740999999</v>
      </c>
      <c r="HV19" s="40">
        <f t="shared" si="80"/>
        <v>0</v>
      </c>
      <c r="HW19" s="44">
        <f t="shared" si="104"/>
        <v>-100</v>
      </c>
    </row>
    <row r="20" spans="1:232" s="12" customFormat="1" ht="21" hidden="1" customHeight="1">
      <c r="A20" s="11" t="s">
        <v>1</v>
      </c>
      <c r="B20" s="49"/>
      <c r="C20" s="37"/>
      <c r="D20" s="80"/>
      <c r="E20" s="277"/>
      <c r="F20" s="72"/>
      <c r="G20" s="72"/>
      <c r="H20" s="37"/>
      <c r="I20" s="278"/>
      <c r="J20" s="80"/>
      <c r="K20" s="37"/>
      <c r="L20" s="37"/>
      <c r="M20" s="37"/>
      <c r="N20" s="279"/>
      <c r="O20" s="41"/>
      <c r="P20" s="280"/>
      <c r="Q20" s="72"/>
      <c r="R20" s="37"/>
      <c r="S20" s="278"/>
      <c r="T20" s="80"/>
      <c r="U20" s="277"/>
      <c r="V20" s="72"/>
      <c r="W20" s="37"/>
      <c r="X20" s="278"/>
      <c r="Y20" s="80"/>
      <c r="Z20" s="277"/>
      <c r="AA20" s="72"/>
      <c r="AB20" s="37"/>
      <c r="AC20" s="277"/>
      <c r="AD20" s="80"/>
      <c r="AE20" s="277"/>
      <c r="AF20" s="72"/>
      <c r="AG20" s="37"/>
      <c r="AH20" s="277"/>
      <c r="AI20" s="80"/>
      <c r="AJ20" s="95"/>
      <c r="AK20" s="37"/>
      <c r="AL20" s="37"/>
      <c r="AM20" s="96"/>
      <c r="AN20" s="41"/>
      <c r="AO20" s="37"/>
      <c r="AP20" s="37"/>
      <c r="AQ20" s="37"/>
      <c r="AR20" s="110"/>
      <c r="AS20" s="37"/>
      <c r="AT20" s="37"/>
      <c r="AU20" s="37"/>
      <c r="AV20" s="37"/>
      <c r="AW20" s="110"/>
      <c r="AX20" s="41"/>
      <c r="AY20" s="37"/>
      <c r="AZ20" s="37"/>
      <c r="BA20" s="37"/>
      <c r="BB20" s="110"/>
      <c r="BC20" s="41"/>
      <c r="BD20" s="37"/>
      <c r="BE20" s="37"/>
      <c r="BF20" s="37"/>
      <c r="BG20" s="96"/>
      <c r="BH20" s="41"/>
      <c r="BI20" s="37"/>
      <c r="BJ20" s="37"/>
      <c r="BK20" s="96"/>
      <c r="BL20" s="41"/>
      <c r="BM20" s="37"/>
      <c r="BN20" s="37"/>
      <c r="BO20" s="37"/>
      <c r="BP20" s="110"/>
      <c r="BQ20" s="41"/>
      <c r="BR20" s="37"/>
      <c r="BS20" s="37"/>
      <c r="BT20" s="37"/>
      <c r="BU20" s="110"/>
      <c r="BV20" s="37"/>
      <c r="BW20" s="41"/>
      <c r="BX20" s="37"/>
      <c r="BY20" s="37"/>
      <c r="BZ20" s="37"/>
      <c r="CA20" s="110"/>
      <c r="CB20" s="37"/>
      <c r="CC20" s="41"/>
      <c r="CD20" s="37"/>
      <c r="CE20" s="35"/>
      <c r="CF20" s="37"/>
      <c r="CG20" s="110"/>
      <c r="CH20" s="37"/>
      <c r="CI20" s="37"/>
      <c r="CJ20" s="37"/>
      <c r="CK20" s="37"/>
      <c r="CL20" s="37"/>
      <c r="CM20" s="37"/>
      <c r="CN20" s="41"/>
      <c r="CO20" s="37">
        <f t="shared" si="111"/>
        <v>-100</v>
      </c>
      <c r="CP20" s="37"/>
      <c r="CQ20" s="37"/>
      <c r="CR20" s="37"/>
      <c r="CS20" s="41"/>
      <c r="CT20" s="41"/>
      <c r="CU20" s="41"/>
      <c r="CV20" s="37"/>
      <c r="CW20" s="37"/>
      <c r="CX20" s="37"/>
      <c r="CY20" s="122"/>
      <c r="CZ20" s="41"/>
      <c r="DA20" s="41"/>
      <c r="DB20" s="37"/>
      <c r="DC20" s="37"/>
      <c r="DD20" s="37"/>
      <c r="DE20" s="37"/>
      <c r="DF20" s="41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41"/>
      <c r="DS20" s="41"/>
      <c r="DT20" s="35"/>
      <c r="DU20" s="41"/>
      <c r="DV20" s="37"/>
      <c r="DW20" s="37"/>
      <c r="DX20" s="96"/>
      <c r="DY20" s="41"/>
      <c r="DZ20" s="41"/>
      <c r="EA20" s="37"/>
      <c r="EB20" s="37"/>
      <c r="EC20" s="96"/>
      <c r="ED20" s="41"/>
      <c r="EE20" s="41"/>
      <c r="EF20" s="37"/>
      <c r="EG20" s="37"/>
      <c r="EH20" s="96"/>
      <c r="EI20" s="41"/>
      <c r="EJ20" s="41"/>
      <c r="EK20" s="35"/>
      <c r="EL20" s="35"/>
      <c r="EM20" s="35">
        <f t="shared" si="63"/>
        <v>0</v>
      </c>
      <c r="EN20" s="40" t="e">
        <f t="shared" si="64"/>
        <v>#DIV/0!</v>
      </c>
      <c r="EO20" s="41" t="e">
        <f t="shared" si="65"/>
        <v>#DIV/0!</v>
      </c>
      <c r="EP20" s="35"/>
      <c r="EQ20" s="37">
        <f t="shared" si="179"/>
        <v>0</v>
      </c>
      <c r="ER20" s="96">
        <f t="shared" si="87"/>
        <v>0</v>
      </c>
      <c r="ES20" s="41" t="e">
        <f t="shared" si="88"/>
        <v>#DIV/0!</v>
      </c>
      <c r="ET20" s="233" t="e">
        <f t="shared" si="89"/>
        <v>#DIV/0!</v>
      </c>
      <c r="EU20" s="37"/>
      <c r="EV20" s="37"/>
      <c r="EW20" s="37">
        <f t="shared" si="112"/>
        <v>0</v>
      </c>
      <c r="EX20" s="41" t="e">
        <f t="shared" si="113"/>
        <v>#DIV/0!</v>
      </c>
      <c r="EY20" s="302" t="e">
        <f t="shared" si="90"/>
        <v>#DIV/0!</v>
      </c>
      <c r="EZ20" s="37"/>
      <c r="FA20" s="37">
        <f t="shared" si="66"/>
        <v>0</v>
      </c>
      <c r="FB20" s="37">
        <f t="shared" si="114"/>
        <v>0</v>
      </c>
      <c r="FC20" s="41" t="e">
        <f t="shared" si="91"/>
        <v>#DIV/0!</v>
      </c>
      <c r="FD20" s="302" t="e">
        <f t="shared" si="92"/>
        <v>#DIV/0!</v>
      </c>
      <c r="FE20" s="35"/>
      <c r="FF20" s="35"/>
      <c r="FG20" s="35"/>
      <c r="FH20" s="120">
        <f t="shared" si="68"/>
        <v>0</v>
      </c>
      <c r="FI20" s="40" t="e">
        <f t="shared" si="93"/>
        <v>#DIV/0!</v>
      </c>
      <c r="FJ20" s="35">
        <f t="shared" si="180"/>
        <v>0</v>
      </c>
      <c r="FK20" s="105">
        <f t="shared" si="94"/>
        <v>0</v>
      </c>
      <c r="FL20" s="40" t="e">
        <f t="shared" si="95"/>
        <v>#DIV/0!</v>
      </c>
      <c r="FM20" s="302" t="e">
        <f t="shared" si="96"/>
        <v>#DIV/0!</v>
      </c>
      <c r="FN20" s="35"/>
      <c r="FO20" s="35"/>
      <c r="FP20" s="35"/>
      <c r="FQ20" s="35">
        <f t="shared" si="69"/>
        <v>0</v>
      </c>
      <c r="FR20" s="40" t="e">
        <f t="shared" si="70"/>
        <v>#DIV/0!</v>
      </c>
      <c r="FS20" s="35">
        <f t="shared" si="181"/>
        <v>0</v>
      </c>
      <c r="FT20" s="35">
        <f t="shared" si="71"/>
        <v>0</v>
      </c>
      <c r="FU20" s="40" t="e">
        <f t="shared" si="72"/>
        <v>#DIV/0!</v>
      </c>
      <c r="FV20" s="302" t="e">
        <f t="shared" si="73"/>
        <v>#DIV/0!</v>
      </c>
      <c r="FW20" s="35"/>
      <c r="FX20" s="35"/>
      <c r="FY20" s="35">
        <f t="shared" si="115"/>
        <v>0</v>
      </c>
      <c r="FZ20" s="40" t="e">
        <f t="shared" si="156"/>
        <v>#DIV/0!</v>
      </c>
      <c r="GA20" s="35"/>
      <c r="GB20" s="35">
        <f t="shared" si="182"/>
        <v>0</v>
      </c>
      <c r="GC20" s="35">
        <f t="shared" si="157"/>
        <v>0</v>
      </c>
      <c r="GD20" s="40" t="e">
        <f t="shared" si="158"/>
        <v>#DIV/0!</v>
      </c>
      <c r="GE20" s="302" t="e">
        <f t="shared" si="116"/>
        <v>#DIV/0!</v>
      </c>
      <c r="GF20" s="35"/>
      <c r="GG20" s="35"/>
      <c r="GH20" s="35">
        <f t="shared" si="159"/>
        <v>0</v>
      </c>
      <c r="GI20" s="40" t="e">
        <f t="shared" si="160"/>
        <v>#DIV/0!</v>
      </c>
      <c r="GJ20" s="35"/>
      <c r="GK20" s="35">
        <f t="shared" si="183"/>
        <v>0</v>
      </c>
      <c r="GL20" s="35">
        <f t="shared" si="117"/>
        <v>0</v>
      </c>
      <c r="GM20" s="40" t="e">
        <f t="shared" si="118"/>
        <v>#DIV/0!</v>
      </c>
      <c r="GN20" s="233" t="e">
        <f t="shared" si="161"/>
        <v>#DIV/0!</v>
      </c>
      <c r="GO20" s="35"/>
      <c r="GP20" s="35"/>
      <c r="GQ20" s="35">
        <f t="shared" si="119"/>
        <v>0</v>
      </c>
      <c r="GR20" s="40" t="e">
        <f t="shared" si="120"/>
        <v>#DIV/0!</v>
      </c>
      <c r="GS20" s="35"/>
      <c r="GT20" s="35">
        <f t="shared" si="184"/>
        <v>0</v>
      </c>
      <c r="GU20" s="35">
        <f t="shared" si="162"/>
        <v>0</v>
      </c>
      <c r="GV20" s="40" t="e">
        <f t="shared" si="121"/>
        <v>#DIV/0!</v>
      </c>
      <c r="GW20" s="233" t="e">
        <f t="shared" si="122"/>
        <v>#DIV/0!</v>
      </c>
      <c r="GX20" s="35"/>
      <c r="GY20" s="35"/>
      <c r="GZ20" s="35">
        <f t="shared" si="97"/>
        <v>0</v>
      </c>
      <c r="HA20" s="40" t="e">
        <f t="shared" si="98"/>
        <v>#DIV/0!</v>
      </c>
      <c r="HB20" s="35"/>
      <c r="HC20" s="35">
        <f t="shared" si="185"/>
        <v>0</v>
      </c>
      <c r="HD20" s="35">
        <f t="shared" si="163"/>
        <v>0</v>
      </c>
      <c r="HE20" s="40" t="e">
        <f t="shared" si="164"/>
        <v>#DIV/0!</v>
      </c>
      <c r="HF20" s="233" t="e">
        <f t="shared" si="101"/>
        <v>#DIV/0!</v>
      </c>
      <c r="HG20" s="35"/>
      <c r="HH20" s="35"/>
      <c r="HI20" s="40">
        <f t="shared" si="165"/>
        <v>0</v>
      </c>
      <c r="HJ20" s="40" t="e">
        <f t="shared" si="166"/>
        <v>#DIV/0!</v>
      </c>
      <c r="HK20" s="35"/>
      <c r="HL20" s="35">
        <f t="shared" si="186"/>
        <v>0</v>
      </c>
      <c r="HM20" s="40">
        <f t="shared" si="167"/>
        <v>0</v>
      </c>
      <c r="HN20" s="40" t="e">
        <f t="shared" si="168"/>
        <v>#DIV/0!</v>
      </c>
      <c r="HO20" s="233" t="e">
        <f t="shared" si="169"/>
        <v>#DIV/0!</v>
      </c>
      <c r="HP20" s="35"/>
      <c r="HQ20" s="35"/>
      <c r="HR20" s="40">
        <f t="shared" si="102"/>
        <v>0</v>
      </c>
      <c r="HS20" s="40" t="e">
        <f t="shared" si="103"/>
        <v>#DIV/0!</v>
      </c>
      <c r="HT20" s="35">
        <v>0</v>
      </c>
      <c r="HU20" s="40">
        <f t="shared" si="79"/>
        <v>0</v>
      </c>
      <c r="HV20" s="40" t="e">
        <f t="shared" si="80"/>
        <v>#DIV/0!</v>
      </c>
      <c r="HW20" s="44" t="e">
        <f t="shared" si="104"/>
        <v>#DIV/0!</v>
      </c>
    </row>
    <row r="21" spans="1:232" s="12" customFormat="1" ht="19.2" hidden="1">
      <c r="A21" s="13" t="s">
        <v>30</v>
      </c>
      <c r="B21" s="49">
        <f>B16-B63-B64-B65</f>
        <v>309.40876999999995</v>
      </c>
      <c r="C21" s="37">
        <f>C16-C63-C64-C65</f>
        <v>331.50881199999998</v>
      </c>
      <c r="D21" s="80">
        <f>D16-D63-D64-D65</f>
        <v>-239.9556290782005</v>
      </c>
      <c r="E21" s="277">
        <f>C21-B21</f>
        <v>22.10004200000003</v>
      </c>
      <c r="F21" s="72">
        <f>F16-F63-F64-F65</f>
        <v>484.37933799999996</v>
      </c>
      <c r="G21" s="72">
        <f>G16-G63-G64-G65</f>
        <v>212.31259200000002</v>
      </c>
      <c r="H21" s="37">
        <f>H16-H63-H64-H65</f>
        <v>543.82140399999992</v>
      </c>
      <c r="I21" s="278">
        <f t="shared" ref="I21:I22" si="202">H21-F21</f>
        <v>59.442065999999954</v>
      </c>
      <c r="J21" s="80">
        <f t="shared" ref="J21:J22" si="203">H21/F21%</f>
        <v>112.27180049533823</v>
      </c>
      <c r="K21" s="37">
        <v>820.18957300000022</v>
      </c>
      <c r="L21" s="37">
        <v>440.02139499999976</v>
      </c>
      <c r="M21" s="37">
        <v>983.84279899999979</v>
      </c>
      <c r="N21" s="279">
        <v>163.65322599999956</v>
      </c>
      <c r="O21" s="41">
        <v>119.95309759930336</v>
      </c>
      <c r="P21" s="280">
        <f>P16-P63-P64-P65</f>
        <v>1132.9808069999999</v>
      </c>
      <c r="Q21" s="72">
        <f>Q16-Q63-Q64-Q65</f>
        <v>411.71954099999999</v>
      </c>
      <c r="R21" s="37">
        <f>R16-R63-R64-R65</f>
        <v>1395.5623400000002</v>
      </c>
      <c r="S21" s="278">
        <f>R21-P21</f>
        <v>262.58153300000026</v>
      </c>
      <c r="T21" s="80">
        <f>R21/P21%</f>
        <v>123.17616780246131</v>
      </c>
      <c r="U21" s="37">
        <f>U16-U63-U64-U65</f>
        <v>1361.6226029999998</v>
      </c>
      <c r="V21" s="72">
        <f>V16-V63-V64-V65</f>
        <v>175.15444700000003</v>
      </c>
      <c r="W21" s="37">
        <f>W16-W63-W64-W65</f>
        <v>1584.5726619999998</v>
      </c>
      <c r="X21" s="278">
        <f>W21-U21</f>
        <v>222.95005900000001</v>
      </c>
      <c r="Y21" s="80">
        <f>W21/U21%</f>
        <v>116.37385120581756</v>
      </c>
      <c r="Z21" s="37">
        <f>Z16-Z63-Z64-Z65</f>
        <v>1702.9799780000001</v>
      </c>
      <c r="AA21" s="72">
        <f>AA16-AA63-AA64-AA65</f>
        <v>368.34444000000002</v>
      </c>
      <c r="AB21" s="37">
        <f>AB16-AB63-AB64-AB65</f>
        <v>1952.9171020000003</v>
      </c>
      <c r="AC21" s="277">
        <f>AB21-Z21</f>
        <v>249.93712400000027</v>
      </c>
      <c r="AD21" s="80">
        <f>AB21/Z21%</f>
        <v>114.67645698885605</v>
      </c>
      <c r="AE21" s="37">
        <f>AE16-AE63-AE64-AE65</f>
        <v>1960.2693129999998</v>
      </c>
      <c r="AF21" s="72">
        <f>AF16-AF63-AF64-AF65</f>
        <v>341.48018400000001</v>
      </c>
      <c r="AG21" s="37">
        <v>2294.3972859999999</v>
      </c>
      <c r="AH21" s="277">
        <f>AG21-AE21</f>
        <v>334.12797300000011</v>
      </c>
      <c r="AI21" s="80">
        <f>AG21/AE21%</f>
        <v>117.0450034994758</v>
      </c>
      <c r="AJ21" s="95">
        <v>2172.9186580000005</v>
      </c>
      <c r="AK21" s="37">
        <f>AK16-AK63-AK64-AK65</f>
        <v>204.51137500000002</v>
      </c>
      <c r="AL21" s="95">
        <f>AL16-AL63-AL64-AL65</f>
        <v>2498.9086610000004</v>
      </c>
      <c r="AM21" s="96">
        <f t="shared" si="171"/>
        <v>325.99000299999989</v>
      </c>
      <c r="AN21" s="41">
        <f t="shared" si="172"/>
        <v>115.00240249674361</v>
      </c>
      <c r="AO21" s="37">
        <v>2550.6999860000001</v>
      </c>
      <c r="AP21" s="37">
        <v>398.36994399999998</v>
      </c>
      <c r="AQ21" s="37">
        <v>2897.2786050000004</v>
      </c>
      <c r="AR21" s="110">
        <f t="shared" si="173"/>
        <v>346.57861900000034</v>
      </c>
      <c r="AS21" s="37">
        <f t="shared" si="174"/>
        <v>113.58758854048939</v>
      </c>
      <c r="AT21" s="37">
        <v>2799.7272229999999</v>
      </c>
      <c r="AU21" s="37">
        <f>AU16-AU63-AU64-AU65</f>
        <v>347.48059000000001</v>
      </c>
      <c r="AV21" s="37">
        <f>AV16-AV63-AV64-AV65</f>
        <v>3244.7591950000001</v>
      </c>
      <c r="AW21" s="110">
        <f t="shared" ref="AW21:AW22" si="204">AV21-AT21</f>
        <v>445.03197200000022</v>
      </c>
      <c r="AX21" s="41">
        <f t="shared" ref="AX21:AX22" si="205">AV21/AT21%</f>
        <v>115.8955475499193</v>
      </c>
      <c r="AY21" s="37">
        <v>2999.9918350000003</v>
      </c>
      <c r="AZ21" s="37">
        <f t="shared" ref="AZ21:BF21" si="206">AZ16-AZ63-AZ64-AZ65</f>
        <v>96.089811999999995</v>
      </c>
      <c r="BA21" s="37">
        <f t="shared" si="206"/>
        <v>3340.8490069999993</v>
      </c>
      <c r="BB21" s="110">
        <f t="shared" si="206"/>
        <v>434.63157399999903</v>
      </c>
      <c r="BC21" s="37">
        <f t="shared" si="206"/>
        <v>-596.51359260595734</v>
      </c>
      <c r="BD21" s="37">
        <f t="shared" si="206"/>
        <v>393.95678499999997</v>
      </c>
      <c r="BE21" s="37">
        <v>3377.7969509999994</v>
      </c>
      <c r="BF21" s="37">
        <f t="shared" si="206"/>
        <v>3750.0113000000001</v>
      </c>
      <c r="BG21" s="96" t="e">
        <f>BF21-#REF!</f>
        <v>#REF!</v>
      </c>
      <c r="BH21" s="41">
        <f t="shared" si="123"/>
        <v>111.01944120382389</v>
      </c>
      <c r="BI21" s="37">
        <f>BI16-BI63-BI64-BI65</f>
        <v>331.50881199999998</v>
      </c>
      <c r="BJ21" s="37">
        <f>BJ16-BJ63-BJ64-BJ65</f>
        <v>465.13600100000002</v>
      </c>
      <c r="BK21" s="96">
        <f t="shared" si="124"/>
        <v>133.62718900000004</v>
      </c>
      <c r="BL21" s="41">
        <f t="shared" si="125"/>
        <v>140.30878943875555</v>
      </c>
      <c r="BM21" s="37">
        <v>543.82140399999992</v>
      </c>
      <c r="BN21" s="37">
        <v>150.59899099999998</v>
      </c>
      <c r="BO21" s="37">
        <v>615.73498999999993</v>
      </c>
      <c r="BP21" s="110">
        <f t="shared" si="126"/>
        <v>71.913586000000009</v>
      </c>
      <c r="BQ21" s="41">
        <f t="shared" si="127"/>
        <v>113.22375056793462</v>
      </c>
      <c r="BR21" s="37">
        <v>983.84279899999979</v>
      </c>
      <c r="BS21" s="37">
        <f>BS16-BS63-BS64-BS65</f>
        <v>463.09111100000001</v>
      </c>
      <c r="BT21" s="37">
        <f>BT16-BT63-BT64-BT65</f>
        <v>1078.8261010000001</v>
      </c>
      <c r="BU21" s="110">
        <f t="shared" ref="BU21:BU22" si="207">BT21-BR21</f>
        <v>94.983302000000322</v>
      </c>
      <c r="BV21" s="37">
        <f t="shared" ref="BV21:BV22" si="208">BT21/BR21%</f>
        <v>109.65431693930611</v>
      </c>
      <c r="BW21" s="41">
        <f t="shared" ref="BW21:BW22" si="209">BV21-100</f>
        <v>9.6543169393061135</v>
      </c>
      <c r="BX21" s="37">
        <v>1395.5623400000002</v>
      </c>
      <c r="BY21" s="37">
        <f>BY16-BY63-BY64-BY65</f>
        <v>384.37732200000005</v>
      </c>
      <c r="BZ21" s="37">
        <f>BZ16-BZ63-BZ64-BZ65</f>
        <v>1463.2034229999999</v>
      </c>
      <c r="CA21" s="110">
        <f t="shared" si="131"/>
        <v>67.641082999999753</v>
      </c>
      <c r="CB21" s="37">
        <f t="shared" si="132"/>
        <v>104.84686932724193</v>
      </c>
      <c r="CC21" s="41">
        <f t="shared" si="133"/>
        <v>4.846869327241933</v>
      </c>
      <c r="CD21" s="37">
        <v>1584.5726619999998</v>
      </c>
      <c r="CE21" s="35">
        <f>CE16-CE63-CE64-CE65</f>
        <v>145.00931899999998</v>
      </c>
      <c r="CF21" s="37">
        <f>CF16-CF63-CF64-CF65</f>
        <v>1608.2127420000002</v>
      </c>
      <c r="CG21" s="110">
        <f t="shared" ref="CG21:CG22" si="210">CF21-CD21</f>
        <v>23.640080000000353</v>
      </c>
      <c r="CH21" s="37">
        <f t="shared" ref="CH21:CH22" si="211">CF21/CD21%</f>
        <v>101.49188993139403</v>
      </c>
      <c r="CI21" s="37">
        <f t="shared" ref="CI21:CI22" si="212">CH21-100</f>
        <v>1.4918899313940273</v>
      </c>
      <c r="CJ21" s="37">
        <v>1952.9171020000003</v>
      </c>
      <c r="CK21" s="37">
        <f>CK16-CK63-CK64-CK65</f>
        <v>418.72049400000003</v>
      </c>
      <c r="CL21" s="37">
        <f>CL16-CL63-CL64-CL65</f>
        <v>2026.9332360000001</v>
      </c>
      <c r="CM21" s="37">
        <f t="shared" si="137"/>
        <v>74.016133999999738</v>
      </c>
      <c r="CN21" s="41">
        <f t="shared" si="138"/>
        <v>103.79002948584962</v>
      </c>
      <c r="CO21" s="37">
        <f t="shared" si="111"/>
        <v>3.7900294858496153</v>
      </c>
      <c r="CP21" s="37">
        <v>2294.3972859999999</v>
      </c>
      <c r="CQ21" s="37">
        <f>CQ16-CQ63-CQ64-CQ65</f>
        <v>355.29765999999989</v>
      </c>
      <c r="CR21" s="37">
        <f>CR16-CR63-CR64-CR65</f>
        <v>2382.2309649999997</v>
      </c>
      <c r="CS21" s="41">
        <f t="shared" si="139"/>
        <v>87.833678999999847</v>
      </c>
      <c r="CT21" s="41">
        <f t="shared" si="140"/>
        <v>103.82818091426211</v>
      </c>
      <c r="CU21" s="41">
        <f t="shared" si="141"/>
        <v>3.8281809142621057</v>
      </c>
      <c r="CV21" s="187">
        <f>CV16-CV63-CV64-CV65</f>
        <v>2498.9086610000004</v>
      </c>
      <c r="CW21" s="37">
        <f>CW16-CW63-CW64-CW65</f>
        <v>272.61754100000007</v>
      </c>
      <c r="CX21" s="37">
        <f>CX16-CX63-CX64-CX65</f>
        <v>2654.8485059999998</v>
      </c>
      <c r="CY21" s="122">
        <f t="shared" si="142"/>
        <v>155.93984499999942</v>
      </c>
      <c r="CZ21" s="41">
        <f t="shared" si="143"/>
        <v>106.24031792092778</v>
      </c>
      <c r="DA21" s="41">
        <f t="shared" si="144"/>
        <v>6.2403179209277795</v>
      </c>
      <c r="DB21" s="37">
        <v>2897.2786050000004</v>
      </c>
      <c r="DC21" s="37">
        <f>DC16-DC63-DC64-DC65</f>
        <v>431.02502900000002</v>
      </c>
      <c r="DD21" s="37">
        <f t="shared" si="198"/>
        <v>3085.8735349999997</v>
      </c>
      <c r="DE21" s="37">
        <f t="shared" si="145"/>
        <v>188.59492999999929</v>
      </c>
      <c r="DF21" s="41">
        <f t="shared" si="146"/>
        <v>106.50938193084124</v>
      </c>
      <c r="DG21" s="37">
        <f t="shared" si="147"/>
        <v>6.5093819308412435</v>
      </c>
      <c r="DH21" s="37">
        <v>3244.7591950000001</v>
      </c>
      <c r="DI21" s="37">
        <f>DI16-DI63-DI64-DI65</f>
        <v>435.37024999999994</v>
      </c>
      <c r="DJ21" s="37">
        <f t="shared" si="199"/>
        <v>3521.2437849999997</v>
      </c>
      <c r="DK21" s="37">
        <f t="shared" si="148"/>
        <v>276.48458999999957</v>
      </c>
      <c r="DL21" s="37">
        <f t="shared" si="149"/>
        <v>108.52095867163416</v>
      </c>
      <c r="DM21" s="37">
        <f t="shared" si="150"/>
        <v>8.5209586716341619</v>
      </c>
      <c r="DN21" s="37">
        <v>3340.8490069999993</v>
      </c>
      <c r="DO21" s="37">
        <f>DO16-DO63-DO64-DO65</f>
        <v>149.584768</v>
      </c>
      <c r="DP21" s="37">
        <f t="shared" si="200"/>
        <v>3670.8285529999998</v>
      </c>
      <c r="DQ21" s="37">
        <f t="shared" si="151"/>
        <v>329.97954600000048</v>
      </c>
      <c r="DR21" s="41">
        <f t="shared" si="152"/>
        <v>109.87711642485496</v>
      </c>
      <c r="DS21" s="41">
        <f t="shared" si="153"/>
        <v>9.877116424854961</v>
      </c>
      <c r="DT21" s="35">
        <f>DT16-DT63-DT64-DT65</f>
        <v>4099.1341600000005</v>
      </c>
      <c r="DU21" s="41">
        <f>DT21/BF21%</f>
        <v>109.30991487945651</v>
      </c>
      <c r="DV21" s="37">
        <v>465.13600100000002</v>
      </c>
      <c r="DW21" s="37"/>
      <c r="DX21" s="96">
        <f t="shared" si="81"/>
        <v>-465.13600100000002</v>
      </c>
      <c r="DY21" s="41">
        <f t="shared" si="82"/>
        <v>0</v>
      </c>
      <c r="DZ21" s="41">
        <f t="shared" si="83"/>
        <v>-100</v>
      </c>
      <c r="EA21" s="37">
        <v>150.59899099999998</v>
      </c>
      <c r="EB21" s="37"/>
      <c r="EC21" s="96">
        <f t="shared" si="154"/>
        <v>-150.59899099999998</v>
      </c>
      <c r="ED21" s="41">
        <f t="shared" si="155"/>
        <v>0</v>
      </c>
      <c r="EE21" s="41">
        <f t="shared" si="61"/>
        <v>-100</v>
      </c>
      <c r="EF21" s="37">
        <v>615.73498999999993</v>
      </c>
      <c r="EG21" s="37">
        <f t="shared" si="201"/>
        <v>0</v>
      </c>
      <c r="EH21" s="96">
        <f t="shared" si="85"/>
        <v>-615.73498999999993</v>
      </c>
      <c r="EI21" s="41">
        <f t="shared" si="86"/>
        <v>0</v>
      </c>
      <c r="EJ21" s="41">
        <f t="shared" si="62"/>
        <v>-100</v>
      </c>
      <c r="EK21" s="35">
        <v>463.09111100000001</v>
      </c>
      <c r="EL21" s="35"/>
      <c r="EM21" s="35">
        <f t="shared" si="63"/>
        <v>-463.09111100000001</v>
      </c>
      <c r="EN21" s="40">
        <f t="shared" si="64"/>
        <v>0</v>
      </c>
      <c r="EO21" s="41">
        <f t="shared" si="65"/>
        <v>-100</v>
      </c>
      <c r="EP21" s="35">
        <v>1078.8261010000001</v>
      </c>
      <c r="EQ21" s="37">
        <f t="shared" si="179"/>
        <v>0</v>
      </c>
      <c r="ER21" s="96">
        <f t="shared" si="87"/>
        <v>-1078.8261010000001</v>
      </c>
      <c r="ES21" s="41">
        <f t="shared" si="88"/>
        <v>0</v>
      </c>
      <c r="ET21" s="233">
        <f t="shared" si="89"/>
        <v>-100</v>
      </c>
      <c r="EU21" s="37">
        <v>384.37732200000005</v>
      </c>
      <c r="EV21" s="37"/>
      <c r="EW21" s="37">
        <f t="shared" si="112"/>
        <v>-384.37732200000005</v>
      </c>
      <c r="EX21" s="41">
        <f t="shared" si="113"/>
        <v>0</v>
      </c>
      <c r="EY21" s="302">
        <f t="shared" si="90"/>
        <v>-100</v>
      </c>
      <c r="EZ21" s="37">
        <v>1463.2034229999999</v>
      </c>
      <c r="FA21" s="37">
        <f t="shared" si="66"/>
        <v>0</v>
      </c>
      <c r="FB21" s="37">
        <f t="shared" si="114"/>
        <v>-1463.2034229999999</v>
      </c>
      <c r="FC21" s="41">
        <f t="shared" si="91"/>
        <v>0</v>
      </c>
      <c r="FD21" s="302">
        <f t="shared" si="92"/>
        <v>-100</v>
      </c>
      <c r="FE21" s="35">
        <v>1608.2127420000002</v>
      </c>
      <c r="FF21" s="35">
        <f>FF16-FF63-FF64-FF65</f>
        <v>145.00931899999998</v>
      </c>
      <c r="FG21" s="35"/>
      <c r="FH21" s="120">
        <f t="shared" si="68"/>
        <v>-145.00931899999998</v>
      </c>
      <c r="FI21" s="40">
        <f t="shared" si="93"/>
        <v>0</v>
      </c>
      <c r="FJ21" s="35">
        <f t="shared" si="180"/>
        <v>0</v>
      </c>
      <c r="FK21" s="105">
        <f t="shared" si="94"/>
        <v>-1608.2127420000002</v>
      </c>
      <c r="FL21" s="40">
        <f t="shared" si="95"/>
        <v>0</v>
      </c>
      <c r="FM21" s="302">
        <f t="shared" si="96"/>
        <v>-100</v>
      </c>
      <c r="FN21" s="35">
        <v>2026.9332360000001</v>
      </c>
      <c r="FO21" s="35">
        <v>418.72049400000003</v>
      </c>
      <c r="FP21" s="35"/>
      <c r="FQ21" s="35">
        <f t="shared" si="69"/>
        <v>-418.72049400000003</v>
      </c>
      <c r="FR21" s="40">
        <f t="shared" si="70"/>
        <v>0</v>
      </c>
      <c r="FS21" s="35">
        <f t="shared" si="181"/>
        <v>0</v>
      </c>
      <c r="FT21" s="35">
        <f t="shared" si="71"/>
        <v>-2026.9332360000001</v>
      </c>
      <c r="FU21" s="40">
        <f t="shared" si="72"/>
        <v>0</v>
      </c>
      <c r="FV21" s="302">
        <f t="shared" si="73"/>
        <v>-100</v>
      </c>
      <c r="FW21" s="35">
        <v>355.29765999999989</v>
      </c>
      <c r="FX21" s="35"/>
      <c r="FY21" s="35">
        <f t="shared" si="115"/>
        <v>-355.29765999999989</v>
      </c>
      <c r="FZ21" s="40">
        <f t="shared" si="156"/>
        <v>0</v>
      </c>
      <c r="GA21" s="35">
        <v>2382.2309649999997</v>
      </c>
      <c r="GB21" s="35">
        <f t="shared" si="182"/>
        <v>0</v>
      </c>
      <c r="GC21" s="35">
        <f t="shared" si="157"/>
        <v>-2382.2309649999997</v>
      </c>
      <c r="GD21" s="40">
        <f t="shared" si="158"/>
        <v>0</v>
      </c>
      <c r="GE21" s="302">
        <f t="shared" si="116"/>
        <v>-100</v>
      </c>
      <c r="GF21" s="35">
        <v>272.61754100000007</v>
      </c>
      <c r="GG21" s="35"/>
      <c r="GH21" s="35">
        <f t="shared" si="159"/>
        <v>-272.61754100000007</v>
      </c>
      <c r="GI21" s="40">
        <f t="shared" si="160"/>
        <v>0</v>
      </c>
      <c r="GJ21" s="35">
        <v>2654.8485059999998</v>
      </c>
      <c r="GK21" s="35">
        <f t="shared" si="183"/>
        <v>0</v>
      </c>
      <c r="GL21" s="35">
        <f t="shared" si="117"/>
        <v>-2654.8485059999998</v>
      </c>
      <c r="GM21" s="40">
        <f t="shared" si="118"/>
        <v>0</v>
      </c>
      <c r="GN21" s="233">
        <f t="shared" si="161"/>
        <v>-100</v>
      </c>
      <c r="GO21" s="35">
        <v>431.02502900000002</v>
      </c>
      <c r="GP21" s="35"/>
      <c r="GQ21" s="35">
        <f t="shared" si="119"/>
        <v>-431.02502900000002</v>
      </c>
      <c r="GR21" s="40">
        <f t="shared" si="120"/>
        <v>0</v>
      </c>
      <c r="GS21" s="35">
        <v>3085.8735349999997</v>
      </c>
      <c r="GT21" s="35">
        <f t="shared" si="184"/>
        <v>0</v>
      </c>
      <c r="GU21" s="35">
        <f t="shared" si="162"/>
        <v>-3085.8735349999997</v>
      </c>
      <c r="GV21" s="40">
        <f t="shared" si="121"/>
        <v>0</v>
      </c>
      <c r="GW21" s="233">
        <f t="shared" si="122"/>
        <v>-100</v>
      </c>
      <c r="GX21" s="35">
        <v>435.37024999999994</v>
      </c>
      <c r="GY21" s="35"/>
      <c r="GZ21" s="35">
        <f t="shared" si="97"/>
        <v>-435.37024999999994</v>
      </c>
      <c r="HA21" s="40">
        <f t="shared" si="98"/>
        <v>0</v>
      </c>
      <c r="HB21" s="35">
        <v>3521.2437849999997</v>
      </c>
      <c r="HC21" s="35">
        <f t="shared" si="185"/>
        <v>0</v>
      </c>
      <c r="HD21" s="35">
        <f t="shared" si="163"/>
        <v>-3521.2437849999997</v>
      </c>
      <c r="HE21" s="40">
        <f t="shared" si="164"/>
        <v>0</v>
      </c>
      <c r="HF21" s="233">
        <f t="shared" si="101"/>
        <v>-100</v>
      </c>
      <c r="HG21" s="35">
        <v>149.584768</v>
      </c>
      <c r="HH21" s="35"/>
      <c r="HI21" s="40">
        <f t="shared" si="165"/>
        <v>-149.584768</v>
      </c>
      <c r="HJ21" s="40">
        <f t="shared" si="166"/>
        <v>0</v>
      </c>
      <c r="HK21" s="35">
        <v>3670.8285529999998</v>
      </c>
      <c r="HL21" s="35">
        <f t="shared" si="186"/>
        <v>0</v>
      </c>
      <c r="HM21" s="40">
        <f t="shared" si="167"/>
        <v>-3670.8285529999998</v>
      </c>
      <c r="HN21" s="40">
        <f t="shared" si="168"/>
        <v>0</v>
      </c>
      <c r="HO21" s="233">
        <f t="shared" si="169"/>
        <v>-100</v>
      </c>
      <c r="HP21" s="35"/>
      <c r="HQ21" s="35"/>
      <c r="HR21" s="40">
        <f t="shared" si="102"/>
        <v>0</v>
      </c>
      <c r="HS21" s="40" t="e">
        <f t="shared" si="103"/>
        <v>#DIV/0!</v>
      </c>
      <c r="HT21" s="35">
        <v>0</v>
      </c>
      <c r="HU21" s="40">
        <f t="shared" si="79"/>
        <v>-4099.1341600000005</v>
      </c>
      <c r="HV21" s="40">
        <f t="shared" si="80"/>
        <v>0</v>
      </c>
      <c r="HW21" s="44">
        <f t="shared" si="104"/>
        <v>-100</v>
      </c>
    </row>
    <row r="22" spans="1:232" s="12" customFormat="1" ht="19.2" hidden="1">
      <c r="A22" s="13" t="s">
        <v>3</v>
      </c>
      <c r="B22" s="49">
        <f>B17</f>
        <v>322.06361299999998</v>
      </c>
      <c r="C22" s="37">
        <f>C17</f>
        <v>296.41597300000001</v>
      </c>
      <c r="D22" s="80">
        <f>C22/B22%</f>
        <v>92.036467652742886</v>
      </c>
      <c r="E22" s="277">
        <f>C22-B22</f>
        <v>-25.647639999999967</v>
      </c>
      <c r="F22" s="72">
        <f>F17</f>
        <v>700.04063600000006</v>
      </c>
      <c r="G22" s="72">
        <f>G17</f>
        <v>337.94863299999997</v>
      </c>
      <c r="H22" s="37">
        <f>H17</f>
        <v>634.34488199999998</v>
      </c>
      <c r="I22" s="278">
        <f t="shared" si="202"/>
        <v>-65.695754000000079</v>
      </c>
      <c r="J22" s="80">
        <f t="shared" si="203"/>
        <v>90.615437072998716</v>
      </c>
      <c r="K22" s="37">
        <v>1400.3832930000001</v>
      </c>
      <c r="L22" s="37">
        <v>883.83773600000029</v>
      </c>
      <c r="M22" s="37">
        <v>1518.1826180000003</v>
      </c>
      <c r="N22" s="279">
        <v>117.79932500000018</v>
      </c>
      <c r="O22" s="41">
        <v>108.41193447457104</v>
      </c>
      <c r="P22" s="280">
        <f>P17</f>
        <v>2176.966946</v>
      </c>
      <c r="Q22" s="72">
        <f>Q17</f>
        <v>930.66802499999994</v>
      </c>
      <c r="R22" s="37">
        <f>R17</f>
        <v>2448.8506430000002</v>
      </c>
      <c r="S22" s="278">
        <f>R22-P22</f>
        <v>271.88369700000021</v>
      </c>
      <c r="T22" s="80">
        <f>R22/P22%</f>
        <v>112.48910542714323</v>
      </c>
      <c r="U22" s="37">
        <f>U17</f>
        <v>2645.1753569999996</v>
      </c>
      <c r="V22" s="72">
        <f>V17</f>
        <v>521.51854000000003</v>
      </c>
      <c r="W22" s="37">
        <f>W17</f>
        <v>2970.5860739999998</v>
      </c>
      <c r="X22" s="278">
        <f>W22-U22</f>
        <v>325.4107170000002</v>
      </c>
      <c r="Y22" s="80">
        <f>W22/U22%</f>
        <v>112.30204705101524</v>
      </c>
      <c r="Z22" s="37">
        <f>Z17</f>
        <v>3033.0690570000006</v>
      </c>
      <c r="AA22" s="72">
        <f>AA17</f>
        <v>442.74519500000002</v>
      </c>
      <c r="AB22" s="37">
        <f>AB17</f>
        <v>3413.3312689999998</v>
      </c>
      <c r="AC22" s="277">
        <f>AB22-Z22</f>
        <v>380.26221199999918</v>
      </c>
      <c r="AD22" s="80">
        <f>AB22/Z22%</f>
        <v>112.53720917175936</v>
      </c>
      <c r="AE22" s="37">
        <f>AE17</f>
        <v>3814.7954549999999</v>
      </c>
      <c r="AF22" s="72">
        <f>AF17</f>
        <v>762.26731500000005</v>
      </c>
      <c r="AG22" s="37">
        <v>4175.5985839999994</v>
      </c>
      <c r="AH22" s="277">
        <f>AG22-AE22</f>
        <v>360.80312899999944</v>
      </c>
      <c r="AI22" s="80">
        <f>AG22/AE22%</f>
        <v>109.45799409840178</v>
      </c>
      <c r="AJ22" s="95">
        <v>4243.4808739999999</v>
      </c>
      <c r="AK22" s="37">
        <f>AK17</f>
        <v>431.88815499999998</v>
      </c>
      <c r="AL22" s="95">
        <f>AL17</f>
        <v>4607.4867389999999</v>
      </c>
      <c r="AM22" s="96">
        <f t="shared" si="171"/>
        <v>364.00586500000009</v>
      </c>
      <c r="AN22" s="41">
        <f t="shared" si="172"/>
        <v>108.57800178222271</v>
      </c>
      <c r="AO22" s="37">
        <v>4652.9615000000003</v>
      </c>
      <c r="AP22" s="37">
        <v>506.36059999999998</v>
      </c>
      <c r="AQ22" s="37">
        <v>5113.8473389999999</v>
      </c>
      <c r="AR22" s="110">
        <f t="shared" si="173"/>
        <v>460.88583899999958</v>
      </c>
      <c r="AS22" s="37">
        <f t="shared" si="174"/>
        <v>109.90521496900413</v>
      </c>
      <c r="AT22" s="37">
        <v>5355.9033719999998</v>
      </c>
      <c r="AU22" s="37">
        <f>AU17</f>
        <v>681.00392399999998</v>
      </c>
      <c r="AV22" s="37">
        <f>AV17</f>
        <v>5794.8512629999996</v>
      </c>
      <c r="AW22" s="110">
        <f t="shared" si="204"/>
        <v>438.9478909999998</v>
      </c>
      <c r="AX22" s="41">
        <f t="shared" si="205"/>
        <v>108.19559018362365</v>
      </c>
      <c r="AY22" s="37">
        <v>5764.1360340000001</v>
      </c>
      <c r="AZ22" s="37">
        <f t="shared" ref="AZ22:BF22" si="213">AZ17</f>
        <v>455.26889</v>
      </c>
      <c r="BA22" s="37">
        <f t="shared" si="213"/>
        <v>6250.1201529999998</v>
      </c>
      <c r="BB22" s="110">
        <f t="shared" si="213"/>
        <v>485.98411899999974</v>
      </c>
      <c r="BC22" s="37">
        <f t="shared" si="213"/>
        <v>108.43117018983247</v>
      </c>
      <c r="BD22" s="37">
        <f t="shared" si="213"/>
        <v>613.34804899999995</v>
      </c>
      <c r="BE22" s="37">
        <v>6455.5900659999998</v>
      </c>
      <c r="BF22" s="37">
        <f t="shared" si="213"/>
        <v>6907.8498740000005</v>
      </c>
      <c r="BG22" s="96" t="e">
        <f>BF22-#REF!</f>
        <v>#REF!</v>
      </c>
      <c r="BH22" s="41">
        <f t="shared" si="123"/>
        <v>107.00570828346028</v>
      </c>
      <c r="BI22" s="37">
        <f>BI17</f>
        <v>296.41597300000001</v>
      </c>
      <c r="BJ22" s="37">
        <f>BJ17</f>
        <v>291.79797300000001</v>
      </c>
      <c r="BK22" s="96">
        <f t="shared" si="124"/>
        <v>-4.617999999999995</v>
      </c>
      <c r="BL22" s="41">
        <f t="shared" si="125"/>
        <v>98.442054268107881</v>
      </c>
      <c r="BM22" s="37">
        <v>634.34488199999998</v>
      </c>
      <c r="BN22" s="37">
        <v>410.12732199999999</v>
      </c>
      <c r="BO22" s="37">
        <v>701.925298</v>
      </c>
      <c r="BP22" s="110">
        <f t="shared" si="126"/>
        <v>67.580416000000014</v>
      </c>
      <c r="BQ22" s="41">
        <f t="shared" si="127"/>
        <v>110.65357629857886</v>
      </c>
      <c r="BR22" s="37">
        <v>1518.1826180000003</v>
      </c>
      <c r="BS22" s="37">
        <f>BS17</f>
        <v>888.38854100000003</v>
      </c>
      <c r="BT22" s="37">
        <f>BT17</f>
        <v>1590.3138389999999</v>
      </c>
      <c r="BU22" s="110">
        <f t="shared" si="207"/>
        <v>72.131220999999641</v>
      </c>
      <c r="BV22" s="37">
        <f t="shared" si="208"/>
        <v>104.751155766427</v>
      </c>
      <c r="BW22" s="41">
        <f t="shared" si="209"/>
        <v>4.7511557664270043</v>
      </c>
      <c r="BX22" s="37">
        <v>2448.8506430000002</v>
      </c>
      <c r="BY22" s="37">
        <f>BY17</f>
        <v>902.48151800000005</v>
      </c>
      <c r="BZ22" s="37">
        <f>BZ17</f>
        <v>2492.795357</v>
      </c>
      <c r="CA22" s="110">
        <f t="shared" si="131"/>
        <v>43.944713999999749</v>
      </c>
      <c r="CB22" s="37">
        <f t="shared" si="132"/>
        <v>101.79450364298921</v>
      </c>
      <c r="CC22" s="41">
        <f t="shared" si="133"/>
        <v>1.7945036429892127</v>
      </c>
      <c r="CD22" s="37">
        <v>2970.5860739999998</v>
      </c>
      <c r="CE22" s="35">
        <f>CE17</f>
        <v>618.43779099999995</v>
      </c>
      <c r="CF22" s="37">
        <f>CF17</f>
        <v>3111.2331479999998</v>
      </c>
      <c r="CG22" s="110">
        <f t="shared" si="210"/>
        <v>140.64707399999998</v>
      </c>
      <c r="CH22" s="37">
        <f t="shared" si="211"/>
        <v>104.73465742100561</v>
      </c>
      <c r="CI22" s="37">
        <f t="shared" si="212"/>
        <v>4.7346574210056076</v>
      </c>
      <c r="CJ22" s="37">
        <v>3413.3312689999998</v>
      </c>
      <c r="CK22" s="37">
        <f>CK17</f>
        <v>500.84877299999999</v>
      </c>
      <c r="CL22" s="37">
        <f>CL17</f>
        <v>3612.081921</v>
      </c>
      <c r="CM22" s="37">
        <f t="shared" si="137"/>
        <v>198.75065200000017</v>
      </c>
      <c r="CN22" s="41">
        <f t="shared" si="138"/>
        <v>105.82277652934133</v>
      </c>
      <c r="CO22" s="37">
        <f t="shared" si="111"/>
        <v>5.8227765293413256</v>
      </c>
      <c r="CP22" s="37">
        <v>4175.5985839999994</v>
      </c>
      <c r="CQ22" s="37">
        <f>CQ17</f>
        <v>741.04831100000001</v>
      </c>
      <c r="CR22" s="37">
        <f>CR17</f>
        <v>4353.1709620000001</v>
      </c>
      <c r="CS22" s="41">
        <f t="shared" si="139"/>
        <v>177.57237800000075</v>
      </c>
      <c r="CT22" s="41">
        <f t="shared" si="140"/>
        <v>104.25262089800538</v>
      </c>
      <c r="CU22" s="41">
        <f t="shared" si="141"/>
        <v>4.2526208980053752</v>
      </c>
      <c r="CV22" s="187">
        <f>CV17</f>
        <v>4607.4867389999999</v>
      </c>
      <c r="CW22" s="37">
        <f>CW17</f>
        <v>584.63568899999996</v>
      </c>
      <c r="CX22" s="37">
        <f>CX17</f>
        <v>4937.8066509999999</v>
      </c>
      <c r="CY22" s="122">
        <f t="shared" si="142"/>
        <v>330.31991199999993</v>
      </c>
      <c r="CZ22" s="41">
        <f t="shared" si="143"/>
        <v>107.16919940765129</v>
      </c>
      <c r="DA22" s="41">
        <f t="shared" si="144"/>
        <v>7.1691994076512913</v>
      </c>
      <c r="DB22" s="37">
        <v>5113.8473389999999</v>
      </c>
      <c r="DC22" s="37">
        <f>DC17</f>
        <v>481.04543699999999</v>
      </c>
      <c r="DD22" s="37">
        <f t="shared" si="198"/>
        <v>5418.8520879999996</v>
      </c>
      <c r="DE22" s="37">
        <f t="shared" si="145"/>
        <v>305.00474899999972</v>
      </c>
      <c r="DF22" s="41">
        <f t="shared" si="146"/>
        <v>105.96429124260175</v>
      </c>
      <c r="DG22" s="37">
        <f t="shared" si="147"/>
        <v>5.964291242601746</v>
      </c>
      <c r="DH22" s="37">
        <v>5794.8512629999996</v>
      </c>
      <c r="DI22" s="37">
        <f>DI17</f>
        <v>781.47479099999998</v>
      </c>
      <c r="DJ22" s="37">
        <f t="shared" si="199"/>
        <v>6200.3268789999993</v>
      </c>
      <c r="DK22" s="37">
        <f t="shared" si="148"/>
        <v>405.47561599999972</v>
      </c>
      <c r="DL22" s="37">
        <f t="shared" si="149"/>
        <v>106.99717037758937</v>
      </c>
      <c r="DM22" s="37">
        <f t="shared" si="150"/>
        <v>6.9971703775893701</v>
      </c>
      <c r="DN22" s="37">
        <v>6250.1201529999998</v>
      </c>
      <c r="DO22" s="37">
        <f>DO17</f>
        <v>625.66888900000004</v>
      </c>
      <c r="DP22" s="37">
        <f t="shared" si="200"/>
        <v>6825.9957679999989</v>
      </c>
      <c r="DQ22" s="37">
        <f t="shared" si="151"/>
        <v>575.87561499999902</v>
      </c>
      <c r="DR22" s="41">
        <f t="shared" si="152"/>
        <v>109.21383270885735</v>
      </c>
      <c r="DS22" s="41">
        <f t="shared" si="153"/>
        <v>9.2138327088573533</v>
      </c>
      <c r="DT22" s="35">
        <f>DT17</f>
        <v>7553.7475809999996</v>
      </c>
      <c r="DU22" s="41">
        <f>DT22/BF22%</f>
        <v>109.35019895888374</v>
      </c>
      <c r="DV22" s="37">
        <v>291.79797300000001</v>
      </c>
      <c r="DW22" s="37"/>
      <c r="DX22" s="96">
        <f t="shared" si="81"/>
        <v>-291.79797300000001</v>
      </c>
      <c r="DY22" s="41">
        <f t="shared" si="82"/>
        <v>0</v>
      </c>
      <c r="DZ22" s="41">
        <f t="shared" si="83"/>
        <v>-100</v>
      </c>
      <c r="EA22" s="37">
        <v>410.12732199999999</v>
      </c>
      <c r="EB22" s="37"/>
      <c r="EC22" s="96">
        <f t="shared" si="154"/>
        <v>-410.12732199999999</v>
      </c>
      <c r="ED22" s="41">
        <f t="shared" si="155"/>
        <v>0</v>
      </c>
      <c r="EE22" s="41">
        <f t="shared" si="61"/>
        <v>-100</v>
      </c>
      <c r="EF22" s="37">
        <v>701.925298</v>
      </c>
      <c r="EG22" s="37">
        <f t="shared" si="201"/>
        <v>0</v>
      </c>
      <c r="EH22" s="96">
        <f t="shared" si="85"/>
        <v>-701.925298</v>
      </c>
      <c r="EI22" s="41">
        <f t="shared" si="86"/>
        <v>0</v>
      </c>
      <c r="EJ22" s="41">
        <f t="shared" si="62"/>
        <v>-100</v>
      </c>
      <c r="EK22" s="35">
        <v>888.38854100000003</v>
      </c>
      <c r="EL22" s="35"/>
      <c r="EM22" s="35">
        <f t="shared" si="63"/>
        <v>-888.38854100000003</v>
      </c>
      <c r="EN22" s="40">
        <f t="shared" si="64"/>
        <v>0</v>
      </c>
      <c r="EO22" s="41">
        <f t="shared" si="65"/>
        <v>-100</v>
      </c>
      <c r="EP22" s="35">
        <v>1590.3138389999999</v>
      </c>
      <c r="EQ22" s="37">
        <f t="shared" si="179"/>
        <v>0</v>
      </c>
      <c r="ER22" s="96">
        <f t="shared" si="87"/>
        <v>-1590.3138389999999</v>
      </c>
      <c r="ES22" s="41">
        <f t="shared" si="88"/>
        <v>0</v>
      </c>
      <c r="ET22" s="233">
        <f t="shared" si="89"/>
        <v>-100</v>
      </c>
      <c r="EU22" s="37">
        <v>902.48151800000005</v>
      </c>
      <c r="EV22" s="37"/>
      <c r="EW22" s="37">
        <f t="shared" si="112"/>
        <v>-902.48151800000005</v>
      </c>
      <c r="EX22" s="41">
        <f t="shared" si="113"/>
        <v>0</v>
      </c>
      <c r="EY22" s="302">
        <f t="shared" si="90"/>
        <v>-100</v>
      </c>
      <c r="EZ22" s="37">
        <v>2492.795357</v>
      </c>
      <c r="FA22" s="37">
        <f t="shared" si="66"/>
        <v>0</v>
      </c>
      <c r="FB22" s="37">
        <f t="shared" si="114"/>
        <v>-2492.795357</v>
      </c>
      <c r="FC22" s="41">
        <f t="shared" si="91"/>
        <v>0</v>
      </c>
      <c r="FD22" s="302">
        <f t="shared" si="92"/>
        <v>-100</v>
      </c>
      <c r="FE22" s="35">
        <v>3111.2331479999998</v>
      </c>
      <c r="FF22" s="35">
        <f>FF17</f>
        <v>618.43779099999995</v>
      </c>
      <c r="FG22" s="35"/>
      <c r="FH22" s="120">
        <f t="shared" si="68"/>
        <v>-618.43779099999995</v>
      </c>
      <c r="FI22" s="40">
        <f t="shared" si="93"/>
        <v>0</v>
      </c>
      <c r="FJ22" s="35">
        <f t="shared" si="180"/>
        <v>0</v>
      </c>
      <c r="FK22" s="105">
        <f t="shared" si="94"/>
        <v>-3111.2331479999998</v>
      </c>
      <c r="FL22" s="40">
        <f t="shared" si="95"/>
        <v>0</v>
      </c>
      <c r="FM22" s="302">
        <f t="shared" si="96"/>
        <v>-100</v>
      </c>
      <c r="FN22" s="35">
        <v>3612.081921</v>
      </c>
      <c r="FO22" s="35">
        <v>500.84877299999999</v>
      </c>
      <c r="FP22" s="35"/>
      <c r="FQ22" s="35">
        <f t="shared" si="69"/>
        <v>-500.84877299999999</v>
      </c>
      <c r="FR22" s="40">
        <f t="shared" si="70"/>
        <v>0</v>
      </c>
      <c r="FS22" s="35">
        <f t="shared" si="181"/>
        <v>0</v>
      </c>
      <c r="FT22" s="35">
        <f t="shared" si="71"/>
        <v>-3612.081921</v>
      </c>
      <c r="FU22" s="40">
        <f t="shared" si="72"/>
        <v>0</v>
      </c>
      <c r="FV22" s="302">
        <f t="shared" si="73"/>
        <v>-100</v>
      </c>
      <c r="FW22" s="35">
        <v>741.04831100000001</v>
      </c>
      <c r="FX22" s="35"/>
      <c r="FY22" s="35">
        <f t="shared" si="115"/>
        <v>-741.04831100000001</v>
      </c>
      <c r="FZ22" s="40">
        <f t="shared" si="156"/>
        <v>0</v>
      </c>
      <c r="GA22" s="35">
        <v>4353.1709620000001</v>
      </c>
      <c r="GB22" s="35">
        <f t="shared" si="182"/>
        <v>0</v>
      </c>
      <c r="GC22" s="35">
        <f t="shared" si="157"/>
        <v>-4353.1709620000001</v>
      </c>
      <c r="GD22" s="40">
        <f t="shared" si="158"/>
        <v>0</v>
      </c>
      <c r="GE22" s="302">
        <f t="shared" si="116"/>
        <v>-100</v>
      </c>
      <c r="GF22" s="35">
        <v>584.63568899999996</v>
      </c>
      <c r="GG22" s="35"/>
      <c r="GH22" s="35">
        <f t="shared" si="159"/>
        <v>-584.63568899999996</v>
      </c>
      <c r="GI22" s="40">
        <f t="shared" si="160"/>
        <v>0</v>
      </c>
      <c r="GJ22" s="35">
        <v>4937.8066509999999</v>
      </c>
      <c r="GK22" s="35">
        <f t="shared" si="183"/>
        <v>0</v>
      </c>
      <c r="GL22" s="35">
        <f t="shared" si="117"/>
        <v>-4937.8066509999999</v>
      </c>
      <c r="GM22" s="40">
        <f t="shared" si="118"/>
        <v>0</v>
      </c>
      <c r="GN22" s="233">
        <f t="shared" si="161"/>
        <v>-100</v>
      </c>
      <c r="GO22" s="35">
        <v>481.04543699999999</v>
      </c>
      <c r="GP22" s="35"/>
      <c r="GQ22" s="35">
        <f t="shared" si="119"/>
        <v>-481.04543699999999</v>
      </c>
      <c r="GR22" s="40">
        <f t="shared" si="120"/>
        <v>0</v>
      </c>
      <c r="GS22" s="35">
        <v>5418.8520879999996</v>
      </c>
      <c r="GT22" s="35">
        <f t="shared" si="184"/>
        <v>0</v>
      </c>
      <c r="GU22" s="35">
        <f t="shared" si="162"/>
        <v>-5418.8520879999996</v>
      </c>
      <c r="GV22" s="40">
        <f t="shared" si="121"/>
        <v>0</v>
      </c>
      <c r="GW22" s="233">
        <f t="shared" si="122"/>
        <v>-100</v>
      </c>
      <c r="GX22" s="35">
        <v>781.47479099999998</v>
      </c>
      <c r="GY22" s="35"/>
      <c r="GZ22" s="35">
        <f t="shared" si="97"/>
        <v>-781.47479099999998</v>
      </c>
      <c r="HA22" s="40">
        <f t="shared" si="98"/>
        <v>0</v>
      </c>
      <c r="HB22" s="35">
        <v>6200.3268789999993</v>
      </c>
      <c r="HC22" s="35">
        <f t="shared" si="185"/>
        <v>0</v>
      </c>
      <c r="HD22" s="35">
        <f t="shared" si="163"/>
        <v>-6200.3268789999993</v>
      </c>
      <c r="HE22" s="40">
        <f t="shared" si="164"/>
        <v>0</v>
      </c>
      <c r="HF22" s="233">
        <f t="shared" si="101"/>
        <v>-100</v>
      </c>
      <c r="HG22" s="35">
        <v>625.66888900000004</v>
      </c>
      <c r="HH22" s="35"/>
      <c r="HI22" s="40">
        <f t="shared" si="165"/>
        <v>-625.66888900000004</v>
      </c>
      <c r="HJ22" s="40">
        <f t="shared" si="166"/>
        <v>0</v>
      </c>
      <c r="HK22" s="35">
        <v>6825.9957679999989</v>
      </c>
      <c r="HL22" s="35">
        <f t="shared" si="186"/>
        <v>0</v>
      </c>
      <c r="HM22" s="40">
        <f t="shared" si="167"/>
        <v>-6825.9957679999989</v>
      </c>
      <c r="HN22" s="40">
        <f t="shared" si="168"/>
        <v>0</v>
      </c>
      <c r="HO22" s="233">
        <f t="shared" si="169"/>
        <v>-100</v>
      </c>
      <c r="HP22" s="35"/>
      <c r="HQ22" s="35"/>
      <c r="HR22" s="40">
        <f t="shared" si="102"/>
        <v>0</v>
      </c>
      <c r="HS22" s="40" t="e">
        <f t="shared" si="103"/>
        <v>#DIV/0!</v>
      </c>
      <c r="HT22" s="35">
        <v>0</v>
      </c>
      <c r="HU22" s="40">
        <f t="shared" si="79"/>
        <v>-7553.7475809999996</v>
      </c>
      <c r="HV22" s="40">
        <f t="shared" si="80"/>
        <v>0</v>
      </c>
      <c r="HW22" s="44">
        <f t="shared" si="104"/>
        <v>-100</v>
      </c>
    </row>
    <row r="23" spans="1:232" ht="18" customHeight="1">
      <c r="A23" s="8" t="s">
        <v>21</v>
      </c>
      <c r="B23" s="46"/>
      <c r="C23" s="35"/>
      <c r="D23" s="75"/>
      <c r="E23" s="271"/>
      <c r="F23" s="69"/>
      <c r="G23" s="69"/>
      <c r="H23" s="35"/>
      <c r="I23" s="272"/>
      <c r="J23" s="75"/>
      <c r="K23" s="35"/>
      <c r="L23" s="35"/>
      <c r="M23" s="35"/>
      <c r="N23" s="270"/>
      <c r="O23" s="40"/>
      <c r="P23" s="54"/>
      <c r="Q23" s="69"/>
      <c r="R23" s="35"/>
      <c r="S23" s="272"/>
      <c r="T23" s="75"/>
      <c r="U23" s="271"/>
      <c r="V23" s="69"/>
      <c r="W23" s="35"/>
      <c r="X23" s="272"/>
      <c r="Y23" s="75"/>
      <c r="Z23" s="271"/>
      <c r="AA23" s="69"/>
      <c r="AB23" s="35"/>
      <c r="AC23" s="271"/>
      <c r="AD23" s="75"/>
      <c r="AE23" s="271"/>
      <c r="AF23" s="69"/>
      <c r="AG23" s="35"/>
      <c r="AH23" s="271"/>
      <c r="AI23" s="75"/>
      <c r="AJ23" s="92"/>
      <c r="AK23" s="38"/>
      <c r="AL23" s="35"/>
      <c r="AM23" s="89"/>
      <c r="AN23" s="40"/>
      <c r="AO23" s="35"/>
      <c r="AP23" s="35"/>
      <c r="AQ23" s="35"/>
      <c r="AR23" s="105"/>
      <c r="AS23" s="35"/>
      <c r="AT23" s="35"/>
      <c r="AU23" s="35"/>
      <c r="AV23" s="35"/>
      <c r="AW23" s="105"/>
      <c r="AX23" s="40"/>
      <c r="AY23" s="35"/>
      <c r="AZ23" s="35"/>
      <c r="BA23" s="35"/>
      <c r="BB23" s="105"/>
      <c r="BC23" s="40"/>
      <c r="BD23" s="35"/>
      <c r="BE23" s="35"/>
      <c r="BF23" s="35"/>
      <c r="BG23" s="89"/>
      <c r="BH23" s="40"/>
      <c r="BI23" s="35"/>
      <c r="BJ23" s="35"/>
      <c r="BK23" s="89"/>
      <c r="BL23" s="40"/>
      <c r="BM23" s="35"/>
      <c r="BN23" s="35"/>
      <c r="BO23" s="35"/>
      <c r="BP23" s="105"/>
      <c r="BQ23" s="40"/>
      <c r="BR23" s="35"/>
      <c r="BS23" s="35"/>
      <c r="BT23" s="35"/>
      <c r="BU23" s="105"/>
      <c r="BV23" s="35"/>
      <c r="BW23" s="195"/>
      <c r="BX23" s="35"/>
      <c r="BY23" s="35"/>
      <c r="BZ23" s="35"/>
      <c r="CA23" s="105"/>
      <c r="CB23" s="35"/>
      <c r="CC23" s="195"/>
      <c r="CD23" s="35"/>
      <c r="CE23" s="35"/>
      <c r="CF23" s="35"/>
      <c r="CG23" s="105"/>
      <c r="CH23" s="35"/>
      <c r="CI23" s="185"/>
      <c r="CJ23" s="35"/>
      <c r="CK23" s="35"/>
      <c r="CL23" s="35"/>
      <c r="CM23" s="35"/>
      <c r="CN23" s="40"/>
      <c r="CO23" s="129"/>
      <c r="CP23" s="35"/>
      <c r="CQ23" s="35"/>
      <c r="CR23" s="35"/>
      <c r="CS23" s="40"/>
      <c r="CT23" s="40"/>
      <c r="CU23" s="259"/>
      <c r="CV23" s="35"/>
      <c r="CW23" s="35"/>
      <c r="CX23" s="35"/>
      <c r="CY23" s="120"/>
      <c r="CZ23" s="40"/>
      <c r="DA23" s="259"/>
      <c r="DB23" s="35"/>
      <c r="DC23" s="35"/>
      <c r="DD23" s="35"/>
      <c r="DE23" s="35"/>
      <c r="DF23" s="40"/>
      <c r="DG23" s="129"/>
      <c r="DH23" s="35"/>
      <c r="DI23" s="35"/>
      <c r="DJ23" s="35"/>
      <c r="DK23" s="35"/>
      <c r="DL23" s="35"/>
      <c r="DM23" s="129"/>
      <c r="DN23" s="35"/>
      <c r="DO23" s="35"/>
      <c r="DP23" s="35"/>
      <c r="DQ23" s="35"/>
      <c r="DR23" s="40"/>
      <c r="DS23" s="135"/>
      <c r="DT23" s="35"/>
      <c r="DU23" s="40"/>
      <c r="DV23" s="35"/>
      <c r="DW23" s="35"/>
      <c r="DX23" s="89"/>
      <c r="DY23" s="40"/>
      <c r="DZ23" s="135"/>
      <c r="EA23" s="38"/>
      <c r="EB23" s="38"/>
      <c r="EC23" s="102"/>
      <c r="ED23" s="43"/>
      <c r="EE23" s="233"/>
      <c r="EF23" s="35"/>
      <c r="EG23" s="38"/>
      <c r="EH23" s="102"/>
      <c r="EI23" s="43"/>
      <c r="EJ23" s="233"/>
      <c r="EK23" s="35"/>
      <c r="EL23" s="35"/>
      <c r="EM23" s="35"/>
      <c r="EN23" s="40"/>
      <c r="EO23" s="233"/>
      <c r="EP23" s="35"/>
      <c r="EQ23" s="35"/>
      <c r="ER23" s="89"/>
      <c r="ES23" s="40"/>
      <c r="ET23" s="233"/>
      <c r="EU23" s="35"/>
      <c r="EV23" s="35"/>
      <c r="EW23" s="35"/>
      <c r="EX23" s="40"/>
      <c r="EY23" s="302"/>
      <c r="EZ23" s="35"/>
      <c r="FA23" s="35"/>
      <c r="FB23" s="35"/>
      <c r="FC23" s="40"/>
      <c r="FD23" s="302"/>
      <c r="FE23" s="35"/>
      <c r="FF23" s="35"/>
      <c r="FG23" s="35"/>
      <c r="FH23" s="120"/>
      <c r="FI23" s="40"/>
      <c r="FJ23" s="35"/>
      <c r="FK23" s="105"/>
      <c r="FL23" s="40"/>
      <c r="FM23" s="302"/>
      <c r="FN23" s="35"/>
      <c r="FO23" s="35"/>
      <c r="FP23" s="35"/>
      <c r="FQ23" s="35"/>
      <c r="FR23" s="40"/>
      <c r="FS23" s="35"/>
      <c r="FT23" s="35"/>
      <c r="FU23" s="40"/>
      <c r="FV23" s="302"/>
      <c r="FW23" s="35"/>
      <c r="FX23" s="35"/>
      <c r="FY23" s="35"/>
      <c r="FZ23" s="40"/>
      <c r="GA23" s="35"/>
      <c r="GB23" s="35"/>
      <c r="GC23" s="35"/>
      <c r="GD23" s="40"/>
      <c r="GE23" s="302"/>
      <c r="GF23" s="35"/>
      <c r="GG23" s="35"/>
      <c r="GH23" s="35"/>
      <c r="GI23" s="40"/>
      <c r="GJ23" s="35"/>
      <c r="GK23" s="35"/>
      <c r="GL23" s="35"/>
      <c r="GM23" s="40"/>
      <c r="GN23" s="233"/>
      <c r="GO23" s="35"/>
      <c r="GP23" s="35"/>
      <c r="GQ23" s="35"/>
      <c r="GR23" s="40"/>
      <c r="GS23" s="35"/>
      <c r="GT23" s="35"/>
      <c r="GU23" s="35"/>
      <c r="GV23" s="40"/>
      <c r="GW23" s="233"/>
      <c r="GX23" s="35"/>
      <c r="GY23" s="35"/>
      <c r="GZ23" s="35"/>
      <c r="HA23" s="40"/>
      <c r="HB23" s="35"/>
      <c r="HC23" s="35"/>
      <c r="HD23" s="35"/>
      <c r="HE23" s="40"/>
      <c r="HF23" s="233"/>
      <c r="HG23" s="35"/>
      <c r="HH23" s="35"/>
      <c r="HI23" s="40"/>
      <c r="HJ23" s="40"/>
      <c r="HK23" s="35"/>
      <c r="HL23" s="35"/>
      <c r="HM23" s="40"/>
      <c r="HN23" s="40"/>
      <c r="HO23" s="233"/>
      <c r="HP23" s="35"/>
      <c r="HQ23" s="35"/>
      <c r="HR23" s="40"/>
      <c r="HS23" s="40"/>
      <c r="HT23" s="35"/>
      <c r="HU23" s="40"/>
      <c r="HV23" s="40"/>
      <c r="HW23" s="44"/>
    </row>
    <row r="24" spans="1:232" s="14" customFormat="1" ht="18" customHeight="1">
      <c r="A24" s="6" t="s">
        <v>5</v>
      </c>
      <c r="B24" s="45">
        <v>100.59574499999999</v>
      </c>
      <c r="C24" s="34">
        <v>81.897960999999995</v>
      </c>
      <c r="D24" s="78">
        <f>C24/B24%</f>
        <v>81.412947436295639</v>
      </c>
      <c r="E24" s="281">
        <f>C24-B24</f>
        <v>-18.697783999999999</v>
      </c>
      <c r="F24" s="67">
        <v>211.561803</v>
      </c>
      <c r="G24" s="67">
        <f>G25+G26</f>
        <v>34.443750999999999</v>
      </c>
      <c r="H24" s="34">
        <v>116.341714</v>
      </c>
      <c r="I24" s="282">
        <f t="shared" ref="I24:I27" si="214">H24-F24</f>
        <v>-95.220089000000002</v>
      </c>
      <c r="J24" s="78">
        <f t="shared" ref="J24:J27" si="215">H24/F24%</f>
        <v>54.991833284763608</v>
      </c>
      <c r="K24" s="34">
        <v>579.54136600000004</v>
      </c>
      <c r="L24" s="34">
        <v>516.72897299999988</v>
      </c>
      <c r="M24" s="34">
        <v>633.07068699999991</v>
      </c>
      <c r="N24" s="263">
        <v>53.529320999999868</v>
      </c>
      <c r="O24" s="42">
        <v>109.23649701995558</v>
      </c>
      <c r="P24" s="268">
        <v>899.00917699999991</v>
      </c>
      <c r="Q24" s="67">
        <f>Q25+Q26</f>
        <v>525.16587100000004</v>
      </c>
      <c r="R24" s="34">
        <v>1158.2365580000001</v>
      </c>
      <c r="S24" s="282">
        <f>R24-P24</f>
        <v>259.22738100000015</v>
      </c>
      <c r="T24" s="78">
        <f>R24/P24%</f>
        <v>128.8347869668076</v>
      </c>
      <c r="U24" s="34">
        <v>1045.383656</v>
      </c>
      <c r="V24" s="67">
        <f>V25+V26</f>
        <v>182.07169200000001</v>
      </c>
      <c r="W24" s="34">
        <v>1340.425688</v>
      </c>
      <c r="X24" s="282">
        <f>W24-U24</f>
        <v>295.04203200000006</v>
      </c>
      <c r="Y24" s="78">
        <f>W24/U24%</f>
        <v>128.22332550414393</v>
      </c>
      <c r="Z24" s="34">
        <v>1157.4250650000001</v>
      </c>
      <c r="AA24" s="67">
        <f>AA25+AA26</f>
        <v>161.39016100000001</v>
      </c>
      <c r="AB24" s="34">
        <v>1501.8158490000001</v>
      </c>
      <c r="AC24" s="281">
        <f>AB24-Z24</f>
        <v>344.39078399999994</v>
      </c>
      <c r="AD24" s="78">
        <f>AB24/Z24%</f>
        <v>129.7549097919354</v>
      </c>
      <c r="AE24" s="34">
        <v>1466.8536940000001</v>
      </c>
      <c r="AF24" s="67">
        <f>AF25+AF26</f>
        <v>214.91679300000001</v>
      </c>
      <c r="AG24" s="34">
        <v>1716.7326420000002</v>
      </c>
      <c r="AH24" s="281">
        <f>AG24-AE24</f>
        <v>249.87894800000004</v>
      </c>
      <c r="AI24" s="78">
        <f>AG24/AE24%</f>
        <v>117.03502871636768</v>
      </c>
      <c r="AJ24" s="91">
        <v>1631.9204759999998</v>
      </c>
      <c r="AK24" s="53">
        <v>144.68418800000001</v>
      </c>
      <c r="AL24" s="34">
        <v>1861.4168299999999</v>
      </c>
      <c r="AM24" s="88">
        <f t="shared" si="171"/>
        <v>229.49635400000011</v>
      </c>
      <c r="AN24" s="42">
        <f t="shared" si="172"/>
        <v>114.06296185231517</v>
      </c>
      <c r="AO24" s="34">
        <v>1803.198378</v>
      </c>
      <c r="AP24" s="34">
        <v>232.72702699999999</v>
      </c>
      <c r="AQ24" s="34">
        <v>2094.143857</v>
      </c>
      <c r="AR24" s="104">
        <f t="shared" si="173"/>
        <v>290.94547899999998</v>
      </c>
      <c r="AS24" s="34">
        <f t="shared" si="174"/>
        <v>116.13496787428898</v>
      </c>
      <c r="AT24" s="34">
        <v>2035.6601760000005</v>
      </c>
      <c r="AU24" s="34">
        <v>238.05789999999999</v>
      </c>
      <c r="AV24" s="34">
        <v>2332.2017569999998</v>
      </c>
      <c r="AW24" s="104">
        <f t="shared" ref="AW24:AW27" si="216">AV24-AT24</f>
        <v>296.54158099999927</v>
      </c>
      <c r="AX24" s="42">
        <f t="shared" ref="AX24:AX27" si="217">AV24/AT24%</f>
        <v>114.56734205915906</v>
      </c>
      <c r="AY24" s="34">
        <v>2142.7509610000002</v>
      </c>
      <c r="AZ24" s="34">
        <v>83.954717000000002</v>
      </c>
      <c r="BA24" s="34">
        <v>2416.1564739999999</v>
      </c>
      <c r="BB24" s="104">
        <f t="shared" si="177"/>
        <v>273.4055129999997</v>
      </c>
      <c r="BC24" s="42">
        <f t="shared" si="178"/>
        <v>112.75955619557413</v>
      </c>
      <c r="BD24" s="34">
        <f>BD25+BD26</f>
        <v>177.72040800000002</v>
      </c>
      <c r="BE24" s="34">
        <v>2372.842854</v>
      </c>
      <c r="BF24" s="34">
        <v>2598.8482060000001</v>
      </c>
      <c r="BG24" s="88" t="e">
        <f>BF24-#REF!</f>
        <v>#REF!</v>
      </c>
      <c r="BH24" s="42">
        <f t="shared" si="123"/>
        <v>109.52466580831569</v>
      </c>
      <c r="BI24" s="34">
        <v>81.897960999999995</v>
      </c>
      <c r="BJ24" s="34">
        <v>70.370579000000006</v>
      </c>
      <c r="BK24" s="88">
        <f t="shared" si="124"/>
        <v>-11.527381999999989</v>
      </c>
      <c r="BL24" s="42">
        <f t="shared" si="125"/>
        <v>85.9247020814108</v>
      </c>
      <c r="BM24" s="34">
        <v>116.341714</v>
      </c>
      <c r="BN24" s="34">
        <v>88.614313999999993</v>
      </c>
      <c r="BO24" s="34">
        <v>158.984894</v>
      </c>
      <c r="BP24" s="104">
        <f t="shared" si="126"/>
        <v>42.643180000000001</v>
      </c>
      <c r="BQ24" s="42">
        <f t="shared" si="127"/>
        <v>136.65338813901263</v>
      </c>
      <c r="BR24" s="34">
        <v>633.07068699999991</v>
      </c>
      <c r="BS24" s="34">
        <v>481.89264800000001</v>
      </c>
      <c r="BT24" s="34">
        <v>640.87754199999995</v>
      </c>
      <c r="BU24" s="104">
        <f t="shared" ref="BU24:BU27" si="218">BT24-BR24</f>
        <v>7.8068550000000414</v>
      </c>
      <c r="BV24" s="34">
        <f t="shared" ref="BV24:BV27" si="219">BT24/BR24%</f>
        <v>101.23317271835712</v>
      </c>
      <c r="BW24" s="194">
        <f t="shared" ref="BW24:BW27" si="220">BV24-100</f>
        <v>1.2331727183571246</v>
      </c>
      <c r="BX24" s="34">
        <v>1158.2365580000001</v>
      </c>
      <c r="BY24" s="34">
        <v>438.06905999999998</v>
      </c>
      <c r="BZ24" s="34">
        <v>1078.946602</v>
      </c>
      <c r="CA24" s="104">
        <f t="shared" si="131"/>
        <v>-79.289956000000075</v>
      </c>
      <c r="CB24" s="34">
        <f t="shared" si="132"/>
        <v>93.154252000393157</v>
      </c>
      <c r="CC24" s="194">
        <f t="shared" si="133"/>
        <v>-6.8457479996068429</v>
      </c>
      <c r="CD24" s="34">
        <v>1340.425688</v>
      </c>
      <c r="CE24" s="34">
        <v>211.72581500000001</v>
      </c>
      <c r="CF24" s="34">
        <v>1290.672417</v>
      </c>
      <c r="CG24" s="104">
        <f t="shared" ref="CG24:CG27" si="221">CF24-CD24</f>
        <v>-49.753271000000041</v>
      </c>
      <c r="CH24" s="34">
        <f t="shared" ref="CH24:CH27" si="222">CF24/CD24%</f>
        <v>96.288248468720781</v>
      </c>
      <c r="CI24" s="184">
        <f t="shared" ref="CI24:CI27" si="223">CH24-100</f>
        <v>-3.7117515312792193</v>
      </c>
      <c r="CJ24" s="34">
        <v>1501.8158490000001</v>
      </c>
      <c r="CK24" s="34">
        <v>192.368607</v>
      </c>
      <c r="CL24" s="34">
        <v>1483.0410240000001</v>
      </c>
      <c r="CM24" s="34">
        <f t="shared" si="137"/>
        <v>-18.774824999999964</v>
      </c>
      <c r="CN24" s="42">
        <f t="shared" si="138"/>
        <v>98.749858378941639</v>
      </c>
      <c r="CO24" s="128">
        <f t="shared" si="111"/>
        <v>-1.2501416210583614</v>
      </c>
      <c r="CP24" s="34">
        <v>1716.7326420000002</v>
      </c>
      <c r="CQ24" s="34">
        <f>CQ25+CQ26</f>
        <v>261.12530600000002</v>
      </c>
      <c r="CR24" s="34">
        <v>1744.1693459999999</v>
      </c>
      <c r="CS24" s="42">
        <f t="shared" si="139"/>
        <v>27.436703999999736</v>
      </c>
      <c r="CT24" s="42">
        <f t="shared" si="140"/>
        <v>101.59819317980904</v>
      </c>
      <c r="CU24" s="258">
        <f t="shared" si="141"/>
        <v>1.5981931798090443</v>
      </c>
      <c r="CV24" s="34">
        <v>1861.4168299999999</v>
      </c>
      <c r="CW24" s="34">
        <v>191.12507099999999</v>
      </c>
      <c r="CX24" s="34">
        <v>1935.2944170000001</v>
      </c>
      <c r="CY24" s="119">
        <f t="shared" si="142"/>
        <v>73.877587000000176</v>
      </c>
      <c r="CZ24" s="42">
        <f t="shared" si="143"/>
        <v>103.96889003093413</v>
      </c>
      <c r="DA24" s="258">
        <f t="shared" si="144"/>
        <v>3.9688900309341335</v>
      </c>
      <c r="DB24" s="34">
        <v>2094.143857</v>
      </c>
      <c r="DC24" s="34">
        <v>200.761504</v>
      </c>
      <c r="DD24" s="34">
        <v>2136.0559210000001</v>
      </c>
      <c r="DE24" s="34">
        <f t="shared" si="145"/>
        <v>41.9120640000001</v>
      </c>
      <c r="DF24" s="42">
        <f t="shared" si="146"/>
        <v>102.00139373710658</v>
      </c>
      <c r="DG24" s="128">
        <f t="shared" si="147"/>
        <v>2.0013937371065822</v>
      </c>
      <c r="DH24" s="34">
        <v>2332.2017569999998</v>
      </c>
      <c r="DI24" s="34">
        <v>263.23484200000001</v>
      </c>
      <c r="DJ24" s="34">
        <v>2399.290763</v>
      </c>
      <c r="DK24" s="34">
        <f t="shared" si="148"/>
        <v>67.089006000000154</v>
      </c>
      <c r="DL24" s="34">
        <f t="shared" si="149"/>
        <v>102.87663817243235</v>
      </c>
      <c r="DM24" s="128">
        <f t="shared" si="150"/>
        <v>2.8766381724323509</v>
      </c>
      <c r="DN24" s="34">
        <v>2416.1564739999999</v>
      </c>
      <c r="DO24" s="34">
        <v>176.770408</v>
      </c>
      <c r="DP24" s="34">
        <v>2576.0611709999998</v>
      </c>
      <c r="DQ24" s="34">
        <f t="shared" si="151"/>
        <v>159.90469699999994</v>
      </c>
      <c r="DR24" s="42">
        <f t="shared" si="152"/>
        <v>106.61814326682553</v>
      </c>
      <c r="DS24" s="134">
        <f t="shared" si="153"/>
        <v>6.6181432668255269</v>
      </c>
      <c r="DT24" s="34">
        <v>2770.1527040000001</v>
      </c>
      <c r="DU24" s="42">
        <f>DT24/BF24%</f>
        <v>106.59155458193004</v>
      </c>
      <c r="DV24" s="34">
        <v>70.370579000000006</v>
      </c>
      <c r="DW24" s="34">
        <v>121.90111899999999</v>
      </c>
      <c r="DX24" s="88">
        <f t="shared" si="81"/>
        <v>51.530539999999988</v>
      </c>
      <c r="DY24" s="42">
        <f t="shared" si="82"/>
        <v>173.22739237373617</v>
      </c>
      <c r="DZ24" s="134">
        <f t="shared" si="83"/>
        <v>73.227392373736166</v>
      </c>
      <c r="EA24" s="53">
        <v>88.614313999999993</v>
      </c>
      <c r="EB24" s="53">
        <v>108.062099</v>
      </c>
      <c r="EC24" s="245">
        <f t="shared" si="154"/>
        <v>19.44778500000001</v>
      </c>
      <c r="ED24" s="83">
        <f t="shared" si="155"/>
        <v>121.94655030563122</v>
      </c>
      <c r="EE24" s="232">
        <f t="shared" si="61"/>
        <v>21.94655030563122</v>
      </c>
      <c r="EF24" s="34">
        <v>158.984894</v>
      </c>
      <c r="EG24" s="53">
        <v>229.96321800000001</v>
      </c>
      <c r="EH24" s="245">
        <f t="shared" si="85"/>
        <v>70.978324000000015</v>
      </c>
      <c r="EI24" s="83">
        <f t="shared" si="86"/>
        <v>144.64469687289915</v>
      </c>
      <c r="EJ24" s="232">
        <f t="shared" si="62"/>
        <v>44.644696872899146</v>
      </c>
      <c r="EK24" s="34">
        <v>481.89264800000001</v>
      </c>
      <c r="EL24" s="34">
        <v>621.25395900000001</v>
      </c>
      <c r="EM24" s="34">
        <f t="shared" si="63"/>
        <v>139.361311</v>
      </c>
      <c r="EN24" s="42">
        <f t="shared" si="64"/>
        <v>128.9195760878261</v>
      </c>
      <c r="EO24" s="232">
        <f t="shared" si="65"/>
        <v>28.919576087826101</v>
      </c>
      <c r="EP24" s="34">
        <v>640.87754199999995</v>
      </c>
      <c r="EQ24" s="34">
        <v>851.21717699999999</v>
      </c>
      <c r="ER24" s="88">
        <f t="shared" si="87"/>
        <v>210.33963500000004</v>
      </c>
      <c r="ES24" s="42">
        <f t="shared" si="88"/>
        <v>132.8205657423396</v>
      </c>
      <c r="ET24" s="232">
        <f t="shared" si="89"/>
        <v>32.820565742339596</v>
      </c>
      <c r="EU24" s="34">
        <v>438.06905999999998</v>
      </c>
      <c r="EV24" s="34">
        <v>226.94335899999999</v>
      </c>
      <c r="EW24" s="34">
        <f t="shared" si="112"/>
        <v>-211.12570099999999</v>
      </c>
      <c r="EX24" s="42">
        <f t="shared" si="113"/>
        <v>51.805384064329949</v>
      </c>
      <c r="EY24" s="301">
        <f t="shared" si="90"/>
        <v>-48.194615935670051</v>
      </c>
      <c r="EZ24" s="34">
        <v>1078.946602</v>
      </c>
      <c r="FA24" s="34">
        <v>1078.1605360000001</v>
      </c>
      <c r="FB24" s="34">
        <f t="shared" si="114"/>
        <v>-0.78606599999989157</v>
      </c>
      <c r="FC24" s="42">
        <f t="shared" si="91"/>
        <v>99.927145050687145</v>
      </c>
      <c r="FD24" s="301">
        <f t="shared" si="92"/>
        <v>-7.285494931285541E-2</v>
      </c>
      <c r="FE24" s="34">
        <v>1290.672417</v>
      </c>
      <c r="FF24" s="34">
        <v>211.72581500000001</v>
      </c>
      <c r="FG24" s="34">
        <v>447.07875000000001</v>
      </c>
      <c r="FH24" s="119">
        <f t="shared" si="68"/>
        <v>235.352935</v>
      </c>
      <c r="FI24" s="42">
        <f t="shared" si="93"/>
        <v>211.15930053215288</v>
      </c>
      <c r="FJ24" s="34">
        <v>1525.239286</v>
      </c>
      <c r="FK24" s="104">
        <f t="shared" si="94"/>
        <v>234.566869</v>
      </c>
      <c r="FL24" s="42">
        <f t="shared" si="95"/>
        <v>118.17400495357451</v>
      </c>
      <c r="FM24" s="301">
        <f t="shared" si="96"/>
        <v>18.17400495357451</v>
      </c>
      <c r="FN24" s="34">
        <v>1483.0410240000001</v>
      </c>
      <c r="FO24" s="34">
        <v>192.368607</v>
      </c>
      <c r="FP24" s="34">
        <v>230.57899</v>
      </c>
      <c r="FQ24" s="34">
        <f t="shared" si="69"/>
        <v>38.210383000000007</v>
      </c>
      <c r="FR24" s="42">
        <f t="shared" si="70"/>
        <v>119.86310739360918</v>
      </c>
      <c r="FS24" s="34">
        <v>1755.818276</v>
      </c>
      <c r="FT24" s="34">
        <f t="shared" si="71"/>
        <v>272.77725199999986</v>
      </c>
      <c r="FU24" s="42">
        <f t="shared" si="72"/>
        <v>118.39310225311743</v>
      </c>
      <c r="FV24" s="301">
        <f t="shared" si="73"/>
        <v>18.393102253117434</v>
      </c>
      <c r="FW24" s="34">
        <v>261.12832200000003</v>
      </c>
      <c r="FX24" s="34">
        <v>306.23051600000002</v>
      </c>
      <c r="FY24" s="34">
        <f t="shared" si="115"/>
        <v>45.102193999999997</v>
      </c>
      <c r="FZ24" s="42">
        <f t="shared" si="156"/>
        <v>117.2720422107258</v>
      </c>
      <c r="GA24" s="34">
        <v>1744.1693459999999</v>
      </c>
      <c r="GB24" s="34">
        <v>2062.048792</v>
      </c>
      <c r="GC24" s="34">
        <f>GB24-GA24</f>
        <v>317.87944600000014</v>
      </c>
      <c r="GD24" s="42">
        <f>GB24/GA24%</f>
        <v>118.22526274349509</v>
      </c>
      <c r="GE24" s="301">
        <f t="shared" si="116"/>
        <v>18.225262743495094</v>
      </c>
      <c r="GF24" s="34">
        <v>191.12507099999999</v>
      </c>
      <c r="GG24" s="34">
        <v>202.07009300000001</v>
      </c>
      <c r="GH24" s="34">
        <f t="shared" si="159"/>
        <v>10.945022000000023</v>
      </c>
      <c r="GI24" s="42">
        <f t="shared" si="160"/>
        <v>105.72662808847302</v>
      </c>
      <c r="GJ24" s="34">
        <v>1935.2944170000001</v>
      </c>
      <c r="GK24" s="34">
        <v>2264.1188849999999</v>
      </c>
      <c r="GL24" s="34">
        <f t="shared" si="117"/>
        <v>328.8244679999998</v>
      </c>
      <c r="GM24" s="42">
        <f t="shared" si="118"/>
        <v>116.99092732927569</v>
      </c>
      <c r="GN24" s="232">
        <f t="shared" si="161"/>
        <v>16.990927329275692</v>
      </c>
      <c r="GO24" s="34">
        <v>200.761504</v>
      </c>
      <c r="GP24" s="34">
        <v>217.91851800000001</v>
      </c>
      <c r="GQ24" s="34">
        <f t="shared" si="119"/>
        <v>17.157014000000004</v>
      </c>
      <c r="GR24" s="42">
        <f t="shared" si="120"/>
        <v>108.54596805570853</v>
      </c>
      <c r="GS24" s="34">
        <v>2136.0559210000001</v>
      </c>
      <c r="GT24" s="34">
        <v>2482.0374029999998</v>
      </c>
      <c r="GU24" s="34">
        <f t="shared" si="162"/>
        <v>345.98148199999969</v>
      </c>
      <c r="GV24" s="42">
        <f t="shared" si="121"/>
        <v>116.19721087816968</v>
      </c>
      <c r="GW24" s="232">
        <f t="shared" si="122"/>
        <v>16.197210878169685</v>
      </c>
      <c r="GX24" s="34">
        <v>263.23484200000001</v>
      </c>
      <c r="GY24" s="34">
        <v>368.54852199999999</v>
      </c>
      <c r="GZ24" s="34">
        <f t="shared" si="97"/>
        <v>105.31367999999998</v>
      </c>
      <c r="HA24" s="42">
        <f t="shared" si="98"/>
        <v>140.00750022293781</v>
      </c>
      <c r="HB24" s="34">
        <v>2399.290763</v>
      </c>
      <c r="HC24" s="34">
        <v>2850.5859249999999</v>
      </c>
      <c r="HD24" s="34">
        <f t="shared" si="163"/>
        <v>451.29516199999989</v>
      </c>
      <c r="HE24" s="42">
        <f t="shared" si="164"/>
        <v>118.80952358753359</v>
      </c>
      <c r="HF24" s="232">
        <f t="shared" si="101"/>
        <v>18.80952358753359</v>
      </c>
      <c r="HG24" s="34">
        <v>176.770408</v>
      </c>
      <c r="HH24" s="34">
        <v>186.78072900000001</v>
      </c>
      <c r="HI24" s="42">
        <f t="shared" si="165"/>
        <v>10.010321000000005</v>
      </c>
      <c r="HJ24" s="42">
        <f t="shared" si="166"/>
        <v>105.66289409707082</v>
      </c>
      <c r="HK24" s="34">
        <v>2576.0611709999998</v>
      </c>
      <c r="HL24" s="34">
        <v>3037.3666539999999</v>
      </c>
      <c r="HM24" s="42">
        <f t="shared" si="167"/>
        <v>461.30548300000009</v>
      </c>
      <c r="HN24" s="42">
        <f t="shared" si="168"/>
        <v>117.90739630693342</v>
      </c>
      <c r="HO24" s="232">
        <f t="shared" si="169"/>
        <v>17.907396306933421</v>
      </c>
      <c r="HP24" s="34">
        <v>194.091533</v>
      </c>
      <c r="HQ24" s="34">
        <v>252.625844</v>
      </c>
      <c r="HR24" s="42">
        <f t="shared" si="102"/>
        <v>58.534311000000002</v>
      </c>
      <c r="HS24" s="42">
        <f t="shared" si="103"/>
        <v>130.15809607727712</v>
      </c>
      <c r="HT24" s="34">
        <v>3289.9924980000001</v>
      </c>
      <c r="HU24" s="42">
        <f t="shared" si="79"/>
        <v>519.83979399999998</v>
      </c>
      <c r="HV24" s="42">
        <f t="shared" si="80"/>
        <v>118.76574505258753</v>
      </c>
      <c r="HW24" s="331">
        <f t="shared" si="104"/>
        <v>18.765745052587533</v>
      </c>
    </row>
    <row r="25" spans="1:232" s="15" customFormat="1" ht="18" customHeight="1">
      <c r="A25" s="9" t="s">
        <v>2</v>
      </c>
      <c r="B25" s="46">
        <v>17.026855000000001</v>
      </c>
      <c r="C25" s="35">
        <v>15.268575999999999</v>
      </c>
      <c r="D25" s="75">
        <f>C25/B25%</f>
        <v>89.673495193328407</v>
      </c>
      <c r="E25" s="271">
        <f>C25-B25</f>
        <v>-1.7582790000000017</v>
      </c>
      <c r="F25" s="69">
        <v>35.331806999999998</v>
      </c>
      <c r="G25" s="69">
        <v>15.227952</v>
      </c>
      <c r="H25" s="35">
        <v>30.496528000000001</v>
      </c>
      <c r="I25" s="272">
        <f t="shared" si="214"/>
        <v>-4.8352789999999963</v>
      </c>
      <c r="J25" s="75">
        <f t="shared" si="215"/>
        <v>86.314656932208422</v>
      </c>
      <c r="K25" s="35">
        <v>81.714407999999992</v>
      </c>
      <c r="L25" s="35">
        <v>62.007827999999996</v>
      </c>
      <c r="M25" s="35">
        <v>92.504356000000001</v>
      </c>
      <c r="N25" s="270">
        <v>10.78994800000001</v>
      </c>
      <c r="O25" s="40">
        <v>113.20446205765819</v>
      </c>
      <c r="P25" s="54">
        <v>135.51117300000001</v>
      </c>
      <c r="Q25" s="69">
        <v>110.08327199999999</v>
      </c>
      <c r="R25" s="35">
        <v>202.587628</v>
      </c>
      <c r="S25" s="272">
        <f>R25-P25</f>
        <v>67.076454999999982</v>
      </c>
      <c r="T25" s="75">
        <f>R25/P25%</f>
        <v>149.49883726561791</v>
      </c>
      <c r="U25" s="35">
        <v>159.52162100000001</v>
      </c>
      <c r="V25" s="69">
        <v>34.329273999999998</v>
      </c>
      <c r="W25" s="35">
        <v>236.92774900000001</v>
      </c>
      <c r="X25" s="272">
        <f>W25-U25</f>
        <v>77.406127999999995</v>
      </c>
      <c r="Y25" s="75">
        <f>W25/U25%</f>
        <v>148.52391012250308</v>
      </c>
      <c r="Z25" s="35">
        <v>181.189256</v>
      </c>
      <c r="AA25" s="69">
        <v>31.009065</v>
      </c>
      <c r="AB25" s="35">
        <v>267.93681400000003</v>
      </c>
      <c r="AC25" s="271">
        <f>AB25-Z25</f>
        <v>86.747558000000026</v>
      </c>
      <c r="AD25" s="75">
        <f>AB25/Z25%</f>
        <v>147.87676704186038</v>
      </c>
      <c r="AE25" s="35">
        <v>239.829365</v>
      </c>
      <c r="AF25" s="69">
        <v>46.645833000000003</v>
      </c>
      <c r="AG25" s="35">
        <v>314.58264700000001</v>
      </c>
      <c r="AH25" s="271">
        <f>AG25-AE25</f>
        <v>74.753282000000013</v>
      </c>
      <c r="AI25" s="75">
        <f>AG25/AE25%</f>
        <v>131.16936160006929</v>
      </c>
      <c r="AJ25" s="90">
        <v>278.24352700000003</v>
      </c>
      <c r="AK25" s="38">
        <v>39.655710999999997</v>
      </c>
      <c r="AL25" s="35">
        <v>354.23835800000001</v>
      </c>
      <c r="AM25" s="89">
        <f t="shared" si="171"/>
        <v>75.994830999999976</v>
      </c>
      <c r="AN25" s="40">
        <f t="shared" si="172"/>
        <v>127.3123446282364</v>
      </c>
      <c r="AO25" s="35">
        <v>320.70995299999998</v>
      </c>
      <c r="AP25" s="35">
        <v>49.701630999999999</v>
      </c>
      <c r="AQ25" s="35">
        <v>403.93998900000003</v>
      </c>
      <c r="AR25" s="105">
        <f t="shared" si="173"/>
        <v>83.230036000000041</v>
      </c>
      <c r="AS25" s="35">
        <f t="shared" si="174"/>
        <v>125.95180948437857</v>
      </c>
      <c r="AT25" s="35">
        <v>351.58717299999989</v>
      </c>
      <c r="AU25" s="35">
        <v>39.887776000000002</v>
      </c>
      <c r="AV25" s="35">
        <v>443.827765</v>
      </c>
      <c r="AW25" s="105">
        <f t="shared" si="216"/>
        <v>92.240592000000106</v>
      </c>
      <c r="AX25" s="40">
        <f t="shared" si="217"/>
        <v>126.2354827148373</v>
      </c>
      <c r="AY25" s="35">
        <v>372.69430299999999</v>
      </c>
      <c r="AZ25" s="35">
        <v>18.924669999999999</v>
      </c>
      <c r="BA25" s="35">
        <v>462.75243499999999</v>
      </c>
      <c r="BB25" s="105">
        <f t="shared" si="177"/>
        <v>90.058132000000001</v>
      </c>
      <c r="BC25" s="40">
        <f t="shared" si="178"/>
        <v>124.16407529577934</v>
      </c>
      <c r="BD25" s="35">
        <v>27.284693999999998</v>
      </c>
      <c r="BE25" s="35">
        <v>411.31642099999999</v>
      </c>
      <c r="BF25" s="35">
        <v>491.37988000000001</v>
      </c>
      <c r="BG25" s="89" t="e">
        <f>BF25-#REF!</f>
        <v>#REF!</v>
      </c>
      <c r="BH25" s="40">
        <f t="shared" si="123"/>
        <v>119.46517447695093</v>
      </c>
      <c r="BI25" s="35">
        <v>15.268575999999999</v>
      </c>
      <c r="BJ25" s="35">
        <v>19.059365</v>
      </c>
      <c r="BK25" s="89">
        <f t="shared" si="124"/>
        <v>3.7907890000000002</v>
      </c>
      <c r="BL25" s="40">
        <f t="shared" si="125"/>
        <v>124.82739058311658</v>
      </c>
      <c r="BM25" s="35">
        <v>30.496528000000001</v>
      </c>
      <c r="BN25" s="35">
        <v>18.655843999999998</v>
      </c>
      <c r="BO25" s="35">
        <v>37.715209000000002</v>
      </c>
      <c r="BP25" s="105">
        <f t="shared" si="126"/>
        <v>7.2186810000000001</v>
      </c>
      <c r="BQ25" s="40">
        <f t="shared" si="127"/>
        <v>123.67050111409404</v>
      </c>
      <c r="BR25" s="35">
        <v>92.504356000000001</v>
      </c>
      <c r="BS25" s="35">
        <v>64.257227</v>
      </c>
      <c r="BT25" s="35">
        <v>101.972436</v>
      </c>
      <c r="BU25" s="105">
        <f t="shared" si="218"/>
        <v>9.4680800000000005</v>
      </c>
      <c r="BV25" s="35">
        <f t="shared" si="219"/>
        <v>110.23528016345523</v>
      </c>
      <c r="BW25" s="195">
        <f t="shared" si="220"/>
        <v>10.235280163455229</v>
      </c>
      <c r="BX25" s="35">
        <v>202.587628</v>
      </c>
      <c r="BY25" s="35">
        <v>69.669634000000002</v>
      </c>
      <c r="BZ25" s="35">
        <v>171.64206999999999</v>
      </c>
      <c r="CA25" s="105">
        <f t="shared" si="131"/>
        <v>-30.945558000000005</v>
      </c>
      <c r="CB25" s="35">
        <f t="shared" si="132"/>
        <v>84.724852990529115</v>
      </c>
      <c r="CC25" s="195">
        <f t="shared" si="133"/>
        <v>-15.275147009470885</v>
      </c>
      <c r="CD25" s="35">
        <v>236.92774900000001</v>
      </c>
      <c r="CE25" s="35">
        <v>33.759411999999998</v>
      </c>
      <c r="CF25" s="35">
        <v>205.40148199999999</v>
      </c>
      <c r="CG25" s="105">
        <f t="shared" si="221"/>
        <v>-31.526267000000018</v>
      </c>
      <c r="CH25" s="35">
        <f t="shared" si="222"/>
        <v>86.693721130993396</v>
      </c>
      <c r="CI25" s="185">
        <f t="shared" si="223"/>
        <v>-13.306278869006604</v>
      </c>
      <c r="CJ25" s="35">
        <v>267.93681400000003</v>
      </c>
      <c r="CK25" s="35">
        <v>34.978659</v>
      </c>
      <c r="CL25" s="35">
        <v>240.38014100000001</v>
      </c>
      <c r="CM25" s="35">
        <f t="shared" si="137"/>
        <v>-27.556673000000018</v>
      </c>
      <c r="CN25" s="40">
        <f t="shared" si="138"/>
        <v>89.71523450301234</v>
      </c>
      <c r="CO25" s="129">
        <f t="shared" si="111"/>
        <v>-10.28476549698766</v>
      </c>
      <c r="CP25" s="35">
        <v>314.58264700000001</v>
      </c>
      <c r="CQ25" s="35">
        <v>53.157243000000001</v>
      </c>
      <c r="CR25" s="35">
        <v>293.53738600000003</v>
      </c>
      <c r="CS25" s="40">
        <f t="shared" si="139"/>
        <v>-21.045260999999982</v>
      </c>
      <c r="CT25" s="40">
        <f t="shared" si="140"/>
        <v>93.310101113110662</v>
      </c>
      <c r="CU25" s="259">
        <f t="shared" si="141"/>
        <v>-6.6898988868893383</v>
      </c>
      <c r="CV25" s="35">
        <v>354.23835800000001</v>
      </c>
      <c r="CW25" s="35">
        <v>47.672410999999997</v>
      </c>
      <c r="CX25" s="35">
        <v>341.20979699999998</v>
      </c>
      <c r="CY25" s="120">
        <f t="shared" si="142"/>
        <v>-13.028561000000025</v>
      </c>
      <c r="CZ25" s="40">
        <f t="shared" si="143"/>
        <v>96.322091974014839</v>
      </c>
      <c r="DA25" s="259">
        <f t="shared" si="144"/>
        <v>-3.6779080259851611</v>
      </c>
      <c r="DB25" s="35">
        <v>403.93998900000003</v>
      </c>
      <c r="DC25" s="35">
        <v>47.735180999999997</v>
      </c>
      <c r="DD25" s="35">
        <v>388.94497799999999</v>
      </c>
      <c r="DE25" s="35">
        <f t="shared" si="145"/>
        <v>-14.995011000000034</v>
      </c>
      <c r="DF25" s="40">
        <f t="shared" si="146"/>
        <v>96.287812197766826</v>
      </c>
      <c r="DG25" s="129">
        <f t="shared" si="147"/>
        <v>-3.7121878022331742</v>
      </c>
      <c r="DH25" s="35">
        <v>443.827765</v>
      </c>
      <c r="DI25" s="35">
        <v>39.101816999999997</v>
      </c>
      <c r="DJ25" s="35">
        <v>428.04679499999997</v>
      </c>
      <c r="DK25" s="35">
        <f t="shared" si="148"/>
        <v>-15.780970000000025</v>
      </c>
      <c r="DL25" s="35">
        <f t="shared" si="149"/>
        <v>96.444348180875977</v>
      </c>
      <c r="DM25" s="129">
        <f t="shared" si="150"/>
        <v>-3.5556518191240229</v>
      </c>
      <c r="DN25" s="35">
        <v>462.75243499999999</v>
      </c>
      <c r="DO25" s="35">
        <v>28.650518000000002</v>
      </c>
      <c r="DP25" s="35">
        <v>456.69731300000001</v>
      </c>
      <c r="DQ25" s="35">
        <f t="shared" si="151"/>
        <v>-6.055121999999983</v>
      </c>
      <c r="DR25" s="40">
        <f t="shared" si="152"/>
        <v>98.691498619558857</v>
      </c>
      <c r="DS25" s="135">
        <f t="shared" si="153"/>
        <v>-1.3085013804411432</v>
      </c>
      <c r="DT25" s="35">
        <v>491.02323000000001</v>
      </c>
      <c r="DU25" s="40">
        <f>DT25/BF25%</f>
        <v>99.927418680634617</v>
      </c>
      <c r="DV25" s="35">
        <v>19.059365</v>
      </c>
      <c r="DW25" s="35">
        <v>26.679345999999999</v>
      </c>
      <c r="DX25" s="89">
        <f t="shared" si="81"/>
        <v>7.6199809999999992</v>
      </c>
      <c r="DY25" s="40">
        <f t="shared" si="82"/>
        <v>139.9802459315932</v>
      </c>
      <c r="DZ25" s="135">
        <f t="shared" si="83"/>
        <v>39.980245931593203</v>
      </c>
      <c r="EA25" s="38">
        <v>18.655843999999998</v>
      </c>
      <c r="EB25" s="38">
        <v>25.566738999999998</v>
      </c>
      <c r="EC25" s="102">
        <f t="shared" si="154"/>
        <v>6.910895</v>
      </c>
      <c r="ED25" s="43">
        <f t="shared" si="155"/>
        <v>137.04412944276334</v>
      </c>
      <c r="EE25" s="233">
        <f t="shared" si="61"/>
        <v>37.044129442763335</v>
      </c>
      <c r="EF25" s="35">
        <v>37.715209000000002</v>
      </c>
      <c r="EG25" s="38">
        <v>52.246085000000001</v>
      </c>
      <c r="EH25" s="102">
        <f t="shared" si="85"/>
        <v>14.530875999999999</v>
      </c>
      <c r="EI25" s="43">
        <f t="shared" si="86"/>
        <v>138.52789467506332</v>
      </c>
      <c r="EJ25" s="233">
        <f t="shared" si="62"/>
        <v>38.527894675063322</v>
      </c>
      <c r="EK25" s="35">
        <v>64.257227</v>
      </c>
      <c r="EL25" s="35">
        <v>95.540222999999997</v>
      </c>
      <c r="EM25" s="35">
        <f t="shared" si="63"/>
        <v>31.282995999999997</v>
      </c>
      <c r="EN25" s="40">
        <f t="shared" si="64"/>
        <v>148.6840118388551</v>
      </c>
      <c r="EO25" s="233">
        <f t="shared" si="65"/>
        <v>48.684011838855099</v>
      </c>
      <c r="EP25" s="35">
        <v>101.972436</v>
      </c>
      <c r="EQ25" s="35">
        <v>147.78630799999999</v>
      </c>
      <c r="ER25" s="89">
        <f t="shared" si="87"/>
        <v>45.813871999999989</v>
      </c>
      <c r="ES25" s="40">
        <f t="shared" si="88"/>
        <v>144.92770183503313</v>
      </c>
      <c r="ET25" s="233">
        <f t="shared" si="89"/>
        <v>44.927701835033133</v>
      </c>
      <c r="EU25" s="35">
        <v>69.669634000000002</v>
      </c>
      <c r="EV25" s="35">
        <v>54.248016</v>
      </c>
      <c r="EW25" s="35">
        <f t="shared" si="112"/>
        <v>-15.421618000000002</v>
      </c>
      <c r="EX25" s="40">
        <f t="shared" si="113"/>
        <v>77.864649037771599</v>
      </c>
      <c r="EY25" s="302">
        <f t="shared" si="90"/>
        <v>-22.135350962228401</v>
      </c>
      <c r="EZ25" s="35">
        <v>171.64206999999999</v>
      </c>
      <c r="FA25" s="35">
        <v>202.034324</v>
      </c>
      <c r="FB25" s="35">
        <f t="shared" si="114"/>
        <v>30.392254000000008</v>
      </c>
      <c r="FC25" s="40">
        <f t="shared" si="91"/>
        <v>117.70676268353093</v>
      </c>
      <c r="FD25" s="302">
        <f t="shared" si="92"/>
        <v>17.706762683530926</v>
      </c>
      <c r="FE25" s="35">
        <v>205.40148199999999</v>
      </c>
      <c r="FF25" s="35">
        <v>33.759411999999998</v>
      </c>
      <c r="FG25" s="35">
        <v>102.843294</v>
      </c>
      <c r="FH25" s="120">
        <f t="shared" si="68"/>
        <v>69.083882000000003</v>
      </c>
      <c r="FI25" s="40">
        <f t="shared" si="93"/>
        <v>304.6359160520924</v>
      </c>
      <c r="FJ25" s="35">
        <v>304.87761799999998</v>
      </c>
      <c r="FK25" s="105">
        <f t="shared" si="94"/>
        <v>99.476135999999997</v>
      </c>
      <c r="FL25" s="40">
        <f t="shared" si="95"/>
        <v>148.43009652676216</v>
      </c>
      <c r="FM25" s="302">
        <f t="shared" si="96"/>
        <v>48.430096526762156</v>
      </c>
      <c r="FN25" s="35">
        <v>240.38014100000001</v>
      </c>
      <c r="FO25" s="35">
        <v>34.978659</v>
      </c>
      <c r="FP25" s="35">
        <v>54.544212999999999</v>
      </c>
      <c r="FQ25" s="35">
        <f t="shared" si="69"/>
        <v>19.565553999999999</v>
      </c>
      <c r="FR25" s="40">
        <f t="shared" si="70"/>
        <v>155.93568924411881</v>
      </c>
      <c r="FS25" s="35">
        <v>359.421831</v>
      </c>
      <c r="FT25" s="35">
        <f t="shared" si="71"/>
        <v>119.04168999999999</v>
      </c>
      <c r="FU25" s="40">
        <f t="shared" si="72"/>
        <v>149.52226481970487</v>
      </c>
      <c r="FV25" s="302">
        <f t="shared" si="73"/>
        <v>49.522264819704873</v>
      </c>
      <c r="FW25" s="35">
        <v>53.157245000000003</v>
      </c>
      <c r="FX25" s="35">
        <v>87.905231999999998</v>
      </c>
      <c r="FY25" s="35">
        <f t="shared" si="115"/>
        <v>34.747986999999995</v>
      </c>
      <c r="FZ25" s="40">
        <f t="shared" si="156"/>
        <v>165.36829927886592</v>
      </c>
      <c r="GA25" s="35">
        <v>293.53738600000003</v>
      </c>
      <c r="GB25" s="35">
        <v>447.32706300000001</v>
      </c>
      <c r="GC25" s="35">
        <f>GB25-GA25</f>
        <v>153.78967699999998</v>
      </c>
      <c r="GD25" s="40">
        <f>GB25/GA25%</f>
        <v>152.39185341794928</v>
      </c>
      <c r="GE25" s="302">
        <f t="shared" si="116"/>
        <v>52.391853417949278</v>
      </c>
      <c r="GF25" s="35">
        <v>47.672410999999997</v>
      </c>
      <c r="GG25" s="35">
        <v>64.879756</v>
      </c>
      <c r="GH25" s="35">
        <f t="shared" si="159"/>
        <v>17.207345000000004</v>
      </c>
      <c r="GI25" s="40">
        <f t="shared" si="160"/>
        <v>136.09497535167668</v>
      </c>
      <c r="GJ25" s="35">
        <v>341.20979699999998</v>
      </c>
      <c r="GK25" s="35">
        <v>512.206819</v>
      </c>
      <c r="GL25" s="35">
        <f t="shared" si="117"/>
        <v>170.99702200000002</v>
      </c>
      <c r="GM25" s="40">
        <f t="shared" si="118"/>
        <v>150.11492152436645</v>
      </c>
      <c r="GN25" s="233">
        <f t="shared" si="161"/>
        <v>50.114921524366451</v>
      </c>
      <c r="GO25" s="35">
        <v>47.735180999999997</v>
      </c>
      <c r="GP25" s="35">
        <v>68.895385000000005</v>
      </c>
      <c r="GQ25" s="35">
        <f t="shared" si="119"/>
        <v>21.160204000000007</v>
      </c>
      <c r="GR25" s="40">
        <f t="shared" si="120"/>
        <v>144.32832044776367</v>
      </c>
      <c r="GS25" s="35">
        <v>388.94497799999999</v>
      </c>
      <c r="GT25" s="35">
        <v>581.10220400000003</v>
      </c>
      <c r="GU25" s="35">
        <f t="shared" si="162"/>
        <v>192.15722600000004</v>
      </c>
      <c r="GV25" s="40">
        <f t="shared" si="121"/>
        <v>149.40473251206242</v>
      </c>
      <c r="GW25" s="233">
        <f t="shared" si="122"/>
        <v>49.404732512062424</v>
      </c>
      <c r="GX25" s="35">
        <v>39.101816999999997</v>
      </c>
      <c r="GY25" s="35">
        <v>73.086557999999997</v>
      </c>
      <c r="GZ25" s="35">
        <f t="shared" si="97"/>
        <v>33.984741</v>
      </c>
      <c r="HA25" s="40">
        <f t="shared" si="98"/>
        <v>186.91345724419918</v>
      </c>
      <c r="HB25" s="35">
        <v>428.04679499999997</v>
      </c>
      <c r="HC25" s="35">
        <v>654.188762</v>
      </c>
      <c r="HD25" s="35">
        <f t="shared" si="163"/>
        <v>226.14196700000002</v>
      </c>
      <c r="HE25" s="40">
        <f t="shared" si="164"/>
        <v>152.83113193266641</v>
      </c>
      <c r="HF25" s="233">
        <f t="shared" si="101"/>
        <v>52.831131932666409</v>
      </c>
      <c r="HG25" s="35">
        <v>28.650518000000002</v>
      </c>
      <c r="HH25" s="35">
        <v>41.697099999999999</v>
      </c>
      <c r="HI25" s="40">
        <f t="shared" si="165"/>
        <v>13.046581999999997</v>
      </c>
      <c r="HJ25" s="40">
        <f t="shared" si="166"/>
        <v>145.53698470652432</v>
      </c>
      <c r="HK25" s="35">
        <v>456.69731300000001</v>
      </c>
      <c r="HL25" s="35">
        <v>695.88586199999997</v>
      </c>
      <c r="HM25" s="40">
        <f t="shared" si="167"/>
        <v>239.18854899999997</v>
      </c>
      <c r="HN25" s="40">
        <f t="shared" si="168"/>
        <v>152.37353980228036</v>
      </c>
      <c r="HO25" s="233">
        <f t="shared" si="169"/>
        <v>52.373539802280362</v>
      </c>
      <c r="HP25" s="35">
        <v>34.325916999999997</v>
      </c>
      <c r="HQ25" s="35">
        <v>66.518287000000001</v>
      </c>
      <c r="HR25" s="40">
        <f t="shared" si="102"/>
        <v>32.192370000000004</v>
      </c>
      <c r="HS25" s="40">
        <f t="shared" si="103"/>
        <v>193.78444281619633</v>
      </c>
      <c r="HT25" s="35">
        <v>762.40414899999996</v>
      </c>
      <c r="HU25" s="40">
        <f t="shared" si="79"/>
        <v>271.38091899999995</v>
      </c>
      <c r="HV25" s="40">
        <f t="shared" si="80"/>
        <v>155.2684480935861</v>
      </c>
      <c r="HW25" s="44">
        <f t="shared" si="104"/>
        <v>55.268448093586102</v>
      </c>
    </row>
    <row r="26" spans="1:232" s="15" customFormat="1" ht="18" customHeight="1">
      <c r="A26" s="9" t="s">
        <v>3</v>
      </c>
      <c r="B26" s="46">
        <v>83.568889999999996</v>
      </c>
      <c r="C26" s="35">
        <v>66.629384999999999</v>
      </c>
      <c r="D26" s="75">
        <f>C26/B26%</f>
        <v>79.729891111393243</v>
      </c>
      <c r="E26" s="271">
        <f>C26-B26</f>
        <v>-16.939504999999997</v>
      </c>
      <c r="F26" s="69">
        <v>176.229996</v>
      </c>
      <c r="G26" s="69">
        <v>19.215799000000001</v>
      </c>
      <c r="H26" s="35">
        <v>85.845185999999998</v>
      </c>
      <c r="I26" s="272">
        <f t="shared" si="214"/>
        <v>-90.384810000000002</v>
      </c>
      <c r="J26" s="75">
        <f t="shared" si="215"/>
        <v>48.712017220950287</v>
      </c>
      <c r="K26" s="35">
        <v>497.8269580000001</v>
      </c>
      <c r="L26" s="35">
        <v>454.72114499999998</v>
      </c>
      <c r="M26" s="35">
        <v>540.56633099999999</v>
      </c>
      <c r="N26" s="270">
        <v>42.739372999999887</v>
      </c>
      <c r="O26" s="40">
        <v>108.58518654186661</v>
      </c>
      <c r="P26" s="54">
        <v>763.49800400000004</v>
      </c>
      <c r="Q26" s="69">
        <v>415.08259900000002</v>
      </c>
      <c r="R26" s="35">
        <v>955.64892999999995</v>
      </c>
      <c r="S26" s="272">
        <f>R26-P26</f>
        <v>192.15092599999991</v>
      </c>
      <c r="T26" s="75">
        <f>R26/P26%</f>
        <v>125.16718118361969</v>
      </c>
      <c r="U26" s="35">
        <v>885.86203500000011</v>
      </c>
      <c r="V26" s="69">
        <v>147.74241800000001</v>
      </c>
      <c r="W26" s="35">
        <v>1103.4979390000001</v>
      </c>
      <c r="X26" s="272">
        <f>W26-U26</f>
        <v>217.63590399999998</v>
      </c>
      <c r="Y26" s="75">
        <f>W26/U26%</f>
        <v>124.56769738416435</v>
      </c>
      <c r="Z26" s="35">
        <v>976.23580900000002</v>
      </c>
      <c r="AA26" s="69">
        <v>130.38109600000001</v>
      </c>
      <c r="AB26" s="35">
        <v>1233.8790349999999</v>
      </c>
      <c r="AC26" s="271">
        <f>AB26-Z26</f>
        <v>257.64322599999991</v>
      </c>
      <c r="AD26" s="75">
        <f>AB26/Z26%</f>
        <v>126.39149513107033</v>
      </c>
      <c r="AE26" s="35">
        <v>1227.0243290000001</v>
      </c>
      <c r="AF26" s="69">
        <v>168.27096</v>
      </c>
      <c r="AG26" s="35">
        <v>1402.149995</v>
      </c>
      <c r="AH26" s="271">
        <f>AG26-AE26</f>
        <v>175.12566599999991</v>
      </c>
      <c r="AI26" s="75">
        <f>AG26/AE26%</f>
        <v>114.2723874222383</v>
      </c>
      <c r="AJ26" s="90">
        <v>1353.6769489999999</v>
      </c>
      <c r="AK26" s="38">
        <v>105.028477</v>
      </c>
      <c r="AL26" s="35">
        <v>1507.1784720000001</v>
      </c>
      <c r="AM26" s="89">
        <f t="shared" si="171"/>
        <v>153.50152300000013</v>
      </c>
      <c r="AN26" s="40">
        <f t="shared" si="172"/>
        <v>111.33959790874744</v>
      </c>
      <c r="AO26" s="35">
        <v>1482.488425</v>
      </c>
      <c r="AP26" s="35">
        <v>183.025396</v>
      </c>
      <c r="AQ26" s="35">
        <v>1690.2038680000001</v>
      </c>
      <c r="AR26" s="105">
        <f t="shared" si="173"/>
        <v>207.71544300000005</v>
      </c>
      <c r="AS26" s="35">
        <f t="shared" si="174"/>
        <v>114.01126912677245</v>
      </c>
      <c r="AT26" s="35">
        <v>1684.073003</v>
      </c>
      <c r="AU26" s="35">
        <v>198.17012399999999</v>
      </c>
      <c r="AV26" s="35">
        <v>1888.373992</v>
      </c>
      <c r="AW26" s="105">
        <f t="shared" si="216"/>
        <v>204.30098900000007</v>
      </c>
      <c r="AX26" s="40">
        <f t="shared" si="217"/>
        <v>112.13136180177814</v>
      </c>
      <c r="AY26" s="35">
        <v>1770.056658</v>
      </c>
      <c r="AZ26" s="35">
        <v>65.030046999999996</v>
      </c>
      <c r="BA26" s="35">
        <v>1953.404039</v>
      </c>
      <c r="BB26" s="105">
        <f t="shared" si="177"/>
        <v>183.34738100000004</v>
      </c>
      <c r="BC26" s="40">
        <f t="shared" si="178"/>
        <v>110.35827752582595</v>
      </c>
      <c r="BD26" s="35">
        <v>150.43571400000002</v>
      </c>
      <c r="BE26" s="35">
        <v>1961.526433</v>
      </c>
      <c r="BF26" s="35">
        <v>2107.4683260000002</v>
      </c>
      <c r="BG26" s="89" t="e">
        <f>BF26-#REF!</f>
        <v>#REF!</v>
      </c>
      <c r="BH26" s="40">
        <f t="shared" si="123"/>
        <v>107.44022056214627</v>
      </c>
      <c r="BI26" s="35">
        <v>66.629384999999999</v>
      </c>
      <c r="BJ26" s="35">
        <v>51.311214</v>
      </c>
      <c r="BK26" s="89">
        <f t="shared" si="124"/>
        <v>-15.318171</v>
      </c>
      <c r="BL26" s="40">
        <f t="shared" si="125"/>
        <v>77.009886853975914</v>
      </c>
      <c r="BM26" s="35">
        <v>85.845185999999998</v>
      </c>
      <c r="BN26" s="35">
        <v>69.958470000000005</v>
      </c>
      <c r="BO26" s="35">
        <v>121.269685</v>
      </c>
      <c r="BP26" s="105">
        <f t="shared" si="126"/>
        <v>35.424498999999997</v>
      </c>
      <c r="BQ26" s="40">
        <f t="shared" si="127"/>
        <v>141.26556263737376</v>
      </c>
      <c r="BR26" s="35">
        <v>540.56633099999999</v>
      </c>
      <c r="BS26" s="35">
        <v>417.63542100000001</v>
      </c>
      <c r="BT26" s="35">
        <v>538.90510600000005</v>
      </c>
      <c r="BU26" s="105">
        <f t="shared" si="218"/>
        <v>-1.6612249999999449</v>
      </c>
      <c r="BV26" s="35">
        <f t="shared" si="219"/>
        <v>99.692688037575934</v>
      </c>
      <c r="BW26" s="195">
        <f t="shared" si="220"/>
        <v>-0.30731196242406611</v>
      </c>
      <c r="BX26" s="35">
        <v>955.64892999999995</v>
      </c>
      <c r="BY26" s="35">
        <v>368.39942600000001</v>
      </c>
      <c r="BZ26" s="35">
        <v>907.30453199999999</v>
      </c>
      <c r="CA26" s="105">
        <f t="shared" si="131"/>
        <v>-48.344397999999956</v>
      </c>
      <c r="CB26" s="35">
        <f t="shared" si="132"/>
        <v>94.941196868184647</v>
      </c>
      <c r="CC26" s="195">
        <f t="shared" si="133"/>
        <v>-5.0588031318153526</v>
      </c>
      <c r="CD26" s="35">
        <v>1103.4979390000001</v>
      </c>
      <c r="CE26" s="35">
        <v>177.96640300000001</v>
      </c>
      <c r="CF26" s="35">
        <v>1085.270935</v>
      </c>
      <c r="CG26" s="105">
        <f t="shared" si="221"/>
        <v>-18.227004000000079</v>
      </c>
      <c r="CH26" s="35">
        <f t="shared" si="222"/>
        <v>98.34825210307892</v>
      </c>
      <c r="CI26" s="185">
        <f t="shared" si="223"/>
        <v>-1.6517478969210799</v>
      </c>
      <c r="CJ26" s="35">
        <v>1233.8790349999999</v>
      </c>
      <c r="CK26" s="35">
        <v>157.389948</v>
      </c>
      <c r="CL26" s="35">
        <v>1242.660883</v>
      </c>
      <c r="CM26" s="35">
        <f t="shared" si="137"/>
        <v>8.7818480000000818</v>
      </c>
      <c r="CN26" s="40">
        <f t="shared" si="138"/>
        <v>100.71172681850454</v>
      </c>
      <c r="CO26" s="129">
        <f t="shared" si="111"/>
        <v>0.71172681850454467</v>
      </c>
      <c r="CP26" s="35">
        <v>1402.149995</v>
      </c>
      <c r="CQ26" s="35">
        <v>207.968063</v>
      </c>
      <c r="CR26" s="35">
        <v>1450.6319599999999</v>
      </c>
      <c r="CS26" s="40">
        <f t="shared" si="139"/>
        <v>48.481964999999946</v>
      </c>
      <c r="CT26" s="40">
        <f t="shared" si="140"/>
        <v>103.45768749227148</v>
      </c>
      <c r="CU26" s="259">
        <f t="shared" si="141"/>
        <v>3.4576874922714751</v>
      </c>
      <c r="CV26" s="35">
        <v>1507.1784720000001</v>
      </c>
      <c r="CW26" s="35">
        <v>143.45266000000001</v>
      </c>
      <c r="CX26" s="35">
        <v>1594.0846200000001</v>
      </c>
      <c r="CY26" s="120">
        <f t="shared" si="142"/>
        <v>86.90614800000003</v>
      </c>
      <c r="CZ26" s="40">
        <f t="shared" si="143"/>
        <v>105.76614844323494</v>
      </c>
      <c r="DA26" s="259">
        <f t="shared" si="144"/>
        <v>5.7661484432349397</v>
      </c>
      <c r="DB26" s="35">
        <v>1690.2038680000001</v>
      </c>
      <c r="DC26" s="35">
        <v>153.02632299999999</v>
      </c>
      <c r="DD26" s="35">
        <v>1747.1109429999999</v>
      </c>
      <c r="DE26" s="35">
        <f t="shared" si="145"/>
        <v>56.90707499999985</v>
      </c>
      <c r="DF26" s="40">
        <f t="shared" si="146"/>
        <v>103.36687639150522</v>
      </c>
      <c r="DG26" s="129">
        <f t="shared" si="147"/>
        <v>3.3668763915052153</v>
      </c>
      <c r="DH26" s="35">
        <v>1888.373992</v>
      </c>
      <c r="DI26" s="35">
        <v>224.133025</v>
      </c>
      <c r="DJ26" s="35">
        <v>1971.243968</v>
      </c>
      <c r="DK26" s="35">
        <f t="shared" si="148"/>
        <v>82.869975999999951</v>
      </c>
      <c r="DL26" s="35">
        <f t="shared" si="149"/>
        <v>104.38843027658051</v>
      </c>
      <c r="DM26" s="129">
        <f t="shared" si="150"/>
        <v>4.3884302765805074</v>
      </c>
      <c r="DN26" s="35">
        <v>1953.404039</v>
      </c>
      <c r="DO26" s="35">
        <v>148.11989</v>
      </c>
      <c r="DP26" s="35">
        <v>2119.3638580000002</v>
      </c>
      <c r="DQ26" s="35">
        <f t="shared" si="151"/>
        <v>165.95981900000015</v>
      </c>
      <c r="DR26" s="40">
        <f t="shared" si="152"/>
        <v>108.49592893669654</v>
      </c>
      <c r="DS26" s="135">
        <f t="shared" si="153"/>
        <v>8.4959289366965436</v>
      </c>
      <c r="DT26" s="35">
        <v>2279.1294739999998</v>
      </c>
      <c r="DU26" s="40">
        <f>DT26/BF26%</f>
        <v>108.14537261994417</v>
      </c>
      <c r="DV26" s="35">
        <v>51.311214</v>
      </c>
      <c r="DW26" s="35">
        <v>95.221772999999999</v>
      </c>
      <c r="DX26" s="89">
        <f t="shared" si="81"/>
        <v>43.910558999999999</v>
      </c>
      <c r="DY26" s="40">
        <f t="shared" si="82"/>
        <v>185.57692476346398</v>
      </c>
      <c r="DZ26" s="135">
        <f t="shared" si="83"/>
        <v>85.576924763463978</v>
      </c>
      <c r="EA26" s="38">
        <v>69.958470000000005</v>
      </c>
      <c r="EB26" s="38">
        <v>82.495360000000005</v>
      </c>
      <c r="EC26" s="102">
        <f t="shared" si="154"/>
        <v>12.53689</v>
      </c>
      <c r="ED26" s="43">
        <f t="shared" si="155"/>
        <v>117.92047481884609</v>
      </c>
      <c r="EE26" s="233">
        <f t="shared" si="61"/>
        <v>17.920474818846088</v>
      </c>
      <c r="EF26" s="35">
        <v>121.269685</v>
      </c>
      <c r="EG26" s="38">
        <v>177.71713299999999</v>
      </c>
      <c r="EH26" s="102">
        <f t="shared" si="85"/>
        <v>56.447447999999994</v>
      </c>
      <c r="EI26" s="43">
        <f t="shared" si="86"/>
        <v>146.54703935282754</v>
      </c>
      <c r="EJ26" s="233">
        <f t="shared" si="62"/>
        <v>46.547039352827539</v>
      </c>
      <c r="EK26" s="35">
        <v>417.63542100000001</v>
      </c>
      <c r="EL26" s="35">
        <v>525.71373600000004</v>
      </c>
      <c r="EM26" s="35">
        <f t="shared" si="63"/>
        <v>108.07831500000003</v>
      </c>
      <c r="EN26" s="40">
        <f t="shared" si="64"/>
        <v>125.87862752187391</v>
      </c>
      <c r="EO26" s="233">
        <f t="shared" si="65"/>
        <v>25.878627521873909</v>
      </c>
      <c r="EP26" s="35">
        <v>538.90510600000005</v>
      </c>
      <c r="EQ26" s="35">
        <v>703.43086900000003</v>
      </c>
      <c r="ER26" s="89">
        <f t="shared" si="87"/>
        <v>164.52576299999998</v>
      </c>
      <c r="ES26" s="40">
        <f t="shared" si="88"/>
        <v>130.52963521188087</v>
      </c>
      <c r="ET26" s="233">
        <f t="shared" si="89"/>
        <v>30.529635211880873</v>
      </c>
      <c r="EU26" s="35">
        <v>368.39942600000001</v>
      </c>
      <c r="EV26" s="35">
        <v>172.69534300000001</v>
      </c>
      <c r="EW26" s="35">
        <f t="shared" si="112"/>
        <v>-195.704083</v>
      </c>
      <c r="EX26" s="40">
        <f t="shared" si="113"/>
        <v>46.877201974793522</v>
      </c>
      <c r="EY26" s="302">
        <f t="shared" si="90"/>
        <v>-53.122798025206478</v>
      </c>
      <c r="EZ26" s="35">
        <v>907.30453199999999</v>
      </c>
      <c r="FA26" s="35">
        <v>876.12621200000001</v>
      </c>
      <c r="FB26" s="35">
        <f t="shared" si="114"/>
        <v>-31.178319999999985</v>
      </c>
      <c r="FC26" s="40">
        <f t="shared" si="91"/>
        <v>96.563632286584891</v>
      </c>
      <c r="FD26" s="302">
        <f t="shared" si="92"/>
        <v>-3.4363677134151089</v>
      </c>
      <c r="FE26" s="35">
        <v>1085.270935</v>
      </c>
      <c r="FF26" s="35">
        <v>177.96640300000001</v>
      </c>
      <c r="FG26" s="35">
        <v>344.235456</v>
      </c>
      <c r="FH26" s="120">
        <f t="shared" si="68"/>
        <v>166.26905299999999</v>
      </c>
      <c r="FI26" s="40">
        <f t="shared" si="93"/>
        <v>193.42721446137222</v>
      </c>
      <c r="FJ26" s="35">
        <v>1220.361668</v>
      </c>
      <c r="FK26" s="105">
        <f t="shared" si="94"/>
        <v>135.090733</v>
      </c>
      <c r="FL26" s="40">
        <f t="shared" si="95"/>
        <v>112.44765050305158</v>
      </c>
      <c r="FM26" s="302">
        <f t="shared" si="96"/>
        <v>12.447650503051577</v>
      </c>
      <c r="FN26" s="35">
        <v>1242.660883</v>
      </c>
      <c r="FO26" s="35">
        <v>157.389948</v>
      </c>
      <c r="FP26" s="35">
        <v>176.03477699999999</v>
      </c>
      <c r="FQ26" s="35">
        <f t="shared" si="69"/>
        <v>18.644828999999987</v>
      </c>
      <c r="FR26" s="40">
        <f t="shared" si="70"/>
        <v>111.84626415913168</v>
      </c>
      <c r="FS26" s="35">
        <v>1396.3964450000001</v>
      </c>
      <c r="FT26" s="35">
        <f t="shared" si="71"/>
        <v>153.73556200000007</v>
      </c>
      <c r="FU26" s="40">
        <f t="shared" si="72"/>
        <v>112.37148156050874</v>
      </c>
      <c r="FV26" s="302">
        <f t="shared" si="73"/>
        <v>12.371481560508741</v>
      </c>
      <c r="FW26" s="35">
        <v>207.97107700000001</v>
      </c>
      <c r="FX26" s="35">
        <v>218.32528400000001</v>
      </c>
      <c r="FY26" s="35">
        <f t="shared" si="115"/>
        <v>10.354207000000002</v>
      </c>
      <c r="FZ26" s="40">
        <f t="shared" si="156"/>
        <v>104.97867643393509</v>
      </c>
      <c r="GA26" s="35">
        <v>1450.6319599999999</v>
      </c>
      <c r="GB26" s="35">
        <v>1614.7217290000001</v>
      </c>
      <c r="GC26" s="35">
        <f>GB26-GA26</f>
        <v>164.08976900000016</v>
      </c>
      <c r="GD26" s="40">
        <f>GB26/GA26%</f>
        <v>111.31160580523816</v>
      </c>
      <c r="GE26" s="302">
        <f t="shared" si="116"/>
        <v>11.311605805238159</v>
      </c>
      <c r="GF26" s="35">
        <v>143.45266000000001</v>
      </c>
      <c r="GG26" s="35">
        <v>137.190337</v>
      </c>
      <c r="GH26" s="35">
        <f t="shared" si="159"/>
        <v>-6.2623230000000092</v>
      </c>
      <c r="GI26" s="40">
        <f t="shared" si="160"/>
        <v>95.634571711671285</v>
      </c>
      <c r="GJ26" s="35">
        <v>1594.0846200000001</v>
      </c>
      <c r="GK26" s="35">
        <v>1751.9120660000001</v>
      </c>
      <c r="GL26" s="35">
        <f t="shared" si="117"/>
        <v>157.82744600000001</v>
      </c>
      <c r="GM26" s="40">
        <f t="shared" si="118"/>
        <v>109.90081981971572</v>
      </c>
      <c r="GN26" s="233">
        <f t="shared" si="161"/>
        <v>9.9008198197157213</v>
      </c>
      <c r="GO26" s="35">
        <v>153.02632299999999</v>
      </c>
      <c r="GP26" s="35">
        <v>149.023133</v>
      </c>
      <c r="GQ26" s="35">
        <f t="shared" si="119"/>
        <v>-4.0031899999999894</v>
      </c>
      <c r="GR26" s="40">
        <f t="shared" si="120"/>
        <v>97.383986021803594</v>
      </c>
      <c r="GS26" s="35">
        <v>1747.1109429999999</v>
      </c>
      <c r="GT26" s="35">
        <v>1900.935199</v>
      </c>
      <c r="GU26" s="35">
        <f t="shared" si="162"/>
        <v>153.8242560000001</v>
      </c>
      <c r="GV26" s="40">
        <f t="shared" si="121"/>
        <v>108.8044927322054</v>
      </c>
      <c r="GW26" s="233">
        <f t="shared" si="122"/>
        <v>8.8044927322054036</v>
      </c>
      <c r="GX26" s="35">
        <v>224.133025</v>
      </c>
      <c r="GY26" s="35">
        <v>295.46196400000002</v>
      </c>
      <c r="GZ26" s="35">
        <f t="shared" si="97"/>
        <v>71.32893900000002</v>
      </c>
      <c r="HA26" s="40">
        <f t="shared" si="98"/>
        <v>131.82437706357643</v>
      </c>
      <c r="HB26" s="35">
        <v>1971.243968</v>
      </c>
      <c r="HC26" s="35">
        <v>2196.3971630000001</v>
      </c>
      <c r="HD26" s="35">
        <f t="shared" si="163"/>
        <v>225.1531950000001</v>
      </c>
      <c r="HE26" s="40">
        <f t="shared" si="164"/>
        <v>111.421883777706</v>
      </c>
      <c r="HF26" s="233">
        <f t="shared" si="101"/>
        <v>11.421883777706</v>
      </c>
      <c r="HG26" s="35">
        <v>148.11989</v>
      </c>
      <c r="HH26" s="35">
        <v>145.083629</v>
      </c>
      <c r="HI26" s="40">
        <f t="shared" si="165"/>
        <v>-3.0362609999999961</v>
      </c>
      <c r="HJ26" s="40">
        <f t="shared" si="166"/>
        <v>97.950132828210997</v>
      </c>
      <c r="HK26" s="35">
        <v>2119.3638580000002</v>
      </c>
      <c r="HL26" s="35">
        <v>2341.4807919999998</v>
      </c>
      <c r="HM26" s="40">
        <f t="shared" si="167"/>
        <v>222.11693399999967</v>
      </c>
      <c r="HN26" s="40">
        <f t="shared" si="168"/>
        <v>110.48035867751405</v>
      </c>
      <c r="HO26" s="233">
        <f t="shared" si="169"/>
        <v>10.480358677514047</v>
      </c>
      <c r="HP26" s="35">
        <v>159.76561599999999</v>
      </c>
      <c r="HQ26" s="35">
        <v>186.10755700000001</v>
      </c>
      <c r="HR26" s="40">
        <f t="shared" si="102"/>
        <v>26.34194100000002</v>
      </c>
      <c r="HS26" s="40">
        <f t="shared" si="103"/>
        <v>116.48786620019669</v>
      </c>
      <c r="HT26" s="35">
        <v>2527.5883490000001</v>
      </c>
      <c r="HU26" s="40">
        <f t="shared" si="79"/>
        <v>248.45887500000026</v>
      </c>
      <c r="HV26" s="40">
        <f t="shared" si="80"/>
        <v>110.90148136972408</v>
      </c>
      <c r="HW26" s="44">
        <f t="shared" si="104"/>
        <v>10.901481369724081</v>
      </c>
    </row>
    <row r="27" spans="1:232" s="14" customFormat="1" ht="33.6" customHeight="1">
      <c r="A27" s="16" t="s">
        <v>128</v>
      </c>
      <c r="B27" s="45">
        <v>133.509592</v>
      </c>
      <c r="C27" s="34">
        <v>131.96456800000001</v>
      </c>
      <c r="D27" s="78">
        <f>C27/B27%</f>
        <v>98.842761799466828</v>
      </c>
      <c r="E27" s="281">
        <f>C27-B27</f>
        <v>-1.5450239999999837</v>
      </c>
      <c r="F27" s="67">
        <v>336.42292300000003</v>
      </c>
      <c r="G27" s="67">
        <v>214.72533799999999</v>
      </c>
      <c r="H27" s="34">
        <v>346.67250200000001</v>
      </c>
      <c r="I27" s="282">
        <f t="shared" si="214"/>
        <v>10.249578999999983</v>
      </c>
      <c r="J27" s="78">
        <f t="shared" si="215"/>
        <v>103.04663514263562</v>
      </c>
      <c r="K27" s="34">
        <v>547.92430100000001</v>
      </c>
      <c r="L27" s="34">
        <v>223.30305599999997</v>
      </c>
      <c r="M27" s="34">
        <v>569.97555799999998</v>
      </c>
      <c r="N27" s="263">
        <v>22.051256999999964</v>
      </c>
      <c r="O27" s="42">
        <v>104.02450794019445</v>
      </c>
      <c r="P27" s="268">
        <v>777.33055100000001</v>
      </c>
      <c r="Q27" s="67">
        <v>235.672393</v>
      </c>
      <c r="R27" s="34">
        <v>805.64795100000003</v>
      </c>
      <c r="S27" s="282">
        <f>R27-P27</f>
        <v>28.317400000000021</v>
      </c>
      <c r="T27" s="78">
        <f>R27/P27%</f>
        <v>103.64290326214132</v>
      </c>
      <c r="U27" s="34">
        <v>976.94462599999997</v>
      </c>
      <c r="V27" s="67">
        <v>206.32513500000002</v>
      </c>
      <c r="W27" s="34">
        <v>1012.076008</v>
      </c>
      <c r="X27" s="282">
        <f>W27-U27</f>
        <v>35.131382000000031</v>
      </c>
      <c r="Y27" s="78">
        <f>W27/U27%</f>
        <v>103.59604639454764</v>
      </c>
      <c r="Z27" s="34">
        <v>1197.700364</v>
      </c>
      <c r="AA27" s="67">
        <v>232.777514</v>
      </c>
      <c r="AB27" s="34">
        <v>1244.8535220000001</v>
      </c>
      <c r="AC27" s="281">
        <f>AB27-Z27</f>
        <v>47.153158000000076</v>
      </c>
      <c r="AD27" s="78">
        <f>AB27/Z27%</f>
        <v>103.93697450692268</v>
      </c>
      <c r="AE27" s="34">
        <v>1463.607319</v>
      </c>
      <c r="AF27" s="67">
        <v>293.59967</v>
      </c>
      <c r="AG27" s="34">
        <v>1538.4531920000002</v>
      </c>
      <c r="AH27" s="281">
        <f>AG27-AE27</f>
        <v>74.845873000000211</v>
      </c>
      <c r="AI27" s="78">
        <f>AG27/AE27%</f>
        <v>105.11379466530259</v>
      </c>
      <c r="AJ27" s="91">
        <v>1658.261837</v>
      </c>
      <c r="AK27" s="53">
        <v>206.07917599999999</v>
      </c>
      <c r="AL27" s="34">
        <v>1744.5323679999999</v>
      </c>
      <c r="AM27" s="88">
        <f t="shared" si="171"/>
        <v>86.270530999999892</v>
      </c>
      <c r="AN27" s="42">
        <f t="shared" si="172"/>
        <v>105.20246737126111</v>
      </c>
      <c r="AO27" s="34">
        <v>1857.52325</v>
      </c>
      <c r="AP27" s="34">
        <v>207.75095899999999</v>
      </c>
      <c r="AQ27" s="34">
        <v>1952.2833270000001</v>
      </c>
      <c r="AR27" s="104">
        <f t="shared" si="173"/>
        <v>94.760077000000138</v>
      </c>
      <c r="AS27" s="34">
        <f t="shared" si="174"/>
        <v>105.10142077629447</v>
      </c>
      <c r="AT27" s="34">
        <v>2079.9035180000001</v>
      </c>
      <c r="AU27" s="34">
        <v>224.92395500000001</v>
      </c>
      <c r="AV27" s="34">
        <v>2177.2072819999999</v>
      </c>
      <c r="AW27" s="104">
        <f t="shared" si="216"/>
        <v>97.303763999999774</v>
      </c>
      <c r="AX27" s="42">
        <f t="shared" si="217"/>
        <v>104.67828258175963</v>
      </c>
      <c r="AY27" s="34">
        <v>2285.5993410000001</v>
      </c>
      <c r="AZ27" s="34">
        <v>224.68483000000001</v>
      </c>
      <c r="BA27" s="34">
        <v>2401.892112</v>
      </c>
      <c r="BB27" s="104">
        <f t="shared" si="177"/>
        <v>116.2927709999999</v>
      </c>
      <c r="BC27" s="42">
        <f t="shared" si="178"/>
        <v>105.08806460143269</v>
      </c>
      <c r="BD27" s="34">
        <v>369.22803299999998</v>
      </c>
      <c r="BE27" s="34">
        <v>2688.6883590000002</v>
      </c>
      <c r="BF27" s="34">
        <v>2806.5076290000002</v>
      </c>
      <c r="BG27" s="88" t="e">
        <f>BF27-#REF!</f>
        <v>#REF!</v>
      </c>
      <c r="BH27" s="42">
        <f t="shared" si="123"/>
        <v>104.38203518848202</v>
      </c>
      <c r="BI27" s="34">
        <v>131.96456800000001</v>
      </c>
      <c r="BJ27" s="34">
        <v>139.024956</v>
      </c>
      <c r="BK27" s="88">
        <f t="shared" si="124"/>
        <v>7.060387999999989</v>
      </c>
      <c r="BL27" s="42">
        <f t="shared" si="125"/>
        <v>105.35021491526422</v>
      </c>
      <c r="BM27" s="34">
        <v>346.67250200000001</v>
      </c>
      <c r="BN27" s="34">
        <v>237.88265000000001</v>
      </c>
      <c r="BO27" s="34">
        <v>376.90760899999998</v>
      </c>
      <c r="BP27" s="104">
        <f t="shared" si="126"/>
        <v>30.235106999999971</v>
      </c>
      <c r="BQ27" s="42">
        <f t="shared" si="127"/>
        <v>108.72151867412892</v>
      </c>
      <c r="BR27" s="34">
        <v>569.97555799999998</v>
      </c>
      <c r="BS27" s="34">
        <v>239.14974100000001</v>
      </c>
      <c r="BT27" s="34">
        <v>616.05735000000004</v>
      </c>
      <c r="BU27" s="104">
        <f t="shared" si="218"/>
        <v>46.081792000000064</v>
      </c>
      <c r="BV27" s="34">
        <f t="shared" si="219"/>
        <v>108.08487159724839</v>
      </c>
      <c r="BW27" s="194">
        <f t="shared" si="220"/>
        <v>8.0848715972483944</v>
      </c>
      <c r="BX27" s="34">
        <v>805.64795100000003</v>
      </c>
      <c r="BY27" s="34">
        <v>246.51788099999999</v>
      </c>
      <c r="BZ27" s="34">
        <v>862.57523100000003</v>
      </c>
      <c r="CA27" s="104">
        <f t="shared" si="131"/>
        <v>56.927279999999996</v>
      </c>
      <c r="CB27" s="34">
        <f t="shared" si="132"/>
        <v>107.06602430122732</v>
      </c>
      <c r="CC27" s="194">
        <f t="shared" si="133"/>
        <v>7.0660243012273156</v>
      </c>
      <c r="CD27" s="34">
        <v>1012.076008</v>
      </c>
      <c r="CE27" s="34">
        <v>235.53976399999999</v>
      </c>
      <c r="CF27" s="34">
        <v>1098.1149949999999</v>
      </c>
      <c r="CG27" s="104">
        <f t="shared" si="221"/>
        <v>86.038986999999906</v>
      </c>
      <c r="CH27" s="34">
        <f t="shared" si="222"/>
        <v>108.5012376856976</v>
      </c>
      <c r="CI27" s="184">
        <f t="shared" si="223"/>
        <v>8.5012376856976033</v>
      </c>
      <c r="CJ27" s="34">
        <v>1244.8535220000001</v>
      </c>
      <c r="CK27" s="34">
        <v>251.889837</v>
      </c>
      <c r="CL27" s="34">
        <v>1350.0048320000001</v>
      </c>
      <c r="CM27" s="34">
        <f t="shared" si="137"/>
        <v>105.15130999999997</v>
      </c>
      <c r="CN27" s="42">
        <f t="shared" si="138"/>
        <v>108.44688215454154</v>
      </c>
      <c r="CO27" s="128">
        <f t="shared" si="111"/>
        <v>8.4468821545415409</v>
      </c>
      <c r="CP27" s="34">
        <v>1538.4531920000002</v>
      </c>
      <c r="CQ27" s="34">
        <v>287.74271999999996</v>
      </c>
      <c r="CR27" s="34">
        <v>1637.7852190000001</v>
      </c>
      <c r="CS27" s="42">
        <f t="shared" si="139"/>
        <v>99.332026999999925</v>
      </c>
      <c r="CT27" s="42">
        <f t="shared" si="140"/>
        <v>106.45661678343737</v>
      </c>
      <c r="CU27" s="258">
        <f t="shared" si="141"/>
        <v>6.4566167834373687</v>
      </c>
      <c r="CV27" s="34">
        <v>1744.5323679999999</v>
      </c>
      <c r="CW27" s="34">
        <v>236.08272700000001</v>
      </c>
      <c r="CX27" s="34">
        <v>1873.8679460000001</v>
      </c>
      <c r="CY27" s="119">
        <f t="shared" si="142"/>
        <v>129.33557800000017</v>
      </c>
      <c r="CZ27" s="42">
        <f t="shared" si="143"/>
        <v>107.41376774500755</v>
      </c>
      <c r="DA27" s="258">
        <f t="shared" si="144"/>
        <v>7.4137677450075472</v>
      </c>
      <c r="DB27" s="34">
        <v>1952.2833270000001</v>
      </c>
      <c r="DC27" s="34">
        <v>228.38453699999999</v>
      </c>
      <c r="DD27" s="34">
        <v>2102.2524830000002</v>
      </c>
      <c r="DE27" s="34">
        <f t="shared" si="145"/>
        <v>149.96915600000011</v>
      </c>
      <c r="DF27" s="42">
        <f t="shared" si="146"/>
        <v>107.68173112610926</v>
      </c>
      <c r="DG27" s="128">
        <f t="shared" si="147"/>
        <v>7.6817311261092556</v>
      </c>
      <c r="DH27" s="34">
        <v>2177.2072819999999</v>
      </c>
      <c r="DI27" s="34">
        <v>240.265005</v>
      </c>
      <c r="DJ27" s="34">
        <v>2342.517488</v>
      </c>
      <c r="DK27" s="34">
        <f t="shared" si="148"/>
        <v>165.31020600000011</v>
      </c>
      <c r="DL27" s="34">
        <f t="shared" si="149"/>
        <v>107.59276378352661</v>
      </c>
      <c r="DM27" s="128">
        <f t="shared" si="150"/>
        <v>7.5927637835266069</v>
      </c>
      <c r="DN27" s="34">
        <v>2401.892112</v>
      </c>
      <c r="DO27" s="34">
        <v>248.52276900000001</v>
      </c>
      <c r="DP27" s="34">
        <v>2591.0402570000001</v>
      </c>
      <c r="DQ27" s="34">
        <f t="shared" si="151"/>
        <v>189.14814500000011</v>
      </c>
      <c r="DR27" s="42">
        <f t="shared" si="152"/>
        <v>107.87496424402262</v>
      </c>
      <c r="DS27" s="134">
        <f t="shared" si="153"/>
        <v>7.8749642440226211</v>
      </c>
      <c r="DT27" s="34">
        <v>3017.2789229999998</v>
      </c>
      <c r="DU27" s="42">
        <f>DT27/BF27%</f>
        <v>107.51009161072905</v>
      </c>
      <c r="DV27" s="34">
        <v>139.024956</v>
      </c>
      <c r="DW27" s="34">
        <v>156.09918300000001</v>
      </c>
      <c r="DX27" s="88">
        <f t="shared" si="81"/>
        <v>17.074227000000008</v>
      </c>
      <c r="DY27" s="42">
        <f t="shared" si="82"/>
        <v>112.2814115474347</v>
      </c>
      <c r="DZ27" s="134">
        <f t="shared" si="83"/>
        <v>12.281411547434701</v>
      </c>
      <c r="EA27" s="53">
        <v>237.88265000000001</v>
      </c>
      <c r="EB27" s="53">
        <v>244.73250200000001</v>
      </c>
      <c r="EC27" s="245">
        <f t="shared" si="154"/>
        <v>6.8498519999999985</v>
      </c>
      <c r="ED27" s="83">
        <f t="shared" si="155"/>
        <v>102.87950886708215</v>
      </c>
      <c r="EE27" s="232">
        <f t="shared" si="61"/>
        <v>2.8795088670821514</v>
      </c>
      <c r="EF27" s="34">
        <v>376.90760899999998</v>
      </c>
      <c r="EG27" s="53">
        <v>400.83168499999999</v>
      </c>
      <c r="EH27" s="245">
        <f t="shared" si="85"/>
        <v>23.924076000000014</v>
      </c>
      <c r="EI27" s="83">
        <f t="shared" si="86"/>
        <v>106.34746431983017</v>
      </c>
      <c r="EJ27" s="232">
        <f t="shared" si="62"/>
        <v>6.3474643198301663</v>
      </c>
      <c r="EK27" s="34">
        <v>239.14974100000001</v>
      </c>
      <c r="EL27" s="34">
        <v>257.31505199999998</v>
      </c>
      <c r="EM27" s="34">
        <f t="shared" si="63"/>
        <v>18.165310999999974</v>
      </c>
      <c r="EN27" s="42">
        <f t="shared" si="64"/>
        <v>107.59578953505954</v>
      </c>
      <c r="EO27" s="232">
        <f t="shared" si="65"/>
        <v>7.5957895350595379</v>
      </c>
      <c r="EP27" s="34">
        <v>616.05735000000004</v>
      </c>
      <c r="EQ27" s="34">
        <v>658.14673700000003</v>
      </c>
      <c r="ER27" s="88">
        <f t="shared" si="87"/>
        <v>42.089386999999988</v>
      </c>
      <c r="ES27" s="42">
        <f t="shared" si="88"/>
        <v>106.83205662589691</v>
      </c>
      <c r="ET27" s="232">
        <f t="shared" si="89"/>
        <v>6.8320566258969109</v>
      </c>
      <c r="EU27" s="34">
        <v>246.51788099999999</v>
      </c>
      <c r="EV27" s="34">
        <v>260.987664</v>
      </c>
      <c r="EW27" s="34">
        <f t="shared" si="112"/>
        <v>14.469783000000007</v>
      </c>
      <c r="EX27" s="42">
        <f t="shared" si="113"/>
        <v>105.86966874017548</v>
      </c>
      <c r="EY27" s="301">
        <f t="shared" si="90"/>
        <v>5.8696687401754843</v>
      </c>
      <c r="EZ27" s="34">
        <v>862.57523100000003</v>
      </c>
      <c r="FA27" s="34">
        <v>919.13440100000003</v>
      </c>
      <c r="FB27" s="34">
        <f t="shared" si="114"/>
        <v>56.559169999999995</v>
      </c>
      <c r="FC27" s="42">
        <f t="shared" si="91"/>
        <v>106.55701299635393</v>
      </c>
      <c r="FD27" s="301">
        <f t="shared" si="92"/>
        <v>6.557012996353933</v>
      </c>
      <c r="FE27" s="34">
        <v>1098.1149949999999</v>
      </c>
      <c r="FF27" s="34">
        <v>235.53976399999999</v>
      </c>
      <c r="FG27" s="34">
        <v>262.04586</v>
      </c>
      <c r="FH27" s="119">
        <f t="shared" si="68"/>
        <v>26.506096000000014</v>
      </c>
      <c r="FI27" s="42">
        <f t="shared" si="93"/>
        <v>111.25334234435252</v>
      </c>
      <c r="FJ27" s="34">
        <v>1181.180261</v>
      </c>
      <c r="FK27" s="104">
        <f t="shared" si="94"/>
        <v>83.065266000000065</v>
      </c>
      <c r="FL27" s="42">
        <f t="shared" si="95"/>
        <v>107.56435039847536</v>
      </c>
      <c r="FM27" s="301">
        <f t="shared" si="96"/>
        <v>7.5643503984753551</v>
      </c>
      <c r="FN27" s="34">
        <v>1350.0048320000001</v>
      </c>
      <c r="FO27" s="34">
        <v>251.889837</v>
      </c>
      <c r="FP27" s="34">
        <v>280.01144299999999</v>
      </c>
      <c r="FQ27" s="34">
        <f t="shared" si="69"/>
        <v>28.121605999999986</v>
      </c>
      <c r="FR27" s="42">
        <f t="shared" si="70"/>
        <v>111.16424796447821</v>
      </c>
      <c r="FS27" s="34">
        <v>1461.1917040000001</v>
      </c>
      <c r="FT27" s="34">
        <f t="shared" si="71"/>
        <v>111.18687199999999</v>
      </c>
      <c r="FU27" s="42">
        <f t="shared" si="72"/>
        <v>108.23603511368765</v>
      </c>
      <c r="FV27" s="301">
        <f t="shared" si="73"/>
        <v>8.2360351136876488</v>
      </c>
      <c r="FW27" s="34">
        <v>287.78038700000002</v>
      </c>
      <c r="FX27" s="34">
        <v>321.83711499999998</v>
      </c>
      <c r="FY27" s="34">
        <f t="shared" si="115"/>
        <v>34.056727999999964</v>
      </c>
      <c r="FZ27" s="42">
        <f t="shared" si="156"/>
        <v>111.83427694813683</v>
      </c>
      <c r="GA27" s="34">
        <v>1637.7852190000001</v>
      </c>
      <c r="GB27" s="34">
        <v>1783.0288190000001</v>
      </c>
      <c r="GC27" s="34">
        <f>GB27-GA27</f>
        <v>145.24360000000001</v>
      </c>
      <c r="GD27" s="42">
        <f>GB27/GA27%</f>
        <v>108.86829349264019</v>
      </c>
      <c r="GE27" s="301">
        <f t="shared" si="116"/>
        <v>8.8682934926401913</v>
      </c>
      <c r="GF27" s="34">
        <v>236.08272700000001</v>
      </c>
      <c r="GG27" s="34">
        <v>244.97143700000001</v>
      </c>
      <c r="GH27" s="34">
        <f t="shared" si="159"/>
        <v>8.8887100000000032</v>
      </c>
      <c r="GI27" s="42">
        <f t="shared" si="160"/>
        <v>103.76508273728979</v>
      </c>
      <c r="GJ27" s="34">
        <v>1873.8679460000001</v>
      </c>
      <c r="GK27" s="34">
        <v>2028.000256</v>
      </c>
      <c r="GL27" s="34">
        <f t="shared" si="117"/>
        <v>154.13230999999996</v>
      </c>
      <c r="GM27" s="42">
        <f t="shared" si="118"/>
        <v>108.22535602516786</v>
      </c>
      <c r="GN27" s="232">
        <f t="shared" si="161"/>
        <v>8.225356025167855</v>
      </c>
      <c r="GO27" s="34">
        <v>228.38453699999999</v>
      </c>
      <c r="GP27" s="34">
        <v>239.36945600000001</v>
      </c>
      <c r="GQ27" s="34">
        <f t="shared" si="119"/>
        <v>10.984919000000019</v>
      </c>
      <c r="GR27" s="42">
        <f t="shared" si="120"/>
        <v>104.80983482695241</v>
      </c>
      <c r="GS27" s="34">
        <v>2102.2524830000002</v>
      </c>
      <c r="GT27" s="34">
        <v>2267.3697120000002</v>
      </c>
      <c r="GU27" s="34">
        <f t="shared" si="162"/>
        <v>165.11722899999995</v>
      </c>
      <c r="GV27" s="42">
        <f t="shared" si="121"/>
        <v>107.85430058164901</v>
      </c>
      <c r="GW27" s="232">
        <f t="shared" si="122"/>
        <v>7.8543005816490137</v>
      </c>
      <c r="GX27" s="34">
        <v>240.265005</v>
      </c>
      <c r="GY27" s="34">
        <v>263.09923600000002</v>
      </c>
      <c r="GZ27" s="34">
        <f t="shared" si="97"/>
        <v>22.834231000000017</v>
      </c>
      <c r="HA27" s="42">
        <f t="shared" si="98"/>
        <v>109.50376897376296</v>
      </c>
      <c r="HB27" s="34">
        <v>2342.517488</v>
      </c>
      <c r="HC27" s="34">
        <v>2530.4689480000002</v>
      </c>
      <c r="HD27" s="34">
        <f t="shared" si="163"/>
        <v>187.95146000000022</v>
      </c>
      <c r="HE27" s="42">
        <f t="shared" si="164"/>
        <v>108.02348161594601</v>
      </c>
      <c r="HF27" s="232">
        <f t="shared" si="101"/>
        <v>8.0234816159460109</v>
      </c>
      <c r="HG27" s="34">
        <v>248.52276900000001</v>
      </c>
      <c r="HH27" s="34">
        <v>269.11726599999997</v>
      </c>
      <c r="HI27" s="42">
        <f t="shared" si="165"/>
        <v>20.594496999999961</v>
      </c>
      <c r="HJ27" s="42">
        <f t="shared" si="166"/>
        <v>108.28676466259715</v>
      </c>
      <c r="HK27" s="34">
        <v>2591.0402570000001</v>
      </c>
      <c r="HL27" s="34">
        <v>2799.5862139999999</v>
      </c>
      <c r="HM27" s="42">
        <f t="shared" si="167"/>
        <v>208.54595699999982</v>
      </c>
      <c r="HN27" s="42">
        <f t="shared" si="168"/>
        <v>108.04873472870938</v>
      </c>
      <c r="HO27" s="232">
        <f t="shared" si="169"/>
        <v>8.0487347287093769</v>
      </c>
      <c r="HP27" s="34">
        <v>426.23866600000002</v>
      </c>
      <c r="HQ27" s="34">
        <v>451.52860399999997</v>
      </c>
      <c r="HR27" s="42">
        <f t="shared" si="102"/>
        <v>25.28993799999995</v>
      </c>
      <c r="HS27" s="42">
        <f t="shared" si="103"/>
        <v>105.93328105057459</v>
      </c>
      <c r="HT27" s="34">
        <v>3251.114818</v>
      </c>
      <c r="HU27" s="42">
        <f t="shared" si="79"/>
        <v>233.83589500000016</v>
      </c>
      <c r="HV27" s="42">
        <f t="shared" si="80"/>
        <v>107.74989323053711</v>
      </c>
      <c r="HW27" s="331">
        <f t="shared" si="104"/>
        <v>7.7498932305371113</v>
      </c>
    </row>
    <row r="28" spans="1:232" s="14" customFormat="1" ht="18" customHeight="1">
      <c r="A28" s="17" t="s">
        <v>6</v>
      </c>
      <c r="B28" s="45"/>
      <c r="C28" s="34"/>
      <c r="D28" s="78"/>
      <c r="E28" s="281"/>
      <c r="F28" s="67"/>
      <c r="G28" s="67"/>
      <c r="H28" s="34"/>
      <c r="I28" s="282"/>
      <c r="J28" s="78"/>
      <c r="K28" s="34"/>
      <c r="L28" s="34"/>
      <c r="M28" s="34"/>
      <c r="N28" s="263"/>
      <c r="O28" s="42"/>
      <c r="P28" s="268"/>
      <c r="Q28" s="67"/>
      <c r="R28" s="34"/>
      <c r="S28" s="282"/>
      <c r="T28" s="78"/>
      <c r="U28" s="281"/>
      <c r="V28" s="67"/>
      <c r="W28" s="34"/>
      <c r="X28" s="282"/>
      <c r="Y28" s="78"/>
      <c r="Z28" s="281"/>
      <c r="AA28" s="67"/>
      <c r="AB28" s="34"/>
      <c r="AC28" s="281"/>
      <c r="AD28" s="78"/>
      <c r="AE28" s="281"/>
      <c r="AF28" s="67"/>
      <c r="AG28" s="34"/>
      <c r="AH28" s="281"/>
      <c r="AI28" s="78"/>
      <c r="AJ28" s="97"/>
      <c r="AK28" s="53"/>
      <c r="AL28" s="34"/>
      <c r="AM28" s="88"/>
      <c r="AN28" s="42"/>
      <c r="AO28" s="34"/>
      <c r="AP28" s="34"/>
      <c r="AQ28" s="34"/>
      <c r="AR28" s="104"/>
      <c r="AS28" s="34"/>
      <c r="AT28" s="34"/>
      <c r="AU28" s="34"/>
      <c r="AV28" s="34"/>
      <c r="AW28" s="104"/>
      <c r="AX28" s="42"/>
      <c r="AY28" s="34"/>
      <c r="AZ28" s="34"/>
      <c r="BA28" s="34"/>
      <c r="BB28" s="104"/>
      <c r="BC28" s="42"/>
      <c r="BD28" s="34"/>
      <c r="BE28" s="34"/>
      <c r="BF28" s="34"/>
      <c r="BG28" s="88"/>
      <c r="BH28" s="42"/>
      <c r="BI28" s="34"/>
      <c r="BJ28" s="34"/>
      <c r="BK28" s="88"/>
      <c r="BL28" s="42"/>
      <c r="BM28" s="34"/>
      <c r="BN28" s="34"/>
      <c r="BO28" s="34"/>
      <c r="BP28" s="104"/>
      <c r="BQ28" s="42"/>
      <c r="BR28" s="34"/>
      <c r="BS28" s="34"/>
      <c r="BT28" s="34"/>
      <c r="BU28" s="104"/>
      <c r="BV28" s="34"/>
      <c r="BW28" s="194"/>
      <c r="BX28" s="34"/>
      <c r="BY28" s="34"/>
      <c r="BZ28" s="34"/>
      <c r="CA28" s="104"/>
      <c r="CB28" s="34"/>
      <c r="CC28" s="194"/>
      <c r="CD28" s="34"/>
      <c r="CE28" s="34"/>
      <c r="CF28" s="34"/>
      <c r="CG28" s="104"/>
      <c r="CH28" s="34"/>
      <c r="CI28" s="184"/>
      <c r="CJ28" s="34"/>
      <c r="CK28" s="34"/>
      <c r="CL28" s="34"/>
      <c r="CM28" s="34"/>
      <c r="CN28" s="42"/>
      <c r="CO28" s="128"/>
      <c r="CP28" s="34"/>
      <c r="CQ28" s="34"/>
      <c r="CR28" s="34"/>
      <c r="CS28" s="42"/>
      <c r="CT28" s="42"/>
      <c r="CU28" s="258"/>
      <c r="CV28" s="34"/>
      <c r="CW28" s="34"/>
      <c r="CX28" s="34"/>
      <c r="CY28" s="119"/>
      <c r="CZ28" s="42"/>
      <c r="DA28" s="258"/>
      <c r="DB28" s="34"/>
      <c r="DC28" s="34"/>
      <c r="DD28" s="34"/>
      <c r="DE28" s="34"/>
      <c r="DF28" s="42"/>
      <c r="DG28" s="128"/>
      <c r="DH28" s="34"/>
      <c r="DI28" s="34"/>
      <c r="DJ28" s="34"/>
      <c r="DK28" s="34"/>
      <c r="DL28" s="34"/>
      <c r="DM28" s="128"/>
      <c r="DN28" s="34"/>
      <c r="DO28" s="34"/>
      <c r="DP28" s="34"/>
      <c r="DQ28" s="34"/>
      <c r="DR28" s="42"/>
      <c r="DS28" s="134"/>
      <c r="DT28" s="34"/>
      <c r="DU28" s="42"/>
      <c r="DV28" s="34"/>
      <c r="DW28" s="34"/>
      <c r="DX28" s="88"/>
      <c r="DY28" s="42"/>
      <c r="DZ28" s="134"/>
      <c r="EA28" s="53"/>
      <c r="EB28" s="53"/>
      <c r="EC28" s="245"/>
      <c r="ED28" s="83"/>
      <c r="EE28" s="232"/>
      <c r="EF28" s="34"/>
      <c r="EG28" s="53"/>
      <c r="EH28" s="245"/>
      <c r="EI28" s="83"/>
      <c r="EJ28" s="232"/>
      <c r="EK28" s="34"/>
      <c r="EL28" s="34"/>
      <c r="EM28" s="34"/>
      <c r="EN28" s="42"/>
      <c r="EO28" s="232"/>
      <c r="EP28" s="34"/>
      <c r="EQ28" s="34"/>
      <c r="ER28" s="88"/>
      <c r="ES28" s="42"/>
      <c r="ET28" s="232"/>
      <c r="EU28" s="34"/>
      <c r="EV28" s="34"/>
      <c r="EW28" s="34"/>
      <c r="EX28" s="42"/>
      <c r="EY28" s="301"/>
      <c r="EZ28" s="34"/>
      <c r="FA28" s="34"/>
      <c r="FB28" s="34"/>
      <c r="FC28" s="42"/>
      <c r="FD28" s="301"/>
      <c r="FE28" s="34"/>
      <c r="FF28" s="34"/>
      <c r="FG28" s="34"/>
      <c r="FH28" s="119"/>
      <c r="FI28" s="42"/>
      <c r="FJ28" s="34"/>
      <c r="FK28" s="104"/>
      <c r="FL28" s="42"/>
      <c r="FM28" s="301"/>
      <c r="FN28" s="34"/>
      <c r="FO28" s="34"/>
      <c r="FP28" s="34"/>
      <c r="FQ28" s="34"/>
      <c r="FR28" s="42"/>
      <c r="FS28" s="34"/>
      <c r="FT28" s="34"/>
      <c r="FU28" s="42"/>
      <c r="FV28" s="301"/>
      <c r="FW28" s="34"/>
      <c r="FX28" s="34"/>
      <c r="FY28" s="34"/>
      <c r="FZ28" s="42"/>
      <c r="GA28" s="34"/>
      <c r="GB28" s="34"/>
      <c r="GC28" s="34"/>
      <c r="GD28" s="42"/>
      <c r="GE28" s="301"/>
      <c r="GF28" s="34"/>
      <c r="GG28" s="34"/>
      <c r="GH28" s="34"/>
      <c r="GI28" s="42"/>
      <c r="GJ28" s="34"/>
      <c r="GK28" s="34"/>
      <c r="GL28" s="34"/>
      <c r="GM28" s="42"/>
      <c r="GN28" s="232"/>
      <c r="GO28" s="34"/>
      <c r="GP28" s="34"/>
      <c r="GQ28" s="34"/>
      <c r="GR28" s="42"/>
      <c r="GS28" s="34"/>
      <c r="GT28" s="34"/>
      <c r="GU28" s="34"/>
      <c r="GV28" s="42"/>
      <c r="GW28" s="232"/>
      <c r="GX28" s="34"/>
      <c r="GY28" s="34"/>
      <c r="GZ28" s="34"/>
      <c r="HA28" s="42"/>
      <c r="HB28" s="34"/>
      <c r="HC28" s="34"/>
      <c r="HD28" s="34"/>
      <c r="HE28" s="42"/>
      <c r="HF28" s="232"/>
      <c r="HG28" s="34"/>
      <c r="HH28" s="34"/>
      <c r="HI28" s="42"/>
      <c r="HJ28" s="42"/>
      <c r="HK28" s="34"/>
      <c r="HL28" s="34"/>
      <c r="HM28" s="42"/>
      <c r="HN28" s="42"/>
      <c r="HO28" s="232"/>
      <c r="HP28" s="34"/>
      <c r="HQ28" s="34"/>
      <c r="HR28" s="42"/>
      <c r="HS28" s="42"/>
      <c r="HT28" s="34"/>
      <c r="HU28" s="42"/>
      <c r="HV28" s="42"/>
      <c r="HW28" s="331"/>
    </row>
    <row r="29" spans="1:232" s="14" customFormat="1" ht="33.6" customHeight="1">
      <c r="A29" s="18" t="s">
        <v>7</v>
      </c>
      <c r="B29" s="45">
        <v>191.98386400000001</v>
      </c>
      <c r="C29" s="34">
        <v>215.85760500000001</v>
      </c>
      <c r="D29" s="78">
        <f>C29/B29%</f>
        <v>112.43528518625919</v>
      </c>
      <c r="E29" s="281">
        <f>C29-B29</f>
        <v>23.873740999999995</v>
      </c>
      <c r="F29" s="67">
        <v>317.26842200000004</v>
      </c>
      <c r="G29" s="67">
        <v>135.42784900000001</v>
      </c>
      <c r="H29" s="34">
        <v>351.28545400000002</v>
      </c>
      <c r="I29" s="282">
        <f t="shared" ref="I29:I33" si="224">H29-F29</f>
        <v>34.017031999999972</v>
      </c>
      <c r="J29" s="78">
        <f t="shared" ref="J29:J33" si="225">H29/F29%</f>
        <v>110.72184612183055</v>
      </c>
      <c r="K29" s="34">
        <v>565.52966600000002</v>
      </c>
      <c r="L29" s="34">
        <v>328.62747999999988</v>
      </c>
      <c r="M29" s="34">
        <v>679.91293399999984</v>
      </c>
      <c r="N29" s="263">
        <v>114.38326799999982</v>
      </c>
      <c r="O29" s="42">
        <v>120.22586521570732</v>
      </c>
      <c r="P29" s="268">
        <v>771.33143799999993</v>
      </c>
      <c r="Q29" s="67">
        <v>250.515737</v>
      </c>
      <c r="R29" s="34">
        <v>930.42867100000001</v>
      </c>
      <c r="S29" s="282">
        <f>R29-P29</f>
        <v>159.09723300000007</v>
      </c>
      <c r="T29" s="78">
        <f>R29/P29%</f>
        <v>120.62631252429259</v>
      </c>
      <c r="U29" s="34">
        <v>901.80794500000013</v>
      </c>
      <c r="V29" s="67">
        <v>89.123906000000005</v>
      </c>
      <c r="W29" s="34">
        <v>1019.5660829999998</v>
      </c>
      <c r="X29" s="282">
        <f>W29-U29</f>
        <v>117.75813799999969</v>
      </c>
      <c r="Y29" s="78">
        <f>W29/U29%</f>
        <v>113.05800626983826</v>
      </c>
      <c r="Z29" s="34">
        <v>1163.1522130000001</v>
      </c>
      <c r="AA29" s="67">
        <v>284.04817400000002</v>
      </c>
      <c r="AB29" s="34">
        <v>1303.614257</v>
      </c>
      <c r="AC29" s="281">
        <f>AB29-Z29</f>
        <v>140.46204399999988</v>
      </c>
      <c r="AD29" s="78">
        <f>AB29/Z29%</f>
        <v>112.07598132300505</v>
      </c>
      <c r="AE29" s="34">
        <v>1302.2865739999997</v>
      </c>
      <c r="AF29" s="67">
        <v>233.968728</v>
      </c>
      <c r="AG29" s="34">
        <v>1537.582985</v>
      </c>
      <c r="AH29" s="281">
        <f>AG29-AE29</f>
        <v>235.29641100000026</v>
      </c>
      <c r="AI29" s="78">
        <f>AG29/AE29%</f>
        <v>118.06794416049938</v>
      </c>
      <c r="AJ29" s="91">
        <v>1393.9019050000002</v>
      </c>
      <c r="AK29" s="53">
        <v>84.311199000000002</v>
      </c>
      <c r="AL29" s="34">
        <v>1621.894184</v>
      </c>
      <c r="AM29" s="88">
        <f t="shared" si="171"/>
        <v>227.99227899999983</v>
      </c>
      <c r="AN29" s="42">
        <f t="shared" si="172"/>
        <v>116.35640773444526</v>
      </c>
      <c r="AO29" s="34">
        <v>1663.7622550000001</v>
      </c>
      <c r="AP29" s="34">
        <v>278.24242900000002</v>
      </c>
      <c r="AQ29" s="34">
        <v>1900.1366129999999</v>
      </c>
      <c r="AR29" s="104">
        <f t="shared" si="173"/>
        <v>236.3743579999998</v>
      </c>
      <c r="AS29" s="34">
        <f t="shared" si="174"/>
        <v>114.20721964869914</v>
      </c>
      <c r="AT29" s="34">
        <v>1816.316671</v>
      </c>
      <c r="AU29" s="34">
        <v>238.613294</v>
      </c>
      <c r="AV29" s="34">
        <v>2138.7499069999999</v>
      </c>
      <c r="AW29" s="104">
        <f t="shared" ref="AW29:AW33" si="226">AV29-AT29</f>
        <v>322.43323599999985</v>
      </c>
      <c r="AX29" s="42">
        <f t="shared" ref="AX29:AX33" si="227">AV29/AT29%</f>
        <v>117.75203857059131</v>
      </c>
      <c r="AY29" s="34">
        <v>1914.2141119999999</v>
      </c>
      <c r="AZ29" s="34">
        <v>11.755062000000001</v>
      </c>
      <c r="BA29" s="34">
        <v>2150.5049690000001</v>
      </c>
      <c r="BB29" s="104">
        <f t="shared" si="177"/>
        <v>236.29085700000019</v>
      </c>
      <c r="BC29" s="42">
        <f t="shared" si="178"/>
        <v>112.34401394905191</v>
      </c>
      <c r="BD29" s="34">
        <v>285.06446399999999</v>
      </c>
      <c r="BE29" s="34">
        <v>2181.4199600000002</v>
      </c>
      <c r="BF29" s="34">
        <v>2448.3483740000001</v>
      </c>
      <c r="BG29" s="88" t="e">
        <f>BF29-#REF!</f>
        <v>#REF!</v>
      </c>
      <c r="BH29" s="42">
        <f t="shared" si="123"/>
        <v>112.23645235188917</v>
      </c>
      <c r="BI29" s="34">
        <v>215.85760500000001</v>
      </c>
      <c r="BJ29" s="34">
        <v>300.68202400000001</v>
      </c>
      <c r="BK29" s="88">
        <f t="shared" si="124"/>
        <v>84.824419000000006</v>
      </c>
      <c r="BL29" s="42">
        <f t="shared" si="125"/>
        <v>139.29647000391762</v>
      </c>
      <c r="BM29" s="34">
        <v>351.28545400000002</v>
      </c>
      <c r="BN29" s="34">
        <v>93.558977999999996</v>
      </c>
      <c r="BO29" s="34">
        <v>394.24100199999998</v>
      </c>
      <c r="BP29" s="104">
        <f t="shared" si="126"/>
        <v>42.955547999999965</v>
      </c>
      <c r="BQ29" s="42">
        <f t="shared" si="127"/>
        <v>112.22810324506062</v>
      </c>
      <c r="BR29" s="34">
        <v>679.91293399999984</v>
      </c>
      <c r="BS29" s="34">
        <v>337.40340099999997</v>
      </c>
      <c r="BT29" s="34">
        <v>731.64440300000001</v>
      </c>
      <c r="BU29" s="104">
        <f t="shared" ref="BU29:BU33" si="228">BT29-BR29</f>
        <v>51.731469000000175</v>
      </c>
      <c r="BV29" s="34">
        <f t="shared" ref="BV29:BV33" si="229">BT29/BR29%</f>
        <v>107.60854315502699</v>
      </c>
      <c r="BW29" s="194">
        <f t="shared" ref="BW29:BW33" si="230">BV29-100</f>
        <v>7.6085431550269931</v>
      </c>
      <c r="BX29" s="34">
        <v>930.42867100000001</v>
      </c>
      <c r="BY29" s="34">
        <v>254.729007</v>
      </c>
      <c r="BZ29" s="34">
        <v>986.37341000000004</v>
      </c>
      <c r="CA29" s="104">
        <f t="shared" si="131"/>
        <v>55.944739000000027</v>
      </c>
      <c r="CB29" s="34">
        <f t="shared" si="132"/>
        <v>106.01279181776204</v>
      </c>
      <c r="CC29" s="194">
        <f t="shared" si="133"/>
        <v>6.0127918177620359</v>
      </c>
      <c r="CD29" s="34">
        <v>1019.5660829999998</v>
      </c>
      <c r="CE29" s="34">
        <v>41.449432000000002</v>
      </c>
      <c r="CF29" s="34">
        <v>1027.822842</v>
      </c>
      <c r="CG29" s="104">
        <f t="shared" ref="CG29:CG33" si="231">CF29-CD29</f>
        <v>8.2567590000002156</v>
      </c>
      <c r="CH29" s="34">
        <f t="shared" ref="CH29:CH33" si="232">CF29/CD29%</f>
        <v>100.80983068558983</v>
      </c>
      <c r="CI29" s="184">
        <f t="shared" ref="CI29:CI33" si="233">CH29-100</f>
        <v>0.80983068558983007</v>
      </c>
      <c r="CJ29" s="34">
        <v>1303.614257</v>
      </c>
      <c r="CK29" s="34">
        <v>313.23303199999998</v>
      </c>
      <c r="CL29" s="34">
        <v>1341.0558739999999</v>
      </c>
      <c r="CM29" s="34">
        <f t="shared" si="137"/>
        <v>37.441616999999951</v>
      </c>
      <c r="CN29" s="42">
        <f t="shared" si="138"/>
        <v>102.87213926964593</v>
      </c>
      <c r="CO29" s="128">
        <f t="shared" si="111"/>
        <v>2.8721392696459276</v>
      </c>
      <c r="CP29" s="34">
        <v>1537.582985</v>
      </c>
      <c r="CQ29" s="34">
        <v>233.20705799999999</v>
      </c>
      <c r="CR29" s="34">
        <v>1574.262929</v>
      </c>
      <c r="CS29" s="42">
        <f t="shared" si="139"/>
        <v>36.679943999999978</v>
      </c>
      <c r="CT29" s="42">
        <f t="shared" si="140"/>
        <v>102.38555865653001</v>
      </c>
      <c r="CU29" s="258">
        <f t="shared" si="141"/>
        <v>2.3855586565300086</v>
      </c>
      <c r="CV29" s="34">
        <v>1621.894184</v>
      </c>
      <c r="CW29" s="34">
        <v>127.699935</v>
      </c>
      <c r="CX29" s="34">
        <v>1701.9628640000001</v>
      </c>
      <c r="CY29" s="119">
        <f t="shared" si="142"/>
        <v>80.068680000000086</v>
      </c>
      <c r="CZ29" s="42">
        <f t="shared" si="143"/>
        <v>104.93673883227885</v>
      </c>
      <c r="DA29" s="258">
        <f t="shared" si="144"/>
        <v>4.9367388322788486</v>
      </c>
      <c r="DB29" s="34">
        <v>1900.1366129999999</v>
      </c>
      <c r="DC29" s="34">
        <v>300.76070099999998</v>
      </c>
      <c r="DD29" s="34">
        <v>2002.723565</v>
      </c>
      <c r="DE29" s="34">
        <f t="shared" si="145"/>
        <v>102.58695200000011</v>
      </c>
      <c r="DF29" s="42">
        <f t="shared" si="146"/>
        <v>105.39892507192062</v>
      </c>
      <c r="DG29" s="128">
        <f t="shared" si="147"/>
        <v>5.3989250719206154</v>
      </c>
      <c r="DH29" s="34">
        <v>2138.7499069999999</v>
      </c>
      <c r="DI29" s="34">
        <v>320.52704399999999</v>
      </c>
      <c r="DJ29" s="34">
        <v>2323.2506090000002</v>
      </c>
      <c r="DK29" s="34">
        <f t="shared" si="148"/>
        <v>184.50070200000027</v>
      </c>
      <c r="DL29" s="34">
        <f t="shared" si="149"/>
        <v>108.62656738855442</v>
      </c>
      <c r="DM29" s="128">
        <f t="shared" si="150"/>
        <v>8.6265673885544203</v>
      </c>
      <c r="DN29" s="34">
        <v>2150.5049690000001</v>
      </c>
      <c r="DO29" s="34">
        <v>42.814010000000003</v>
      </c>
      <c r="DP29" s="34">
        <v>2366.0646190000002</v>
      </c>
      <c r="DQ29" s="34">
        <f t="shared" si="151"/>
        <v>215.55965000000015</v>
      </c>
      <c r="DR29" s="42">
        <f t="shared" si="152"/>
        <v>110.02367597877428</v>
      </c>
      <c r="DS29" s="134">
        <f t="shared" si="153"/>
        <v>10.023675978774278</v>
      </c>
      <c r="DT29" s="34">
        <v>2657.3952899999999</v>
      </c>
      <c r="DU29" s="42">
        <f>DT29/BF29%</f>
        <v>108.53828312261251</v>
      </c>
      <c r="DV29" s="34">
        <v>300.68202400000001</v>
      </c>
      <c r="DW29" s="34">
        <v>330.25781699999999</v>
      </c>
      <c r="DX29" s="88">
        <f t="shared" si="81"/>
        <v>29.575792999999976</v>
      </c>
      <c r="DY29" s="42">
        <f t="shared" si="82"/>
        <v>109.83623583696509</v>
      </c>
      <c r="DZ29" s="134">
        <f t="shared" si="83"/>
        <v>9.8362358369650877</v>
      </c>
      <c r="EA29" s="53">
        <v>93.558977999999996</v>
      </c>
      <c r="EB29" s="53">
        <v>139.71045100000001</v>
      </c>
      <c r="EC29" s="245">
        <f t="shared" si="154"/>
        <v>46.15147300000001</v>
      </c>
      <c r="ED29" s="83">
        <f t="shared" si="155"/>
        <v>149.32874854618444</v>
      </c>
      <c r="EE29" s="232">
        <f t="shared" si="61"/>
        <v>49.328748546184443</v>
      </c>
      <c r="EF29" s="34">
        <v>394.24100199999998</v>
      </c>
      <c r="EG29" s="53">
        <v>469.96826800000002</v>
      </c>
      <c r="EH29" s="245">
        <f t="shared" si="85"/>
        <v>75.727266000000043</v>
      </c>
      <c r="EI29" s="83">
        <f t="shared" si="86"/>
        <v>119.20836889512574</v>
      </c>
      <c r="EJ29" s="232">
        <f t="shared" si="62"/>
        <v>19.208368895125744</v>
      </c>
      <c r="EK29" s="34">
        <v>337.40340099999997</v>
      </c>
      <c r="EL29" s="34">
        <v>384.80637200000001</v>
      </c>
      <c r="EM29" s="34">
        <f t="shared" si="63"/>
        <v>47.402971000000036</v>
      </c>
      <c r="EN29" s="42">
        <f t="shared" si="64"/>
        <v>114.04934593412709</v>
      </c>
      <c r="EO29" s="232">
        <f t="shared" si="65"/>
        <v>14.049345934127089</v>
      </c>
      <c r="EP29" s="34">
        <v>731.64440300000001</v>
      </c>
      <c r="EQ29" s="34">
        <v>854.77463999999998</v>
      </c>
      <c r="ER29" s="88">
        <f t="shared" si="87"/>
        <v>123.13023699999997</v>
      </c>
      <c r="ES29" s="42">
        <f t="shared" si="88"/>
        <v>116.82924607843954</v>
      </c>
      <c r="ET29" s="232">
        <f t="shared" si="89"/>
        <v>16.829246078439539</v>
      </c>
      <c r="EU29" s="34">
        <v>254.729007</v>
      </c>
      <c r="EV29" s="34">
        <v>292.98705699999999</v>
      </c>
      <c r="EW29" s="34">
        <f t="shared" si="112"/>
        <v>38.258049999999997</v>
      </c>
      <c r="EX29" s="42">
        <f t="shared" si="113"/>
        <v>115.0191179444279</v>
      </c>
      <c r="EY29" s="301">
        <f t="shared" si="90"/>
        <v>15.019117944427904</v>
      </c>
      <c r="EZ29" s="34">
        <v>986.37341000000004</v>
      </c>
      <c r="FA29" s="34">
        <v>1147.7616969999999</v>
      </c>
      <c r="FB29" s="34">
        <f t="shared" si="114"/>
        <v>161.38828699999988</v>
      </c>
      <c r="FC29" s="42">
        <f t="shared" si="91"/>
        <v>116.36178402254374</v>
      </c>
      <c r="FD29" s="301">
        <f t="shared" si="92"/>
        <v>16.361784022543745</v>
      </c>
      <c r="FE29" s="34">
        <v>1027.822842</v>
      </c>
      <c r="FF29" s="34">
        <v>41.449432000000002</v>
      </c>
      <c r="FG29" s="34">
        <v>73.883018000000007</v>
      </c>
      <c r="FH29" s="119">
        <f t="shared" si="68"/>
        <v>32.433586000000005</v>
      </c>
      <c r="FI29" s="42">
        <f t="shared" si="93"/>
        <v>178.24856562570025</v>
      </c>
      <c r="FJ29" s="34">
        <v>1221.6447149999999</v>
      </c>
      <c r="FK29" s="104">
        <f t="shared" si="94"/>
        <v>193.82187299999987</v>
      </c>
      <c r="FL29" s="42">
        <f t="shared" si="95"/>
        <v>118.85751756818807</v>
      </c>
      <c r="FM29" s="301">
        <f t="shared" si="96"/>
        <v>18.857517568188072</v>
      </c>
      <c r="FN29" s="34">
        <v>1341.0558739999999</v>
      </c>
      <c r="FO29" s="34">
        <v>313.23303199999998</v>
      </c>
      <c r="FP29" s="34">
        <v>348.84823999999998</v>
      </c>
      <c r="FQ29" s="34">
        <f t="shared" si="69"/>
        <v>35.615207999999996</v>
      </c>
      <c r="FR29" s="42">
        <f t="shared" si="70"/>
        <v>111.37019546520878</v>
      </c>
      <c r="FS29" s="34">
        <v>1570.4929549999999</v>
      </c>
      <c r="FT29" s="34">
        <f t="shared" si="71"/>
        <v>229.43708100000003</v>
      </c>
      <c r="FU29" s="42">
        <f t="shared" si="72"/>
        <v>117.10868916413247</v>
      </c>
      <c r="FV29" s="301">
        <f t="shared" si="73"/>
        <v>17.108689164132471</v>
      </c>
      <c r="FW29" s="34">
        <v>233.207055</v>
      </c>
      <c r="FX29" s="34">
        <v>256.74779699999999</v>
      </c>
      <c r="FY29" s="34">
        <f t="shared" si="115"/>
        <v>23.540741999999995</v>
      </c>
      <c r="FZ29" s="42">
        <f t="shared" si="156"/>
        <v>110.09435241999861</v>
      </c>
      <c r="GA29" s="34">
        <v>1574.262929</v>
      </c>
      <c r="GB29" s="34">
        <v>1827.2407519999999</v>
      </c>
      <c r="GC29" s="34">
        <f>GB29-GA29</f>
        <v>252.97782299999994</v>
      </c>
      <c r="GD29" s="42">
        <f>GB29/GA29%</f>
        <v>116.06960427891775</v>
      </c>
      <c r="GE29" s="301">
        <f t="shared" si="116"/>
        <v>16.069604278917751</v>
      </c>
      <c r="GF29" s="34">
        <v>127.699935</v>
      </c>
      <c r="GG29" s="34">
        <v>126.104313</v>
      </c>
      <c r="GH29" s="34">
        <f t="shared" si="159"/>
        <v>-1.5956219999999917</v>
      </c>
      <c r="GI29" s="42">
        <f t="shared" si="160"/>
        <v>98.75049114159691</v>
      </c>
      <c r="GJ29" s="34">
        <v>1701.9628640000001</v>
      </c>
      <c r="GK29" s="34">
        <v>1953.345065</v>
      </c>
      <c r="GL29" s="34">
        <f t="shared" si="117"/>
        <v>251.3822009999999</v>
      </c>
      <c r="GM29" s="42">
        <f t="shared" si="118"/>
        <v>114.770134314752</v>
      </c>
      <c r="GN29" s="232">
        <f t="shared" si="161"/>
        <v>14.770134314751999</v>
      </c>
      <c r="GO29" s="34">
        <v>300.76070099999998</v>
      </c>
      <c r="GP29" s="34">
        <v>369.33854500000001</v>
      </c>
      <c r="GQ29" s="34">
        <f t="shared" si="119"/>
        <v>68.577844000000027</v>
      </c>
      <c r="GR29" s="42">
        <f t="shared" si="120"/>
        <v>122.80146434423959</v>
      </c>
      <c r="GS29" s="34">
        <v>2002.723565</v>
      </c>
      <c r="GT29" s="34">
        <v>2322.68361</v>
      </c>
      <c r="GU29" s="34">
        <f t="shared" si="162"/>
        <v>319.96004500000004</v>
      </c>
      <c r="GV29" s="42">
        <f t="shared" si="121"/>
        <v>115.97624607767573</v>
      </c>
      <c r="GW29" s="232">
        <f t="shared" si="122"/>
        <v>15.976246077675725</v>
      </c>
      <c r="GX29" s="34">
        <v>320.52704399999999</v>
      </c>
      <c r="GY29" s="34">
        <v>285.26455199999998</v>
      </c>
      <c r="GZ29" s="34">
        <f t="shared" si="97"/>
        <v>-35.262492000000009</v>
      </c>
      <c r="HA29" s="42">
        <f t="shared" si="98"/>
        <v>88.998590708620512</v>
      </c>
      <c r="HB29" s="34">
        <v>2323.2506090000002</v>
      </c>
      <c r="HC29" s="34">
        <v>2607.9481620000001</v>
      </c>
      <c r="HD29" s="34">
        <f t="shared" si="163"/>
        <v>284.69755299999997</v>
      </c>
      <c r="HE29" s="42">
        <f t="shared" si="164"/>
        <v>112.25427648214597</v>
      </c>
      <c r="HF29" s="232">
        <f t="shared" si="101"/>
        <v>12.254276482145968</v>
      </c>
      <c r="HG29" s="34">
        <v>42.814010000000003</v>
      </c>
      <c r="HH29" s="34">
        <v>95.168381999999994</v>
      </c>
      <c r="HI29" s="42">
        <f t="shared" si="165"/>
        <v>52.354371999999991</v>
      </c>
      <c r="HJ29" s="42">
        <f t="shared" si="166"/>
        <v>222.2832712936723</v>
      </c>
      <c r="HK29" s="34">
        <v>2366.0646190000002</v>
      </c>
      <c r="HL29" s="34">
        <v>2703.116544</v>
      </c>
      <c r="HM29" s="42">
        <f t="shared" si="167"/>
        <v>337.05192499999976</v>
      </c>
      <c r="HN29" s="42">
        <f t="shared" si="168"/>
        <v>114.24525443191202</v>
      </c>
      <c r="HO29" s="232">
        <f t="shared" si="169"/>
        <v>14.245254431912016</v>
      </c>
      <c r="HP29" s="34">
        <v>291.330671</v>
      </c>
      <c r="HQ29" s="34">
        <v>366.81167099999999</v>
      </c>
      <c r="HR29" s="42">
        <f t="shared" si="102"/>
        <v>75.480999999999995</v>
      </c>
      <c r="HS29" s="42">
        <f t="shared" si="103"/>
        <v>125.90904683702183</v>
      </c>
      <c r="HT29" s="34">
        <v>3069.9282149999999</v>
      </c>
      <c r="HU29" s="42">
        <f t="shared" si="79"/>
        <v>412.53292499999998</v>
      </c>
      <c r="HV29" s="42">
        <f t="shared" si="80"/>
        <v>115.52395786025497</v>
      </c>
      <c r="HW29" s="331">
        <f t="shared" si="104"/>
        <v>15.523957860254967</v>
      </c>
      <c r="HX29" s="306"/>
    </row>
    <row r="30" spans="1:232" s="15" customFormat="1" ht="33.6" customHeight="1">
      <c r="A30" s="19" t="s">
        <v>8</v>
      </c>
      <c r="B30" s="47">
        <v>9.4383499999999998</v>
      </c>
      <c r="C30" s="35">
        <v>11.114739</v>
      </c>
      <c r="D30" s="75">
        <f>C30/B30%</f>
        <v>117.7614625437709</v>
      </c>
      <c r="E30" s="271">
        <f>C30-B30</f>
        <v>1.6763890000000004</v>
      </c>
      <c r="F30" s="69">
        <v>16.567432999999998</v>
      </c>
      <c r="G30" s="69">
        <v>8.5263139999999993</v>
      </c>
      <c r="H30" s="35">
        <v>19.641052999999999</v>
      </c>
      <c r="I30" s="272">
        <f t="shared" si="224"/>
        <v>3.0736200000000018</v>
      </c>
      <c r="J30" s="75">
        <f t="shared" si="225"/>
        <v>118.55218005106767</v>
      </c>
      <c r="K30" s="35">
        <v>25.099046000000001</v>
      </c>
      <c r="L30" s="35">
        <v>11.139414</v>
      </c>
      <c r="M30" s="35">
        <v>30.780467000000005</v>
      </c>
      <c r="N30" s="270">
        <v>5.6814210000000038</v>
      </c>
      <c r="O30" s="40">
        <v>122.63600377480483</v>
      </c>
      <c r="P30" s="54">
        <v>35.643851000000005</v>
      </c>
      <c r="Q30" s="69">
        <v>10.212764</v>
      </c>
      <c r="R30" s="35">
        <v>40.993231000000002</v>
      </c>
      <c r="S30" s="272">
        <f>R30-P30</f>
        <v>5.3493799999999965</v>
      </c>
      <c r="T30" s="75">
        <f>R30/P30%</f>
        <v>115.00786208538464</v>
      </c>
      <c r="U30" s="35">
        <v>45.850521000000001</v>
      </c>
      <c r="V30" s="69">
        <v>11.758858</v>
      </c>
      <c r="W30" s="35">
        <v>52.752569000000001</v>
      </c>
      <c r="X30" s="272">
        <f>W30-U30</f>
        <v>6.9020480000000006</v>
      </c>
      <c r="Y30" s="75">
        <f>W30/U30%</f>
        <v>115.05336875016098</v>
      </c>
      <c r="Z30" s="35">
        <v>55.457406999999989</v>
      </c>
      <c r="AA30" s="69">
        <v>11.971976</v>
      </c>
      <c r="AB30" s="35">
        <v>64.724545000000006</v>
      </c>
      <c r="AC30" s="271">
        <f>AB30-Z30</f>
        <v>9.267138000000017</v>
      </c>
      <c r="AD30" s="75">
        <f>AB30/Z30%</f>
        <v>116.71037017652127</v>
      </c>
      <c r="AE30" s="35">
        <v>65.561276000000007</v>
      </c>
      <c r="AF30" s="69">
        <v>12.171574</v>
      </c>
      <c r="AG30" s="35">
        <v>76.896118999999999</v>
      </c>
      <c r="AH30" s="271">
        <f>AG30-AE30</f>
        <v>11.334842999999992</v>
      </c>
      <c r="AI30" s="75">
        <f>AG30/AE30%</f>
        <v>117.28892982497777</v>
      </c>
      <c r="AJ30" s="90">
        <v>75.05448100000001</v>
      </c>
      <c r="AK30" s="38">
        <v>13.586384000000001</v>
      </c>
      <c r="AL30" s="35">
        <v>90.482502999999994</v>
      </c>
      <c r="AM30" s="89">
        <f t="shared" si="171"/>
        <v>15.428021999999984</v>
      </c>
      <c r="AN30" s="40">
        <f t="shared" si="172"/>
        <v>120.55576401893977</v>
      </c>
      <c r="AO30" s="35">
        <v>85.455457000000024</v>
      </c>
      <c r="AP30" s="35">
        <v>13.549727000000001</v>
      </c>
      <c r="AQ30" s="35">
        <v>104.03223</v>
      </c>
      <c r="AR30" s="105">
        <f t="shared" si="173"/>
        <v>18.576772999999974</v>
      </c>
      <c r="AS30" s="35">
        <f t="shared" si="174"/>
        <v>121.73854502937124</v>
      </c>
      <c r="AT30" s="35">
        <v>96.210782999999992</v>
      </c>
      <c r="AU30" s="35">
        <v>12.023047</v>
      </c>
      <c r="AV30" s="35">
        <v>116.055277</v>
      </c>
      <c r="AW30" s="105">
        <f t="shared" si="226"/>
        <v>19.844494000000012</v>
      </c>
      <c r="AX30" s="40">
        <f t="shared" si="227"/>
        <v>120.6260601787224</v>
      </c>
      <c r="AY30" s="35">
        <v>106.721242</v>
      </c>
      <c r="AZ30" s="35">
        <v>12.079658999999999</v>
      </c>
      <c r="BA30" s="35">
        <v>128.13493600000001</v>
      </c>
      <c r="BB30" s="105">
        <f t="shared" si="177"/>
        <v>21.413694000000007</v>
      </c>
      <c r="BC30" s="40">
        <f t="shared" si="178"/>
        <v>120.06507195634026</v>
      </c>
      <c r="BD30" s="35">
        <v>13.230906999999998</v>
      </c>
      <c r="BE30" s="35">
        <v>119.260588</v>
      </c>
      <c r="BF30" s="35">
        <v>141.73437999999999</v>
      </c>
      <c r="BG30" s="89" t="e">
        <f>BF30-#REF!</f>
        <v>#REF!</v>
      </c>
      <c r="BH30" s="40">
        <f t="shared" si="123"/>
        <v>118.84427401951096</v>
      </c>
      <c r="BI30" s="35">
        <v>11.114739</v>
      </c>
      <c r="BJ30" s="35">
        <v>12.270042</v>
      </c>
      <c r="BK30" s="89">
        <f t="shared" si="124"/>
        <v>1.155303</v>
      </c>
      <c r="BL30" s="40">
        <f t="shared" si="125"/>
        <v>110.39433314628441</v>
      </c>
      <c r="BM30" s="35">
        <v>19.641052999999999</v>
      </c>
      <c r="BN30" s="35">
        <v>9.0907859999999996</v>
      </c>
      <c r="BO30" s="35">
        <v>21.360828000000001</v>
      </c>
      <c r="BP30" s="105">
        <f t="shared" si="126"/>
        <v>1.7197750000000021</v>
      </c>
      <c r="BQ30" s="40">
        <f t="shared" si="127"/>
        <v>108.75602239859543</v>
      </c>
      <c r="BR30" s="35">
        <v>30.780467000000005</v>
      </c>
      <c r="BS30" s="35">
        <v>11.766047</v>
      </c>
      <c r="BT30" s="35">
        <v>33.126874999999998</v>
      </c>
      <c r="BU30" s="105">
        <f t="shared" si="228"/>
        <v>2.3464079999999932</v>
      </c>
      <c r="BV30" s="35">
        <f t="shared" si="229"/>
        <v>107.62304223649366</v>
      </c>
      <c r="BW30" s="195">
        <f t="shared" si="230"/>
        <v>7.6230422364936601</v>
      </c>
      <c r="BX30" s="35">
        <v>40.993231000000002</v>
      </c>
      <c r="BY30" s="35">
        <v>11.773269000000001</v>
      </c>
      <c r="BZ30" s="35">
        <v>44.900143999999997</v>
      </c>
      <c r="CA30" s="105">
        <f t="shared" si="131"/>
        <v>3.9069129999999959</v>
      </c>
      <c r="CB30" s="35">
        <f t="shared" si="132"/>
        <v>109.53062958125939</v>
      </c>
      <c r="CC30" s="195">
        <f t="shared" si="133"/>
        <v>9.5306295812593902</v>
      </c>
      <c r="CD30" s="35">
        <v>52.752569000000001</v>
      </c>
      <c r="CE30" s="35">
        <v>12.102497</v>
      </c>
      <c r="CF30" s="35">
        <v>57.002640999999997</v>
      </c>
      <c r="CG30" s="105">
        <f t="shared" si="231"/>
        <v>4.2500719999999959</v>
      </c>
      <c r="CH30" s="35">
        <f t="shared" si="232"/>
        <v>108.05661616214367</v>
      </c>
      <c r="CI30" s="185">
        <f t="shared" si="233"/>
        <v>8.0566161621436692</v>
      </c>
      <c r="CJ30" s="35">
        <v>64.724545000000006</v>
      </c>
      <c r="CK30" s="35">
        <v>13.211432</v>
      </c>
      <c r="CL30" s="35">
        <v>70.214072999999999</v>
      </c>
      <c r="CM30" s="35">
        <f t="shared" si="137"/>
        <v>5.4895279999999929</v>
      </c>
      <c r="CN30" s="40">
        <f t="shared" si="138"/>
        <v>108.48136978019697</v>
      </c>
      <c r="CO30" s="129">
        <f t="shared" si="111"/>
        <v>8.481369780196971</v>
      </c>
      <c r="CP30" s="35">
        <v>76.896118999999999</v>
      </c>
      <c r="CQ30" s="35">
        <v>12.925566</v>
      </c>
      <c r="CR30" s="35">
        <v>83.139640999999997</v>
      </c>
      <c r="CS30" s="40">
        <f t="shared" si="139"/>
        <v>6.2435219999999987</v>
      </c>
      <c r="CT30" s="40">
        <f t="shared" si="140"/>
        <v>108.11942407652589</v>
      </c>
      <c r="CU30" s="259">
        <f t="shared" si="141"/>
        <v>8.1194240765258883</v>
      </c>
      <c r="CV30" s="35">
        <v>90.482502999999994</v>
      </c>
      <c r="CW30" s="35">
        <v>12.430695</v>
      </c>
      <c r="CX30" s="35">
        <v>95.570335999999998</v>
      </c>
      <c r="CY30" s="120">
        <f t="shared" si="142"/>
        <v>5.0878330000000034</v>
      </c>
      <c r="CZ30" s="40">
        <f t="shared" si="143"/>
        <v>105.62300205156792</v>
      </c>
      <c r="DA30" s="259">
        <f t="shared" si="144"/>
        <v>5.6230020515679229</v>
      </c>
      <c r="DB30" s="35">
        <v>104.03223</v>
      </c>
      <c r="DC30" s="35">
        <v>13.718842</v>
      </c>
      <c r="DD30" s="35">
        <v>109.28917800000001</v>
      </c>
      <c r="DE30" s="35">
        <f t="shared" si="145"/>
        <v>5.2569480000000084</v>
      </c>
      <c r="DF30" s="40">
        <f t="shared" si="146"/>
        <v>105.05319168876801</v>
      </c>
      <c r="DG30" s="129">
        <f t="shared" si="147"/>
        <v>5.0531916887680097</v>
      </c>
      <c r="DH30" s="35">
        <v>116.055277</v>
      </c>
      <c r="DI30" s="35">
        <v>12.992357999999999</v>
      </c>
      <c r="DJ30" s="35">
        <v>122.281536</v>
      </c>
      <c r="DK30" s="35">
        <f t="shared" si="148"/>
        <v>6.2262589999999989</v>
      </c>
      <c r="DL30" s="35">
        <f t="shared" si="149"/>
        <v>105.36490813769718</v>
      </c>
      <c r="DM30" s="129">
        <f t="shared" si="150"/>
        <v>5.364908137697185</v>
      </c>
      <c r="DN30" s="35">
        <v>128.13493600000001</v>
      </c>
      <c r="DO30" s="35">
        <v>13.603149</v>
      </c>
      <c r="DP30" s="35">
        <v>135.88468499999999</v>
      </c>
      <c r="DQ30" s="35">
        <f t="shared" si="151"/>
        <v>7.74974899999998</v>
      </c>
      <c r="DR30" s="40">
        <f t="shared" si="152"/>
        <v>106.04811555842973</v>
      </c>
      <c r="DS30" s="135">
        <f t="shared" si="153"/>
        <v>6.0481155584297284</v>
      </c>
      <c r="DT30" s="35">
        <v>150.79565700000001</v>
      </c>
      <c r="DU30" s="40">
        <f>DT30/BF30%</f>
        <v>106.39313975903379</v>
      </c>
      <c r="DV30" s="35">
        <v>12.270042</v>
      </c>
      <c r="DW30" s="35">
        <v>13.246166000000001</v>
      </c>
      <c r="DX30" s="89">
        <f t="shared" si="81"/>
        <v>0.97612400000000044</v>
      </c>
      <c r="DY30" s="40">
        <f t="shared" si="82"/>
        <v>107.95534359214092</v>
      </c>
      <c r="DZ30" s="135">
        <f t="shared" si="83"/>
        <v>7.9553435921409204</v>
      </c>
      <c r="EA30" s="38">
        <v>9.0907859999999996</v>
      </c>
      <c r="EB30" s="38">
        <v>11.311235999999999</v>
      </c>
      <c r="EC30" s="102">
        <f t="shared" si="154"/>
        <v>2.2204499999999996</v>
      </c>
      <c r="ED30" s="43">
        <f t="shared" si="155"/>
        <v>124.42528071830093</v>
      </c>
      <c r="EE30" s="233">
        <f t="shared" si="61"/>
        <v>24.425280718300925</v>
      </c>
      <c r="EF30" s="35">
        <v>21.360828000000001</v>
      </c>
      <c r="EG30" s="38">
        <v>24.557402</v>
      </c>
      <c r="EH30" s="102">
        <f t="shared" si="85"/>
        <v>3.1965739999999983</v>
      </c>
      <c r="EI30" s="43">
        <f t="shared" si="86"/>
        <v>114.96465399187709</v>
      </c>
      <c r="EJ30" s="233">
        <f t="shared" si="62"/>
        <v>14.964653991877086</v>
      </c>
      <c r="EK30" s="35">
        <v>11.766047</v>
      </c>
      <c r="EL30" s="35">
        <v>12.999062</v>
      </c>
      <c r="EM30" s="35">
        <f t="shared" si="63"/>
        <v>1.233015</v>
      </c>
      <c r="EN30" s="40">
        <f t="shared" si="64"/>
        <v>110.47943289704691</v>
      </c>
      <c r="EO30" s="233">
        <f t="shared" si="65"/>
        <v>10.479432897046905</v>
      </c>
      <c r="EP30" s="35">
        <v>33.126874999999998</v>
      </c>
      <c r="EQ30" s="35">
        <v>37.556463999999998</v>
      </c>
      <c r="ER30" s="89">
        <f t="shared" si="87"/>
        <v>4.429589</v>
      </c>
      <c r="ES30" s="40">
        <f t="shared" si="88"/>
        <v>113.37158726864517</v>
      </c>
      <c r="ET30" s="233">
        <f t="shared" si="89"/>
        <v>13.371587268645172</v>
      </c>
      <c r="EU30" s="35">
        <v>11.773269000000001</v>
      </c>
      <c r="EV30" s="35">
        <v>13.351853</v>
      </c>
      <c r="EW30" s="35">
        <f t="shared" si="112"/>
        <v>1.5785839999999993</v>
      </c>
      <c r="EX30" s="40">
        <f t="shared" si="113"/>
        <v>113.40820463713177</v>
      </c>
      <c r="EY30" s="302">
        <f t="shared" si="90"/>
        <v>13.408204637131774</v>
      </c>
      <c r="EZ30" s="35">
        <v>44.900143999999997</v>
      </c>
      <c r="FA30" s="35">
        <v>50.908316999999997</v>
      </c>
      <c r="FB30" s="35">
        <f t="shared" si="114"/>
        <v>6.0081729999999993</v>
      </c>
      <c r="FC30" s="40">
        <f t="shared" si="91"/>
        <v>113.38118871066426</v>
      </c>
      <c r="FD30" s="302">
        <f t="shared" si="92"/>
        <v>13.381188710664262</v>
      </c>
      <c r="FE30" s="35">
        <v>57.002640999999997</v>
      </c>
      <c r="FF30" s="35">
        <v>12.102497</v>
      </c>
      <c r="FG30" s="35">
        <v>13.147648999999999</v>
      </c>
      <c r="FH30" s="120">
        <f t="shared" si="68"/>
        <v>1.0451519999999999</v>
      </c>
      <c r="FI30" s="40">
        <f t="shared" si="93"/>
        <v>108.63583771183748</v>
      </c>
      <c r="FJ30" s="35">
        <v>64.055965999999998</v>
      </c>
      <c r="FK30" s="105">
        <f t="shared" si="94"/>
        <v>7.053325000000001</v>
      </c>
      <c r="FL30" s="40">
        <f t="shared" si="95"/>
        <v>112.37368107207524</v>
      </c>
      <c r="FM30" s="302">
        <f t="shared" si="96"/>
        <v>12.373681072075243</v>
      </c>
      <c r="FN30" s="35">
        <v>70.214072999999999</v>
      </c>
      <c r="FO30" s="35">
        <v>13.211432</v>
      </c>
      <c r="FP30" s="35">
        <v>14.498452</v>
      </c>
      <c r="FQ30" s="35">
        <f t="shared" si="69"/>
        <v>1.2870200000000001</v>
      </c>
      <c r="FR30" s="40">
        <f t="shared" si="70"/>
        <v>109.74171459990106</v>
      </c>
      <c r="FS30" s="35">
        <v>78.554417999999998</v>
      </c>
      <c r="FT30" s="35">
        <f t="shared" si="71"/>
        <v>8.3403449999999992</v>
      </c>
      <c r="FU30" s="40">
        <f t="shared" si="72"/>
        <v>111.8784520590338</v>
      </c>
      <c r="FV30" s="302">
        <f t="shared" si="73"/>
        <v>11.878452059033805</v>
      </c>
      <c r="FW30" s="35">
        <v>12.925568</v>
      </c>
      <c r="FX30" s="35">
        <v>13.519847</v>
      </c>
      <c r="FY30" s="35">
        <f t="shared" si="115"/>
        <v>0.59427900000000022</v>
      </c>
      <c r="FZ30" s="40">
        <f t="shared" si="156"/>
        <v>104.59770123835176</v>
      </c>
      <c r="GA30" s="35">
        <v>83.139640999999997</v>
      </c>
      <c r="GB30" s="35">
        <v>92.074264999999997</v>
      </c>
      <c r="GC30" s="35">
        <f>GB30-GA30</f>
        <v>8.9346239999999995</v>
      </c>
      <c r="GD30" s="40">
        <f>GB30/GA30%</f>
        <v>110.74652703876842</v>
      </c>
      <c r="GE30" s="302">
        <f t="shared" si="116"/>
        <v>10.74652703876842</v>
      </c>
      <c r="GF30" s="35">
        <v>12.430695</v>
      </c>
      <c r="GG30" s="35">
        <v>14.090884000000001</v>
      </c>
      <c r="GH30" s="35">
        <f t="shared" si="159"/>
        <v>1.6601890000000008</v>
      </c>
      <c r="GI30" s="40">
        <f t="shared" si="160"/>
        <v>113.35556057002445</v>
      </c>
      <c r="GJ30" s="35">
        <v>95.570335999999998</v>
      </c>
      <c r="GK30" s="35">
        <v>106.165149</v>
      </c>
      <c r="GL30" s="35">
        <f t="shared" si="117"/>
        <v>10.594813000000002</v>
      </c>
      <c r="GM30" s="40">
        <f t="shared" si="118"/>
        <v>111.08588024635594</v>
      </c>
      <c r="GN30" s="233">
        <f t="shared" si="161"/>
        <v>11.085880246355941</v>
      </c>
      <c r="GO30" s="35">
        <v>13.718842</v>
      </c>
      <c r="GP30" s="35">
        <v>14.816317</v>
      </c>
      <c r="GQ30" s="35">
        <f t="shared" si="119"/>
        <v>1.0974749999999993</v>
      </c>
      <c r="GR30" s="40">
        <f t="shared" si="120"/>
        <v>107.99976412003286</v>
      </c>
      <c r="GS30" s="35">
        <v>109.28917800000001</v>
      </c>
      <c r="GT30" s="35">
        <v>120.981466</v>
      </c>
      <c r="GU30" s="35">
        <f t="shared" si="162"/>
        <v>11.692287999999991</v>
      </c>
      <c r="GV30" s="40">
        <f t="shared" si="121"/>
        <v>110.69848654182393</v>
      </c>
      <c r="GW30" s="233">
        <f t="shared" si="122"/>
        <v>10.698486541823925</v>
      </c>
      <c r="GX30" s="35">
        <v>12.992357999999999</v>
      </c>
      <c r="GY30" s="35">
        <v>15.044855</v>
      </c>
      <c r="GZ30" s="35">
        <f t="shared" si="97"/>
        <v>2.0524970000000007</v>
      </c>
      <c r="HA30" s="40">
        <f t="shared" si="98"/>
        <v>115.7977250934742</v>
      </c>
      <c r="HB30" s="35">
        <v>122.281536</v>
      </c>
      <c r="HC30" s="35">
        <v>136.026321</v>
      </c>
      <c r="HD30" s="35">
        <f t="shared" si="163"/>
        <v>13.744784999999993</v>
      </c>
      <c r="HE30" s="40">
        <f t="shared" si="164"/>
        <v>111.2402783360523</v>
      </c>
      <c r="HF30" s="233">
        <f t="shared" si="101"/>
        <v>11.240278336052299</v>
      </c>
      <c r="HG30" s="35">
        <v>13.603149</v>
      </c>
      <c r="HH30" s="35">
        <v>14.589584</v>
      </c>
      <c r="HI30" s="40">
        <f t="shared" si="165"/>
        <v>0.98643500000000017</v>
      </c>
      <c r="HJ30" s="40">
        <f t="shared" si="166"/>
        <v>107.25151948273154</v>
      </c>
      <c r="HK30" s="35">
        <v>135.88468499999999</v>
      </c>
      <c r="HL30" s="35">
        <v>150.615905</v>
      </c>
      <c r="HM30" s="40">
        <f t="shared" si="167"/>
        <v>14.731220000000008</v>
      </c>
      <c r="HN30" s="40">
        <f t="shared" si="168"/>
        <v>110.84097151934378</v>
      </c>
      <c r="HO30" s="233">
        <f t="shared" si="169"/>
        <v>10.840971519343782</v>
      </c>
      <c r="HP30" s="35">
        <v>14.910971999999999</v>
      </c>
      <c r="HQ30" s="35">
        <v>15.760251</v>
      </c>
      <c r="HR30" s="40">
        <f t="shared" si="102"/>
        <v>0.84927900000000101</v>
      </c>
      <c r="HS30" s="40">
        <f t="shared" si="103"/>
        <v>105.69566491037607</v>
      </c>
      <c r="HT30" s="35">
        <v>166.37615600000001</v>
      </c>
      <c r="HU30" s="40">
        <f t="shared" si="79"/>
        <v>15.580499000000003</v>
      </c>
      <c r="HV30" s="40">
        <f t="shared" si="80"/>
        <v>110.33219345302497</v>
      </c>
      <c r="HW30" s="44">
        <f t="shared" si="104"/>
        <v>10.332193453024971</v>
      </c>
    </row>
    <row r="31" spans="1:232" s="14" customFormat="1" ht="16.95" customHeight="1">
      <c r="A31" s="6" t="s">
        <v>9</v>
      </c>
      <c r="B31" s="45">
        <v>130.97872899999999</v>
      </c>
      <c r="C31" s="34">
        <v>127.118053</v>
      </c>
      <c r="D31" s="78">
        <f>C31/B31%</f>
        <v>97.052440476804463</v>
      </c>
      <c r="E31" s="281">
        <f>C31-B31</f>
        <v>-3.8606759999999838</v>
      </c>
      <c r="F31" s="67">
        <v>178.86260000000001</v>
      </c>
      <c r="G31" s="67">
        <f>G32+G33</f>
        <v>69.041425000000004</v>
      </c>
      <c r="H31" s="34">
        <v>196.15947800000001</v>
      </c>
      <c r="I31" s="282">
        <f t="shared" si="224"/>
        <v>17.296877999999992</v>
      </c>
      <c r="J31" s="78">
        <f t="shared" si="225"/>
        <v>109.67048337662541</v>
      </c>
      <c r="K31" s="34">
        <v>240.09078400000001</v>
      </c>
      <c r="L31" s="34">
        <v>67.004396999999997</v>
      </c>
      <c r="M31" s="34">
        <v>263.16387500000002</v>
      </c>
      <c r="N31" s="263">
        <v>23.073091000000005</v>
      </c>
      <c r="O31" s="42">
        <v>109.61015271623253</v>
      </c>
      <c r="P31" s="268">
        <v>315.03871199999998</v>
      </c>
      <c r="Q31" s="67">
        <f>Q32+Q33</f>
        <v>72.828153</v>
      </c>
      <c r="R31" s="34">
        <v>335.992028</v>
      </c>
      <c r="S31" s="282">
        <f>R31-P31</f>
        <v>20.953316000000029</v>
      </c>
      <c r="T31" s="78">
        <f>R31/P31%</f>
        <v>106.6510289694176</v>
      </c>
      <c r="U31" s="34">
        <v>392.02587499999998</v>
      </c>
      <c r="V31" s="67">
        <f>V32+V33</f>
        <v>75.260660000000001</v>
      </c>
      <c r="W31" s="34">
        <v>411.255695</v>
      </c>
      <c r="X31" s="282">
        <f>W31-U31</f>
        <v>19.229820000000018</v>
      </c>
      <c r="Y31" s="78">
        <f>W31/U31%</f>
        <v>104.90524254298266</v>
      </c>
      <c r="Z31" s="34">
        <v>479.79462800000005</v>
      </c>
      <c r="AA31" s="67">
        <f>AA32+AA33</f>
        <v>75.462231000000003</v>
      </c>
      <c r="AB31" s="34">
        <v>486.71792599999998</v>
      </c>
      <c r="AC31" s="281">
        <f>AB31-Z31</f>
        <v>6.9232979999999316</v>
      </c>
      <c r="AD31" s="78">
        <f>AB31/Z31%</f>
        <v>101.44297113722581</v>
      </c>
      <c r="AE31" s="34">
        <v>561.34751100000005</v>
      </c>
      <c r="AF31" s="67">
        <f>AF32+AF33</f>
        <v>86.138259000000005</v>
      </c>
      <c r="AG31" s="34">
        <v>572.85618499999998</v>
      </c>
      <c r="AH31" s="281">
        <f>AG31-AE31</f>
        <v>11.508673999999928</v>
      </c>
      <c r="AI31" s="78">
        <f>AG31/AE31%</f>
        <v>102.05018705427197</v>
      </c>
      <c r="AJ31" s="91">
        <v>647.52038299999992</v>
      </c>
      <c r="AK31" s="53">
        <v>88.916548000000006</v>
      </c>
      <c r="AL31" s="34">
        <v>661.77273300000002</v>
      </c>
      <c r="AM31" s="88">
        <f t="shared" si="171"/>
        <v>14.252350000000092</v>
      </c>
      <c r="AN31" s="42">
        <f t="shared" si="172"/>
        <v>102.20106584660211</v>
      </c>
      <c r="AO31" s="34">
        <v>738.47840299999996</v>
      </c>
      <c r="AP31" s="34">
        <v>90.539817999999997</v>
      </c>
      <c r="AQ31" s="34">
        <v>752.31255099999998</v>
      </c>
      <c r="AR31" s="104">
        <f t="shared" si="173"/>
        <v>13.834148000000027</v>
      </c>
      <c r="AS31" s="34">
        <f t="shared" si="174"/>
        <v>101.87333142632203</v>
      </c>
      <c r="AT31" s="34">
        <v>819.27020600000003</v>
      </c>
      <c r="AU31" s="34">
        <v>89.464000999999996</v>
      </c>
      <c r="AV31" s="34">
        <v>841.77655200000004</v>
      </c>
      <c r="AW31" s="104">
        <f t="shared" si="226"/>
        <v>22.506346000000008</v>
      </c>
      <c r="AX31" s="42">
        <f t="shared" si="227"/>
        <v>102.74712125928329</v>
      </c>
      <c r="AY31" s="34">
        <v>902.91837699999996</v>
      </c>
      <c r="AZ31" s="34">
        <v>80.952393999999998</v>
      </c>
      <c r="BA31" s="34">
        <v>922.72894599999995</v>
      </c>
      <c r="BB31" s="104">
        <f t="shared" si="177"/>
        <v>19.810568999999987</v>
      </c>
      <c r="BC31" s="42">
        <f t="shared" si="178"/>
        <v>102.19405978487467</v>
      </c>
      <c r="BD31" s="34">
        <f>BD32+BD33</f>
        <v>90.627510999999998</v>
      </c>
      <c r="BE31" s="34">
        <v>998.95239200000003</v>
      </c>
      <c r="BF31" s="34">
        <v>1014.3972659999999</v>
      </c>
      <c r="BG31" s="88" t="e">
        <f>BF31-#REF!</f>
        <v>#REF!</v>
      </c>
      <c r="BH31" s="42">
        <f t="shared" si="123"/>
        <v>101.54610711418167</v>
      </c>
      <c r="BI31" s="34">
        <v>127.118053</v>
      </c>
      <c r="BJ31" s="34">
        <v>170.46025399999999</v>
      </c>
      <c r="BK31" s="88">
        <f t="shared" si="124"/>
        <v>43.342200999999989</v>
      </c>
      <c r="BL31" s="42">
        <f t="shared" si="125"/>
        <v>134.09602332408284</v>
      </c>
      <c r="BM31" s="34">
        <v>196.15947800000001</v>
      </c>
      <c r="BN31" s="34">
        <v>62.572383000000002</v>
      </c>
      <c r="BO31" s="34">
        <v>233.03263799999999</v>
      </c>
      <c r="BP31" s="104">
        <f t="shared" si="126"/>
        <v>36.873159999999984</v>
      </c>
      <c r="BQ31" s="42">
        <f t="shared" si="127"/>
        <v>118.79754186539995</v>
      </c>
      <c r="BR31" s="34">
        <v>263.16387500000002</v>
      </c>
      <c r="BS31" s="34">
        <v>72.509887000000006</v>
      </c>
      <c r="BT31" s="34">
        <v>305.54252500000001</v>
      </c>
      <c r="BU31" s="104">
        <f t="shared" si="228"/>
        <v>42.378649999999993</v>
      </c>
      <c r="BV31" s="34">
        <f t="shared" si="229"/>
        <v>116.10352104748419</v>
      </c>
      <c r="BW31" s="194">
        <f t="shared" si="230"/>
        <v>16.103521047484193</v>
      </c>
      <c r="BX31" s="34">
        <v>335.992028</v>
      </c>
      <c r="BY31" s="34">
        <v>93.253532000000007</v>
      </c>
      <c r="BZ31" s="34">
        <v>398.79605700000002</v>
      </c>
      <c r="CA31" s="104">
        <f t="shared" si="131"/>
        <v>62.804029000000014</v>
      </c>
      <c r="CB31" s="34">
        <f t="shared" si="132"/>
        <v>118.69211879038988</v>
      </c>
      <c r="CC31" s="194">
        <f t="shared" si="133"/>
        <v>18.692118790389884</v>
      </c>
      <c r="CD31" s="34">
        <v>411.255695</v>
      </c>
      <c r="CE31" s="34">
        <v>98.553639000000004</v>
      </c>
      <c r="CF31" s="34">
        <v>497.34969599999999</v>
      </c>
      <c r="CG31" s="104">
        <f t="shared" si="231"/>
        <v>86.094000999999992</v>
      </c>
      <c r="CH31" s="34">
        <f t="shared" si="232"/>
        <v>120.93442158898249</v>
      </c>
      <c r="CI31" s="184">
        <f t="shared" si="233"/>
        <v>20.934421588982488</v>
      </c>
      <c r="CJ31" s="34">
        <v>486.71792599999998</v>
      </c>
      <c r="CK31" s="34">
        <v>104.041853</v>
      </c>
      <c r="CL31" s="34">
        <v>601.39154900000005</v>
      </c>
      <c r="CM31" s="34">
        <f t="shared" si="137"/>
        <v>114.67362300000008</v>
      </c>
      <c r="CN31" s="42">
        <f t="shared" si="138"/>
        <v>123.56059164338239</v>
      </c>
      <c r="CO31" s="128">
        <f t="shared" si="111"/>
        <v>23.560591643382395</v>
      </c>
      <c r="CP31" s="34">
        <v>572.85618499999998</v>
      </c>
      <c r="CQ31" s="34">
        <f>CQ32+CQ33</f>
        <v>109.71310099999999</v>
      </c>
      <c r="CR31" s="34">
        <v>711.10464899999999</v>
      </c>
      <c r="CS31" s="42">
        <f t="shared" si="139"/>
        <v>138.24846400000001</v>
      </c>
      <c r="CT31" s="42">
        <f t="shared" si="140"/>
        <v>124.13318868155363</v>
      </c>
      <c r="CU31" s="258">
        <f t="shared" si="141"/>
        <v>24.133188681553634</v>
      </c>
      <c r="CV31" s="34">
        <v>661.77273300000002</v>
      </c>
      <c r="CW31" s="34">
        <v>119.36711699999999</v>
      </c>
      <c r="CX31" s="34">
        <v>830.471766</v>
      </c>
      <c r="CY31" s="119">
        <f t="shared" si="142"/>
        <v>168.69903299999999</v>
      </c>
      <c r="CZ31" s="42">
        <f t="shared" si="143"/>
        <v>125.49198910557108</v>
      </c>
      <c r="DA31" s="258">
        <f t="shared" si="144"/>
        <v>25.491989105571079</v>
      </c>
      <c r="DB31" s="34">
        <v>752.31255099999998</v>
      </c>
      <c r="DC31" s="34">
        <v>120.5313</v>
      </c>
      <c r="DD31" s="34">
        <v>951.00306599999999</v>
      </c>
      <c r="DE31" s="34">
        <f t="shared" si="145"/>
        <v>198.690515</v>
      </c>
      <c r="DF31" s="42">
        <f t="shared" si="146"/>
        <v>126.41063408232306</v>
      </c>
      <c r="DG31" s="128">
        <f t="shared" si="147"/>
        <v>26.410634082323057</v>
      </c>
      <c r="DH31" s="34">
        <v>841.77655200000004</v>
      </c>
      <c r="DI31" s="34">
        <v>112.65413599999999</v>
      </c>
      <c r="DJ31" s="34">
        <v>1063.6572020000001</v>
      </c>
      <c r="DK31" s="34">
        <f t="shared" si="148"/>
        <v>221.88065000000006</v>
      </c>
      <c r="DL31" s="34">
        <f t="shared" si="149"/>
        <v>126.35861612833332</v>
      </c>
      <c r="DM31" s="128">
        <f t="shared" si="150"/>
        <v>26.358616128333324</v>
      </c>
      <c r="DN31" s="34">
        <v>922.72894599999995</v>
      </c>
      <c r="DO31" s="34">
        <v>113.466854</v>
      </c>
      <c r="DP31" s="34">
        <v>1177.1240560000001</v>
      </c>
      <c r="DQ31" s="34">
        <f t="shared" si="151"/>
        <v>254.39511000000016</v>
      </c>
      <c r="DR31" s="42">
        <f t="shared" si="152"/>
        <v>127.56986340385166</v>
      </c>
      <c r="DS31" s="134">
        <f t="shared" si="153"/>
        <v>27.569863403851656</v>
      </c>
      <c r="DT31" s="34">
        <v>1293.8793479999999</v>
      </c>
      <c r="DU31" s="154">
        <f>DT31/BF31%</f>
        <v>127.55154133075118</v>
      </c>
      <c r="DV31" s="238">
        <v>170.46025399999999</v>
      </c>
      <c r="DW31" s="34">
        <v>252.81498999999999</v>
      </c>
      <c r="DX31" s="88">
        <f t="shared" si="81"/>
        <v>82.354736000000003</v>
      </c>
      <c r="DY31" s="42">
        <f t="shared" si="82"/>
        <v>148.31316043914848</v>
      </c>
      <c r="DZ31" s="134">
        <f t="shared" si="83"/>
        <v>48.313160439148476</v>
      </c>
      <c r="EA31" s="53">
        <v>62.572383000000002</v>
      </c>
      <c r="EB31" s="53">
        <v>73.345577000000006</v>
      </c>
      <c r="EC31" s="245">
        <f t="shared" si="154"/>
        <v>10.773194000000004</v>
      </c>
      <c r="ED31" s="83">
        <f t="shared" si="155"/>
        <v>117.21717071251706</v>
      </c>
      <c r="EE31" s="232">
        <f t="shared" si="61"/>
        <v>17.21717071251706</v>
      </c>
      <c r="EF31" s="34">
        <v>233.03263799999999</v>
      </c>
      <c r="EG31" s="53">
        <v>326.16056700000001</v>
      </c>
      <c r="EH31" s="245">
        <f t="shared" si="85"/>
        <v>93.127929000000023</v>
      </c>
      <c r="EI31" s="83">
        <f t="shared" si="86"/>
        <v>139.96347026719926</v>
      </c>
      <c r="EJ31" s="232">
        <f t="shared" si="62"/>
        <v>39.963470267199256</v>
      </c>
      <c r="EK31" s="34">
        <v>72.509887000000006</v>
      </c>
      <c r="EL31" s="34">
        <v>82.652773999999994</v>
      </c>
      <c r="EM31" s="34">
        <f t="shared" si="63"/>
        <v>10.142886999999988</v>
      </c>
      <c r="EN31" s="42">
        <f t="shared" si="64"/>
        <v>113.98828134982473</v>
      </c>
      <c r="EO31" s="232">
        <f t="shared" si="65"/>
        <v>13.988281349824732</v>
      </c>
      <c r="EP31" s="34">
        <v>305.54252500000001</v>
      </c>
      <c r="EQ31" s="34">
        <v>408.81334099999998</v>
      </c>
      <c r="ER31" s="293">
        <f t="shared" si="87"/>
        <v>103.27081599999997</v>
      </c>
      <c r="ES31" s="42">
        <f t="shared" si="88"/>
        <v>133.79916298066854</v>
      </c>
      <c r="ET31" s="232">
        <f t="shared" si="89"/>
        <v>33.799162980668541</v>
      </c>
      <c r="EU31" s="34">
        <v>93.253532000000007</v>
      </c>
      <c r="EV31" s="34">
        <v>99.461177000000006</v>
      </c>
      <c r="EW31" s="34">
        <f t="shared" si="112"/>
        <v>6.2076449999999994</v>
      </c>
      <c r="EX31" s="42">
        <f t="shared" si="113"/>
        <v>106.65673982192975</v>
      </c>
      <c r="EY31" s="301">
        <f t="shared" si="90"/>
        <v>6.6567398219297473</v>
      </c>
      <c r="EZ31" s="34">
        <v>398.79605700000002</v>
      </c>
      <c r="FA31" s="34">
        <v>508.274518</v>
      </c>
      <c r="FB31" s="34">
        <f t="shared" si="114"/>
        <v>109.47846099999998</v>
      </c>
      <c r="FC31" s="42">
        <f t="shared" si="91"/>
        <v>127.45224258824604</v>
      </c>
      <c r="FD31" s="301">
        <f t="shared" si="92"/>
        <v>27.452242588246037</v>
      </c>
      <c r="FE31" s="34">
        <v>497.34969599999999</v>
      </c>
      <c r="FF31" s="34">
        <v>98.553639000000004</v>
      </c>
      <c r="FG31" s="34">
        <v>108.48480000000001</v>
      </c>
      <c r="FH31" s="119">
        <f t="shared" si="68"/>
        <v>9.931161000000003</v>
      </c>
      <c r="FI31" s="42">
        <f t="shared" si="93"/>
        <v>110.07690948885205</v>
      </c>
      <c r="FJ31" s="34">
        <v>616.75931800000001</v>
      </c>
      <c r="FK31" s="104">
        <f t="shared" si="94"/>
        <v>119.40962200000001</v>
      </c>
      <c r="FL31" s="42">
        <f t="shared" si="95"/>
        <v>124.0091876923556</v>
      </c>
      <c r="FM31" s="301">
        <f t="shared" si="96"/>
        <v>24.009187692355596</v>
      </c>
      <c r="FN31" s="34">
        <v>601.39154900000005</v>
      </c>
      <c r="FO31" s="34">
        <v>104.041853</v>
      </c>
      <c r="FP31" s="34">
        <v>103.435569</v>
      </c>
      <c r="FQ31" s="34">
        <f t="shared" si="69"/>
        <v>-0.60628400000000227</v>
      </c>
      <c r="FR31" s="42">
        <f t="shared" si="70"/>
        <v>99.417269125339402</v>
      </c>
      <c r="FS31" s="34">
        <v>720.19488699999999</v>
      </c>
      <c r="FT31" s="34">
        <f t="shared" si="71"/>
        <v>118.80333799999994</v>
      </c>
      <c r="FU31" s="42">
        <f t="shared" si="72"/>
        <v>119.75474018508363</v>
      </c>
      <c r="FV31" s="301">
        <f t="shared" si="73"/>
        <v>19.754740185083634</v>
      </c>
      <c r="FW31" s="34">
        <v>109.7131</v>
      </c>
      <c r="FX31" s="34">
        <v>124.82625299999999</v>
      </c>
      <c r="FY31" s="34">
        <f t="shared" si="115"/>
        <v>15.113152999999997</v>
      </c>
      <c r="FZ31" s="42">
        <f t="shared" si="156"/>
        <v>113.77515811694317</v>
      </c>
      <c r="GA31" s="34">
        <v>711.10464899999999</v>
      </c>
      <c r="GB31" s="34">
        <v>845.02113999999995</v>
      </c>
      <c r="GC31" s="34">
        <f>GB31-GA31</f>
        <v>133.91649099999995</v>
      </c>
      <c r="GD31" s="42">
        <f>GB31/GA31%</f>
        <v>118.83217768134715</v>
      </c>
      <c r="GE31" s="301">
        <f t="shared" si="116"/>
        <v>18.832177681347147</v>
      </c>
      <c r="GF31" s="34">
        <v>119.36711699999999</v>
      </c>
      <c r="GG31" s="34">
        <v>124.430729</v>
      </c>
      <c r="GH31" s="34">
        <f t="shared" si="159"/>
        <v>5.0636120000000062</v>
      </c>
      <c r="GI31" s="42">
        <f t="shared" si="160"/>
        <v>104.24204934094203</v>
      </c>
      <c r="GJ31" s="34">
        <v>830.471766</v>
      </c>
      <c r="GK31" s="34">
        <v>969.45186899999999</v>
      </c>
      <c r="GL31" s="34">
        <f t="shared" si="117"/>
        <v>138.98010299999999</v>
      </c>
      <c r="GM31" s="42">
        <f t="shared" si="118"/>
        <v>116.73507862517749</v>
      </c>
      <c r="GN31" s="232">
        <f t="shared" si="161"/>
        <v>16.735078625177493</v>
      </c>
      <c r="GO31" s="34">
        <v>120.5313</v>
      </c>
      <c r="GP31" s="34">
        <v>157.68418</v>
      </c>
      <c r="GQ31" s="34">
        <f t="shared" si="119"/>
        <v>37.152879999999996</v>
      </c>
      <c r="GR31" s="42">
        <f t="shared" si="120"/>
        <v>130.82425892693433</v>
      </c>
      <c r="GS31" s="34">
        <v>951.00306599999999</v>
      </c>
      <c r="GT31" s="34">
        <v>1127.136049</v>
      </c>
      <c r="GU31" s="34">
        <f t="shared" si="162"/>
        <v>176.13298299999997</v>
      </c>
      <c r="GV31" s="42">
        <f t="shared" si="121"/>
        <v>118.52075869122382</v>
      </c>
      <c r="GW31" s="232">
        <f t="shared" si="122"/>
        <v>18.520758691223818</v>
      </c>
      <c r="GX31" s="34">
        <v>112.65413599999999</v>
      </c>
      <c r="GY31" s="34">
        <v>131.88403700000001</v>
      </c>
      <c r="GZ31" s="34">
        <f t="shared" si="97"/>
        <v>19.229901000000012</v>
      </c>
      <c r="HA31" s="42">
        <f t="shared" si="98"/>
        <v>117.0698579588769</v>
      </c>
      <c r="HB31" s="34">
        <v>1063.6572020000001</v>
      </c>
      <c r="HC31" s="34">
        <v>1259.020086</v>
      </c>
      <c r="HD31" s="34">
        <f t="shared" si="163"/>
        <v>195.36288399999989</v>
      </c>
      <c r="HE31" s="42">
        <f t="shared" si="164"/>
        <v>118.36709079134312</v>
      </c>
      <c r="HF31" s="232">
        <f t="shared" si="101"/>
        <v>18.367090791343117</v>
      </c>
      <c r="HG31" s="34">
        <v>113.466854</v>
      </c>
      <c r="HH31" s="34">
        <v>127.982044</v>
      </c>
      <c r="HI31" s="42">
        <f t="shared" si="165"/>
        <v>14.515190000000004</v>
      </c>
      <c r="HJ31" s="42">
        <f t="shared" si="166"/>
        <v>112.79244950247761</v>
      </c>
      <c r="HK31" s="34">
        <v>1177.1240560000001</v>
      </c>
      <c r="HL31" s="34">
        <v>1387.0021300000001</v>
      </c>
      <c r="HM31" s="42">
        <f t="shared" si="167"/>
        <v>209.87807399999997</v>
      </c>
      <c r="HN31" s="42">
        <f t="shared" si="168"/>
        <v>117.82973280770332</v>
      </c>
      <c r="HO31" s="232">
        <f t="shared" si="169"/>
        <v>17.829732807703323</v>
      </c>
      <c r="HP31" s="34">
        <v>116.755292</v>
      </c>
      <c r="HQ31" s="34">
        <v>134.26780199999999</v>
      </c>
      <c r="HR31" s="42">
        <f t="shared" si="102"/>
        <v>17.512509999999992</v>
      </c>
      <c r="HS31" s="42">
        <f t="shared" si="103"/>
        <v>114.99932868139288</v>
      </c>
      <c r="HT31" s="34">
        <v>1521.2699319999999</v>
      </c>
      <c r="HU31" s="42">
        <f t="shared" si="79"/>
        <v>227.39058399999999</v>
      </c>
      <c r="HV31" s="42">
        <f t="shared" si="80"/>
        <v>117.57432672153602</v>
      </c>
      <c r="HW31" s="331">
        <f t="shared" si="104"/>
        <v>17.574326721536025</v>
      </c>
    </row>
    <row r="32" spans="1:232" s="15" customFormat="1" ht="16.95" customHeight="1">
      <c r="A32" s="9" t="s">
        <v>2</v>
      </c>
      <c r="B32" s="46">
        <v>81.903960999999995</v>
      </c>
      <c r="C32" s="35">
        <v>81.777274000000006</v>
      </c>
      <c r="D32" s="75">
        <f>C32/B32%</f>
        <v>99.845322499115781</v>
      </c>
      <c r="E32" s="271">
        <f>C32-B32</f>
        <v>-0.12668699999998978</v>
      </c>
      <c r="F32" s="69">
        <v>98.912753000000009</v>
      </c>
      <c r="G32" s="69">
        <v>28.681871999999998</v>
      </c>
      <c r="H32" s="35">
        <v>110.459146</v>
      </c>
      <c r="I32" s="272">
        <f t="shared" si="224"/>
        <v>11.546392999999995</v>
      </c>
      <c r="J32" s="75">
        <f t="shared" si="225"/>
        <v>111.67331072061052</v>
      </c>
      <c r="K32" s="35">
        <v>125.41862599999999</v>
      </c>
      <c r="L32" s="35">
        <v>32.068921999999965</v>
      </c>
      <c r="M32" s="35">
        <v>142.52806799999996</v>
      </c>
      <c r="N32" s="270">
        <v>17.109441999999973</v>
      </c>
      <c r="O32" s="40">
        <v>113.6418668786883</v>
      </c>
      <c r="P32" s="54">
        <v>160.240407</v>
      </c>
      <c r="Q32" s="69">
        <v>34.033351000000003</v>
      </c>
      <c r="R32" s="35">
        <v>176.561419</v>
      </c>
      <c r="S32" s="272">
        <f>R32-P32</f>
        <v>16.321011999999996</v>
      </c>
      <c r="T32" s="75">
        <f>R32/P32%</f>
        <v>110.18532859817313</v>
      </c>
      <c r="U32" s="35">
        <v>199.96134700000005</v>
      </c>
      <c r="V32" s="69">
        <v>35.280366000000001</v>
      </c>
      <c r="W32" s="35">
        <v>211.841781</v>
      </c>
      <c r="X32" s="272">
        <f>W32-U32</f>
        <v>11.880433999999951</v>
      </c>
      <c r="Y32" s="75">
        <f>W32/U32%</f>
        <v>105.94136525795655</v>
      </c>
      <c r="Z32" s="35">
        <v>242.06557500000005</v>
      </c>
      <c r="AA32" s="69">
        <v>35.870623000000002</v>
      </c>
      <c r="AB32" s="35">
        <v>247.71240399999999</v>
      </c>
      <c r="AC32" s="271">
        <f>AB32-Z32</f>
        <v>5.6468289999999399</v>
      </c>
      <c r="AD32" s="75">
        <f>AB32/Z32%</f>
        <v>102.33276830049046</v>
      </c>
      <c r="AE32" s="35">
        <v>283.35069400000003</v>
      </c>
      <c r="AF32" s="69">
        <v>41.125551999999999</v>
      </c>
      <c r="AG32" s="35">
        <v>288.83795599999996</v>
      </c>
      <c r="AH32" s="271">
        <f>AG32-AE32</f>
        <v>5.4872619999999301</v>
      </c>
      <c r="AI32" s="75">
        <f>AG32/AE32%</f>
        <v>101.93656204702994</v>
      </c>
      <c r="AJ32" s="90">
        <v>328.41285000000005</v>
      </c>
      <c r="AK32" s="38">
        <v>44.866478000000001</v>
      </c>
      <c r="AL32" s="35">
        <v>333.70443399999999</v>
      </c>
      <c r="AM32" s="89">
        <f t="shared" si="171"/>
        <v>5.2915839999999434</v>
      </c>
      <c r="AN32" s="40">
        <f t="shared" si="172"/>
        <v>101.61125972994051</v>
      </c>
      <c r="AO32" s="35">
        <v>376.43248699999998</v>
      </c>
      <c r="AP32" s="35">
        <v>49.304932000000001</v>
      </c>
      <c r="AQ32" s="35">
        <v>383.009366</v>
      </c>
      <c r="AR32" s="105">
        <f t="shared" si="173"/>
        <v>6.5768790000000195</v>
      </c>
      <c r="AS32" s="35">
        <f t="shared" si="174"/>
        <v>101.74716030819094</v>
      </c>
      <c r="AT32" s="35">
        <v>423.19663000000014</v>
      </c>
      <c r="AU32" s="35">
        <v>49.339098</v>
      </c>
      <c r="AV32" s="35">
        <v>432.34846399999998</v>
      </c>
      <c r="AW32" s="105">
        <f t="shared" si="226"/>
        <v>9.1518339999998375</v>
      </c>
      <c r="AX32" s="40">
        <f t="shared" si="227"/>
        <v>102.16254888419121</v>
      </c>
      <c r="AY32" s="35">
        <v>469.80357400000003</v>
      </c>
      <c r="AZ32" s="35">
        <v>44.170143000000003</v>
      </c>
      <c r="BA32" s="35">
        <v>476.51860699999997</v>
      </c>
      <c r="BB32" s="105">
        <f t="shared" si="177"/>
        <v>6.7150329999999485</v>
      </c>
      <c r="BC32" s="40">
        <f t="shared" si="178"/>
        <v>101.42932778114626</v>
      </c>
      <c r="BD32" s="35">
        <v>50.823878999999998</v>
      </c>
      <c r="BE32" s="35">
        <v>520.82939299999998</v>
      </c>
      <c r="BF32" s="35">
        <v>527.88944700000002</v>
      </c>
      <c r="BG32" s="89" t="e">
        <f>BF32-#REF!</f>
        <v>#REF!</v>
      </c>
      <c r="BH32" s="40">
        <f t="shared" si="123"/>
        <v>101.35554062326126</v>
      </c>
      <c r="BI32" s="35">
        <v>81.777274000000006</v>
      </c>
      <c r="BJ32" s="35">
        <v>127.384415</v>
      </c>
      <c r="BK32" s="89">
        <f t="shared" si="124"/>
        <v>45.607140999999999</v>
      </c>
      <c r="BL32" s="40">
        <f t="shared" si="125"/>
        <v>155.76994532735341</v>
      </c>
      <c r="BM32" s="35">
        <v>110.459146</v>
      </c>
      <c r="BN32" s="35">
        <v>22.062287999999999</v>
      </c>
      <c r="BO32" s="35">
        <v>149.44670300000001</v>
      </c>
      <c r="BP32" s="105">
        <f t="shared" si="126"/>
        <v>38.98755700000001</v>
      </c>
      <c r="BQ32" s="40">
        <f t="shared" si="127"/>
        <v>135.29590659699653</v>
      </c>
      <c r="BR32" s="35">
        <v>142.52806799999996</v>
      </c>
      <c r="BS32" s="35">
        <v>27.83963</v>
      </c>
      <c r="BT32" s="35">
        <v>177.28633300000001</v>
      </c>
      <c r="BU32" s="105">
        <f t="shared" si="228"/>
        <v>34.758265000000051</v>
      </c>
      <c r="BV32" s="35">
        <f t="shared" si="229"/>
        <v>124.38696145098947</v>
      </c>
      <c r="BW32" s="195">
        <f t="shared" si="230"/>
        <v>24.386961450989475</v>
      </c>
      <c r="BX32" s="35">
        <v>176.561419</v>
      </c>
      <c r="BY32" s="35">
        <v>40.487198999999997</v>
      </c>
      <c r="BZ32" s="35">
        <v>217.77353199999999</v>
      </c>
      <c r="CA32" s="105">
        <f t="shared" si="131"/>
        <v>41.212112999999988</v>
      </c>
      <c r="CB32" s="35">
        <f t="shared" si="132"/>
        <v>123.34151664243251</v>
      </c>
      <c r="CC32" s="195">
        <f t="shared" si="133"/>
        <v>23.341516642432509</v>
      </c>
      <c r="CD32" s="35">
        <v>211.841781</v>
      </c>
      <c r="CE32" s="35">
        <v>37.012290999999998</v>
      </c>
      <c r="CF32" s="35">
        <v>254.78582299999999</v>
      </c>
      <c r="CG32" s="105">
        <f t="shared" si="231"/>
        <v>42.944041999999996</v>
      </c>
      <c r="CH32" s="35">
        <f t="shared" si="232"/>
        <v>120.27175271907292</v>
      </c>
      <c r="CI32" s="185">
        <f t="shared" si="233"/>
        <v>20.271752719072921</v>
      </c>
      <c r="CJ32" s="35">
        <v>247.71240399999999</v>
      </c>
      <c r="CK32" s="35">
        <v>46.297592999999999</v>
      </c>
      <c r="CL32" s="35">
        <v>301.083416</v>
      </c>
      <c r="CM32" s="35">
        <f t="shared" si="137"/>
        <v>53.371012000000007</v>
      </c>
      <c r="CN32" s="40">
        <f t="shared" si="138"/>
        <v>121.54555490083573</v>
      </c>
      <c r="CO32" s="129">
        <f t="shared" si="111"/>
        <v>21.545554900835725</v>
      </c>
      <c r="CP32" s="35">
        <v>288.83795599999996</v>
      </c>
      <c r="CQ32" s="35">
        <v>48.554656999999999</v>
      </c>
      <c r="CR32" s="35">
        <v>349.63807600000001</v>
      </c>
      <c r="CS32" s="40">
        <f t="shared" si="139"/>
        <v>60.800120000000049</v>
      </c>
      <c r="CT32" s="40">
        <f t="shared" si="140"/>
        <v>121.0499066126891</v>
      </c>
      <c r="CU32" s="259">
        <f t="shared" si="141"/>
        <v>21.049906612689099</v>
      </c>
      <c r="CV32" s="35">
        <v>333.70443399999999</v>
      </c>
      <c r="CW32" s="35">
        <v>55.352184999999999</v>
      </c>
      <c r="CX32" s="35">
        <v>404.99026099999998</v>
      </c>
      <c r="CY32" s="120">
        <f t="shared" si="142"/>
        <v>71.285826999999983</v>
      </c>
      <c r="CZ32" s="40">
        <f t="shared" si="143"/>
        <v>121.36196578077234</v>
      </c>
      <c r="DA32" s="259">
        <f t="shared" si="144"/>
        <v>21.361965780772337</v>
      </c>
      <c r="DB32" s="35">
        <v>383.009366</v>
      </c>
      <c r="DC32" s="35">
        <v>55.940817000000003</v>
      </c>
      <c r="DD32" s="35">
        <v>460.93107800000001</v>
      </c>
      <c r="DE32" s="35">
        <f t="shared" si="145"/>
        <v>77.921712000000014</v>
      </c>
      <c r="DF32" s="40">
        <f t="shared" si="146"/>
        <v>120.3445970039281</v>
      </c>
      <c r="DG32" s="129">
        <f t="shared" si="147"/>
        <v>20.344597003928101</v>
      </c>
      <c r="DH32" s="35">
        <v>432.34846399999998</v>
      </c>
      <c r="DI32" s="35">
        <v>55.367601999999998</v>
      </c>
      <c r="DJ32" s="35">
        <v>516.29867999999999</v>
      </c>
      <c r="DK32" s="35">
        <f t="shared" si="148"/>
        <v>83.950216000000012</v>
      </c>
      <c r="DL32" s="35">
        <f t="shared" si="149"/>
        <v>119.41725783487459</v>
      </c>
      <c r="DM32" s="129">
        <f t="shared" si="150"/>
        <v>19.41725783487459</v>
      </c>
      <c r="DN32" s="35">
        <v>476.51860699999997</v>
      </c>
      <c r="DO32" s="35">
        <v>56.576106000000003</v>
      </c>
      <c r="DP32" s="35">
        <v>572.87478599999997</v>
      </c>
      <c r="DQ32" s="35">
        <f t="shared" si="151"/>
        <v>96.356178999999997</v>
      </c>
      <c r="DR32" s="40">
        <f t="shared" si="152"/>
        <v>120.22086390427143</v>
      </c>
      <c r="DS32" s="135">
        <f t="shared" si="153"/>
        <v>20.220863904271425</v>
      </c>
      <c r="DT32" s="35">
        <v>632.15630399999998</v>
      </c>
      <c r="DU32" s="155">
        <f>DT32/BF32%</f>
        <v>119.75164640864662</v>
      </c>
      <c r="DV32" s="239">
        <v>127.384415</v>
      </c>
      <c r="DW32" s="35">
        <v>200.02542399999999</v>
      </c>
      <c r="DX32" s="89">
        <f t="shared" si="81"/>
        <v>72.641008999999983</v>
      </c>
      <c r="DY32" s="40">
        <f t="shared" si="82"/>
        <v>157.02503638298296</v>
      </c>
      <c r="DZ32" s="135">
        <f t="shared" si="83"/>
        <v>57.025036382982961</v>
      </c>
      <c r="EA32" s="38">
        <v>22.062287999999999</v>
      </c>
      <c r="EB32" s="38">
        <v>32.781042999999997</v>
      </c>
      <c r="EC32" s="102">
        <f t="shared" si="154"/>
        <v>10.718754999999998</v>
      </c>
      <c r="ED32" s="43">
        <f t="shared" si="155"/>
        <v>148.58405891537632</v>
      </c>
      <c r="EE32" s="233">
        <f t="shared" si="61"/>
        <v>48.584058915376318</v>
      </c>
      <c r="EF32" s="35">
        <v>149.44670300000001</v>
      </c>
      <c r="EG32" s="38">
        <v>232.806467</v>
      </c>
      <c r="EH32" s="102">
        <f t="shared" si="85"/>
        <v>83.359763999999984</v>
      </c>
      <c r="EI32" s="43">
        <f t="shared" si="86"/>
        <v>155.77892474483028</v>
      </c>
      <c r="EJ32" s="233">
        <f t="shared" si="62"/>
        <v>55.778924744830277</v>
      </c>
      <c r="EK32" s="35">
        <v>27.83963</v>
      </c>
      <c r="EL32" s="35">
        <v>40.177363</v>
      </c>
      <c r="EM32" s="35">
        <f t="shared" si="63"/>
        <v>12.337733</v>
      </c>
      <c r="EN32" s="40">
        <f t="shared" si="64"/>
        <v>144.31715866913461</v>
      </c>
      <c r="EO32" s="233">
        <f t="shared" si="65"/>
        <v>44.317158669134614</v>
      </c>
      <c r="EP32" s="35">
        <v>177.28633300000001</v>
      </c>
      <c r="EQ32" s="35">
        <v>272.98383000000001</v>
      </c>
      <c r="ER32" s="294">
        <f t="shared" si="87"/>
        <v>95.697496999999998</v>
      </c>
      <c r="ES32" s="40">
        <f t="shared" si="88"/>
        <v>153.97906052916105</v>
      </c>
      <c r="ET32" s="233">
        <f t="shared" si="89"/>
        <v>53.979060529161046</v>
      </c>
      <c r="EU32" s="35">
        <v>40.487198999999997</v>
      </c>
      <c r="EV32" s="35">
        <v>50.406922999999999</v>
      </c>
      <c r="EW32" s="35">
        <f t="shared" si="112"/>
        <v>9.9197240000000022</v>
      </c>
      <c r="EX32" s="40">
        <f t="shared" si="113"/>
        <v>124.50088977506201</v>
      </c>
      <c r="EY32" s="302">
        <f t="shared" si="90"/>
        <v>24.500889775062006</v>
      </c>
      <c r="EZ32" s="35">
        <v>217.77353199999999</v>
      </c>
      <c r="FA32" s="35">
        <v>323.39075300000002</v>
      </c>
      <c r="FB32" s="35">
        <f t="shared" si="114"/>
        <v>105.61722100000003</v>
      </c>
      <c r="FC32" s="40">
        <f t="shared" si="91"/>
        <v>148.4986490461109</v>
      </c>
      <c r="FD32" s="302">
        <f t="shared" si="92"/>
        <v>48.498649046110899</v>
      </c>
      <c r="FE32" s="35">
        <v>254.78582299999999</v>
      </c>
      <c r="FF32" s="35">
        <v>37.012290999999998</v>
      </c>
      <c r="FG32" s="35">
        <v>59.603845</v>
      </c>
      <c r="FH32" s="120">
        <f t="shared" si="68"/>
        <v>22.591554000000002</v>
      </c>
      <c r="FI32" s="40">
        <f t="shared" si="93"/>
        <v>161.03797789766648</v>
      </c>
      <c r="FJ32" s="35">
        <v>382.994598</v>
      </c>
      <c r="FK32" s="105">
        <f t="shared" si="94"/>
        <v>128.208775</v>
      </c>
      <c r="FL32" s="40">
        <f t="shared" si="95"/>
        <v>150.32021542266108</v>
      </c>
      <c r="FM32" s="302">
        <f t="shared" si="96"/>
        <v>50.320215422661079</v>
      </c>
      <c r="FN32" s="35">
        <v>301.083416</v>
      </c>
      <c r="FO32" s="35">
        <v>46.297592999999999</v>
      </c>
      <c r="FP32" s="35">
        <v>53.277889000000002</v>
      </c>
      <c r="FQ32" s="35">
        <f t="shared" si="69"/>
        <v>6.9802960000000027</v>
      </c>
      <c r="FR32" s="40">
        <f t="shared" si="70"/>
        <v>115.07701707084428</v>
      </c>
      <c r="FS32" s="35">
        <v>436.27248700000001</v>
      </c>
      <c r="FT32" s="35">
        <f t="shared" si="71"/>
        <v>135.18907100000001</v>
      </c>
      <c r="FU32" s="40">
        <f t="shared" si="72"/>
        <v>144.90086926607742</v>
      </c>
      <c r="FV32" s="302">
        <f t="shared" si="73"/>
        <v>44.900869266077422</v>
      </c>
      <c r="FW32" s="35">
        <v>48.554659999999998</v>
      </c>
      <c r="FX32" s="35">
        <v>70.552316000000005</v>
      </c>
      <c r="FY32" s="35">
        <f t="shared" si="115"/>
        <v>21.997656000000006</v>
      </c>
      <c r="FZ32" s="40">
        <f t="shared" si="156"/>
        <v>145.30493262644617</v>
      </c>
      <c r="GA32" s="35">
        <v>349.63807600000001</v>
      </c>
      <c r="GB32" s="35">
        <v>506.82480299999997</v>
      </c>
      <c r="GC32" s="35">
        <f>GB32-GA32</f>
        <v>157.18672699999996</v>
      </c>
      <c r="GD32" s="40">
        <f>GB32/GA32%</f>
        <v>144.95698203075571</v>
      </c>
      <c r="GE32" s="302">
        <f t="shared" si="116"/>
        <v>44.956982030755711</v>
      </c>
      <c r="GF32" s="35">
        <v>55.352184999999999</v>
      </c>
      <c r="GG32" s="35">
        <v>67.684906999999995</v>
      </c>
      <c r="GH32" s="35">
        <f t="shared" si="159"/>
        <v>12.332721999999997</v>
      </c>
      <c r="GI32" s="40">
        <f t="shared" si="160"/>
        <v>122.2804610152246</v>
      </c>
      <c r="GJ32" s="35">
        <v>404.99026099999998</v>
      </c>
      <c r="GK32" s="35">
        <v>574.50971000000004</v>
      </c>
      <c r="GL32" s="35">
        <f t="shared" si="117"/>
        <v>169.51944900000007</v>
      </c>
      <c r="GM32" s="40">
        <f t="shared" si="118"/>
        <v>141.8576606216217</v>
      </c>
      <c r="GN32" s="233">
        <f t="shared" si="161"/>
        <v>41.857660621621704</v>
      </c>
      <c r="GO32" s="35">
        <v>55.940817000000003</v>
      </c>
      <c r="GP32" s="35">
        <v>100.831676</v>
      </c>
      <c r="GQ32" s="35">
        <f t="shared" si="119"/>
        <v>44.890858999999999</v>
      </c>
      <c r="GR32" s="40">
        <f t="shared" si="120"/>
        <v>180.24705645611147</v>
      </c>
      <c r="GS32" s="35">
        <v>460.93107800000001</v>
      </c>
      <c r="GT32" s="35">
        <v>675.34138600000006</v>
      </c>
      <c r="GU32" s="35">
        <f t="shared" si="162"/>
        <v>214.41030800000004</v>
      </c>
      <c r="GV32" s="40">
        <f t="shared" si="121"/>
        <v>146.51678271084165</v>
      </c>
      <c r="GW32" s="233">
        <f t="shared" si="122"/>
        <v>46.516782710841653</v>
      </c>
      <c r="GX32" s="35">
        <v>55.367601999999998</v>
      </c>
      <c r="GY32" s="35">
        <v>79.525660999999999</v>
      </c>
      <c r="GZ32" s="35">
        <f t="shared" si="97"/>
        <v>24.158059000000002</v>
      </c>
      <c r="HA32" s="40">
        <f t="shared" si="98"/>
        <v>143.63212082040326</v>
      </c>
      <c r="HB32" s="35">
        <v>516.29867999999999</v>
      </c>
      <c r="HC32" s="35">
        <v>754.86704699999996</v>
      </c>
      <c r="HD32" s="35">
        <f t="shared" si="163"/>
        <v>238.56836699999997</v>
      </c>
      <c r="HE32" s="40">
        <f t="shared" si="164"/>
        <v>146.20743306955578</v>
      </c>
      <c r="HF32" s="233">
        <f t="shared" si="101"/>
        <v>46.207433069555776</v>
      </c>
      <c r="HG32" s="35">
        <v>56.576106000000003</v>
      </c>
      <c r="HH32" s="35">
        <v>75.608872000000005</v>
      </c>
      <c r="HI32" s="40">
        <f t="shared" si="165"/>
        <v>19.032766000000002</v>
      </c>
      <c r="HJ32" s="40">
        <f t="shared" si="166"/>
        <v>133.64099678404872</v>
      </c>
      <c r="HK32" s="35">
        <v>572.87478599999997</v>
      </c>
      <c r="HL32" s="35">
        <v>830.47591899999998</v>
      </c>
      <c r="HM32" s="40">
        <f t="shared" si="167"/>
        <v>257.601133</v>
      </c>
      <c r="HN32" s="40">
        <f t="shared" si="168"/>
        <v>144.96639393027851</v>
      </c>
      <c r="HO32" s="233">
        <f t="shared" si="169"/>
        <v>44.966393930278514</v>
      </c>
      <c r="HP32" s="35">
        <v>59.281517999999998</v>
      </c>
      <c r="HQ32" s="35">
        <v>79.094719999999995</v>
      </c>
      <c r="HR32" s="40">
        <f t="shared" si="102"/>
        <v>19.813201999999997</v>
      </c>
      <c r="HS32" s="40">
        <f t="shared" si="103"/>
        <v>133.42222444438752</v>
      </c>
      <c r="HT32" s="35">
        <v>909.57063900000003</v>
      </c>
      <c r="HU32" s="40">
        <f t="shared" si="79"/>
        <v>277.41433500000005</v>
      </c>
      <c r="HV32" s="40">
        <f t="shared" si="80"/>
        <v>143.88382006865189</v>
      </c>
      <c r="HW32" s="44">
        <f t="shared" si="104"/>
        <v>43.883820068651886</v>
      </c>
    </row>
    <row r="33" spans="1:231" s="15" customFormat="1" ht="16.95" customHeight="1">
      <c r="A33" s="9" t="s">
        <v>3</v>
      </c>
      <c r="B33" s="46">
        <v>49.074767999999999</v>
      </c>
      <c r="C33" s="35">
        <v>45.340778999999998</v>
      </c>
      <c r="D33" s="75">
        <f>C33/B33%</f>
        <v>92.391224345675965</v>
      </c>
      <c r="E33" s="271">
        <f>C33-B33</f>
        <v>-3.7339890000000011</v>
      </c>
      <c r="F33" s="69">
        <v>79.949846999999991</v>
      </c>
      <c r="G33" s="69">
        <v>40.359552999999998</v>
      </c>
      <c r="H33" s="35">
        <v>85.700332000000003</v>
      </c>
      <c r="I33" s="272">
        <f t="shared" si="224"/>
        <v>5.7504850000000118</v>
      </c>
      <c r="J33" s="75">
        <f t="shared" si="225"/>
        <v>107.192615390496</v>
      </c>
      <c r="K33" s="35">
        <v>114.67215800000001</v>
      </c>
      <c r="L33" s="35">
        <v>34.93547499999999</v>
      </c>
      <c r="M33" s="35">
        <v>120.635807</v>
      </c>
      <c r="N33" s="270">
        <v>5.9636489999999895</v>
      </c>
      <c r="O33" s="40">
        <v>105.20060763136593</v>
      </c>
      <c r="P33" s="54">
        <v>154.79830500000003</v>
      </c>
      <c r="Q33" s="69">
        <v>38.794801999999997</v>
      </c>
      <c r="R33" s="35">
        <v>159.430609</v>
      </c>
      <c r="S33" s="272">
        <f>R33-P33</f>
        <v>4.6323039999999764</v>
      </c>
      <c r="T33" s="75">
        <f>R33/P33%</f>
        <v>102.99247721091001</v>
      </c>
      <c r="U33" s="35">
        <v>192.064528</v>
      </c>
      <c r="V33" s="69">
        <v>39.980294000000001</v>
      </c>
      <c r="W33" s="35">
        <v>199.41391399999998</v>
      </c>
      <c r="X33" s="272">
        <f>W33-U33</f>
        <v>7.3493859999999813</v>
      </c>
      <c r="Y33" s="75">
        <f>W33/U33%</f>
        <v>103.82651917901258</v>
      </c>
      <c r="Z33" s="35">
        <v>237.72905300000002</v>
      </c>
      <c r="AA33" s="69">
        <v>39.591608000000001</v>
      </c>
      <c r="AB33" s="35">
        <v>239.00552200000001</v>
      </c>
      <c r="AC33" s="271">
        <f>AB33-Z33</f>
        <v>1.2764689999999916</v>
      </c>
      <c r="AD33" s="75">
        <f>AB33/Z33%</f>
        <v>100.53694278586975</v>
      </c>
      <c r="AE33" s="35">
        <v>277.99681700000002</v>
      </c>
      <c r="AF33" s="69">
        <v>45.012706999999999</v>
      </c>
      <c r="AG33" s="35">
        <v>284.01822900000002</v>
      </c>
      <c r="AH33" s="271">
        <f>AG33-AE33</f>
        <v>6.021411999999998</v>
      </c>
      <c r="AI33" s="75">
        <f>AG33/AE33%</f>
        <v>102.1660003394931</v>
      </c>
      <c r="AJ33" s="90">
        <v>319.10753299999999</v>
      </c>
      <c r="AK33" s="38">
        <v>44.050069999999998</v>
      </c>
      <c r="AL33" s="35">
        <v>328.06829900000002</v>
      </c>
      <c r="AM33" s="89">
        <f t="shared" si="171"/>
        <v>8.9607660000000351</v>
      </c>
      <c r="AN33" s="40">
        <f t="shared" si="172"/>
        <v>102.80807097085986</v>
      </c>
      <c r="AO33" s="35">
        <v>362.04591599999998</v>
      </c>
      <c r="AP33" s="35">
        <v>41.234886000000003</v>
      </c>
      <c r="AQ33" s="35">
        <v>369.30318499999998</v>
      </c>
      <c r="AR33" s="105">
        <f t="shared" si="173"/>
        <v>7.257269000000008</v>
      </c>
      <c r="AS33" s="35">
        <f t="shared" si="174"/>
        <v>102.00451618959845</v>
      </c>
      <c r="AT33" s="35">
        <v>396.073576</v>
      </c>
      <c r="AU33" s="35">
        <v>40.124903000000003</v>
      </c>
      <c r="AV33" s="35">
        <v>409.428088</v>
      </c>
      <c r="AW33" s="105">
        <f t="shared" si="226"/>
        <v>13.354512</v>
      </c>
      <c r="AX33" s="40">
        <f t="shared" si="227"/>
        <v>103.37172505544778</v>
      </c>
      <c r="AY33" s="35">
        <v>433.11480299999999</v>
      </c>
      <c r="AZ33" s="35">
        <v>36.782251000000002</v>
      </c>
      <c r="BA33" s="35">
        <v>446.21033899999998</v>
      </c>
      <c r="BB33" s="105">
        <f t="shared" si="177"/>
        <v>13.095535999999981</v>
      </c>
      <c r="BC33" s="40">
        <f t="shared" si="178"/>
        <v>103.02357155869365</v>
      </c>
      <c r="BD33" s="35">
        <v>39.803632</v>
      </c>
      <c r="BE33" s="35">
        <v>478.12299899999999</v>
      </c>
      <c r="BF33" s="35">
        <v>486.50781899999998</v>
      </c>
      <c r="BG33" s="89" t="e">
        <f>BF33-#REF!</f>
        <v>#REF!</v>
      </c>
      <c r="BH33" s="40">
        <f t="shared" si="123"/>
        <v>101.75369518252353</v>
      </c>
      <c r="BI33" s="35">
        <v>45.340778999999998</v>
      </c>
      <c r="BJ33" s="35">
        <v>43.075839000000002</v>
      </c>
      <c r="BK33" s="89">
        <f t="shared" si="124"/>
        <v>-2.2649399999999957</v>
      </c>
      <c r="BL33" s="40">
        <f t="shared" si="125"/>
        <v>95.004629276440099</v>
      </c>
      <c r="BM33" s="35">
        <v>85.700332000000003</v>
      </c>
      <c r="BN33" s="35">
        <v>40.510095</v>
      </c>
      <c r="BO33" s="35">
        <v>83.585935000000006</v>
      </c>
      <c r="BP33" s="105">
        <f t="shared" si="126"/>
        <v>-2.1143969999999968</v>
      </c>
      <c r="BQ33" s="40">
        <f t="shared" si="127"/>
        <v>97.53280185659024</v>
      </c>
      <c r="BR33" s="35">
        <v>120.635807</v>
      </c>
      <c r="BS33" s="35">
        <v>44.670256999999999</v>
      </c>
      <c r="BT33" s="35">
        <v>128.256192</v>
      </c>
      <c r="BU33" s="105">
        <f t="shared" si="228"/>
        <v>7.6203849999999989</v>
      </c>
      <c r="BV33" s="35">
        <f t="shared" si="229"/>
        <v>106.31685167903754</v>
      </c>
      <c r="BW33" s="195">
        <f t="shared" si="230"/>
        <v>6.3168516790375406</v>
      </c>
      <c r="BX33" s="35">
        <v>159.430609</v>
      </c>
      <c r="BY33" s="35">
        <v>52.766333000000003</v>
      </c>
      <c r="BZ33" s="35">
        <v>181.022525</v>
      </c>
      <c r="CA33" s="105">
        <f t="shared" si="131"/>
        <v>21.591915999999998</v>
      </c>
      <c r="CB33" s="35">
        <f t="shared" si="132"/>
        <v>113.54314339977212</v>
      </c>
      <c r="CC33" s="195">
        <f t="shared" si="133"/>
        <v>13.54314339977212</v>
      </c>
      <c r="CD33" s="35">
        <v>199.41391399999998</v>
      </c>
      <c r="CE33" s="35">
        <v>61.541347999999999</v>
      </c>
      <c r="CF33" s="35">
        <v>242.563873</v>
      </c>
      <c r="CG33" s="105">
        <f t="shared" si="231"/>
        <v>43.149959000000024</v>
      </c>
      <c r="CH33" s="35">
        <f t="shared" si="232"/>
        <v>121.63838928511279</v>
      </c>
      <c r="CI33" s="185">
        <f t="shared" si="233"/>
        <v>21.638389285112794</v>
      </c>
      <c r="CJ33" s="35">
        <v>239.00552200000001</v>
      </c>
      <c r="CK33" s="35">
        <v>57.744259999999997</v>
      </c>
      <c r="CL33" s="35">
        <v>300.308133</v>
      </c>
      <c r="CM33" s="35">
        <f t="shared" si="137"/>
        <v>61.302610999999985</v>
      </c>
      <c r="CN33" s="40">
        <f t="shared" si="138"/>
        <v>125.64903542270457</v>
      </c>
      <c r="CO33" s="129">
        <f t="shared" si="111"/>
        <v>25.649035422704571</v>
      </c>
      <c r="CP33" s="35">
        <v>284.01822900000002</v>
      </c>
      <c r="CQ33" s="35">
        <v>61.158444000000003</v>
      </c>
      <c r="CR33" s="35">
        <v>361.46657299999998</v>
      </c>
      <c r="CS33" s="40">
        <f t="shared" si="139"/>
        <v>77.448343999999963</v>
      </c>
      <c r="CT33" s="40">
        <f t="shared" si="140"/>
        <v>127.26879337030159</v>
      </c>
      <c r="CU33" s="259">
        <f t="shared" si="141"/>
        <v>27.268793370301594</v>
      </c>
      <c r="CV33" s="35">
        <v>328.06829900000002</v>
      </c>
      <c r="CW33" s="35">
        <v>64.014932000000002</v>
      </c>
      <c r="CX33" s="35">
        <v>425.48150500000003</v>
      </c>
      <c r="CY33" s="120">
        <f t="shared" si="142"/>
        <v>97.413206000000002</v>
      </c>
      <c r="CZ33" s="40">
        <f t="shared" si="143"/>
        <v>129.69296524441089</v>
      </c>
      <c r="DA33" s="259">
        <f t="shared" si="144"/>
        <v>29.692965244410885</v>
      </c>
      <c r="DB33" s="35">
        <v>369.30318499999998</v>
      </c>
      <c r="DC33" s="35">
        <v>64.590483000000006</v>
      </c>
      <c r="DD33" s="35">
        <v>490.07198799999998</v>
      </c>
      <c r="DE33" s="35">
        <f t="shared" si="145"/>
        <v>120.76880299999999</v>
      </c>
      <c r="DF33" s="40">
        <f t="shared" si="146"/>
        <v>132.70180380383127</v>
      </c>
      <c r="DG33" s="129">
        <f t="shared" si="147"/>
        <v>32.701803803831268</v>
      </c>
      <c r="DH33" s="35">
        <v>409.428088</v>
      </c>
      <c r="DI33" s="35">
        <v>57.286534000000003</v>
      </c>
      <c r="DJ33" s="35">
        <v>547.35852199999999</v>
      </c>
      <c r="DK33" s="35">
        <f t="shared" si="148"/>
        <v>137.93043399999999</v>
      </c>
      <c r="DL33" s="35">
        <f t="shared" si="149"/>
        <v>133.68856168949503</v>
      </c>
      <c r="DM33" s="129">
        <f t="shared" si="150"/>
        <v>33.688561689495032</v>
      </c>
      <c r="DN33" s="35">
        <v>446.21033899999998</v>
      </c>
      <c r="DO33" s="35">
        <v>56.890748000000002</v>
      </c>
      <c r="DP33" s="35">
        <v>604.24927000000002</v>
      </c>
      <c r="DQ33" s="35">
        <f t="shared" si="151"/>
        <v>158.03893100000005</v>
      </c>
      <c r="DR33" s="40">
        <f t="shared" si="152"/>
        <v>135.41803431856385</v>
      </c>
      <c r="DS33" s="135">
        <f t="shared" si="153"/>
        <v>35.418034318563855</v>
      </c>
      <c r="DT33" s="35">
        <v>661.72304399999996</v>
      </c>
      <c r="DU33" s="155">
        <f>DT33/BF33%</f>
        <v>136.01488365801578</v>
      </c>
      <c r="DV33" s="239">
        <v>43.075839000000002</v>
      </c>
      <c r="DW33" s="35">
        <v>52.789566000000001</v>
      </c>
      <c r="DX33" s="89">
        <f t="shared" si="81"/>
        <v>9.7137269999999987</v>
      </c>
      <c r="DY33" s="40">
        <f t="shared" si="82"/>
        <v>122.55029089508854</v>
      </c>
      <c r="DZ33" s="135">
        <f t="shared" si="83"/>
        <v>22.550290895088537</v>
      </c>
      <c r="EA33" s="38">
        <v>40.510095</v>
      </c>
      <c r="EB33" s="38">
        <v>40.564534000000002</v>
      </c>
      <c r="EC33" s="102">
        <f t="shared" si="154"/>
        <v>5.4439000000002125E-2</v>
      </c>
      <c r="ED33" s="43">
        <f t="shared" si="155"/>
        <v>100.13438378754728</v>
      </c>
      <c r="EE33" s="233">
        <f t="shared" si="61"/>
        <v>0.13438378754727864</v>
      </c>
      <c r="EF33" s="35">
        <v>83.585935000000006</v>
      </c>
      <c r="EG33" s="38">
        <v>93.354100000000003</v>
      </c>
      <c r="EH33" s="102">
        <f t="shared" si="85"/>
        <v>9.7681649999999962</v>
      </c>
      <c r="EI33" s="43">
        <f t="shared" si="86"/>
        <v>111.68637402931485</v>
      </c>
      <c r="EJ33" s="233">
        <f t="shared" si="62"/>
        <v>11.686374029314848</v>
      </c>
      <c r="EK33" s="35">
        <v>44.670256999999999</v>
      </c>
      <c r="EL33" s="35">
        <v>42.475411000000001</v>
      </c>
      <c r="EM33" s="35">
        <f t="shared" si="63"/>
        <v>-2.1948459999999983</v>
      </c>
      <c r="EN33" s="40">
        <f t="shared" si="64"/>
        <v>95.086560616832799</v>
      </c>
      <c r="EO33" s="233">
        <f t="shared" si="65"/>
        <v>-4.9134393831672014</v>
      </c>
      <c r="EP33" s="35">
        <v>128.256192</v>
      </c>
      <c r="EQ33" s="35">
        <v>135.829511</v>
      </c>
      <c r="ER33" s="294">
        <f t="shared" si="87"/>
        <v>7.5733189999999979</v>
      </c>
      <c r="ES33" s="40">
        <f t="shared" si="88"/>
        <v>105.90483693761935</v>
      </c>
      <c r="ET33" s="233">
        <f t="shared" si="89"/>
        <v>5.9048369376193506</v>
      </c>
      <c r="EU33" s="35">
        <v>52.766333000000003</v>
      </c>
      <c r="EV33" s="35">
        <v>49.054254</v>
      </c>
      <c r="EW33" s="35">
        <f t="shared" si="112"/>
        <v>-3.7120790000000028</v>
      </c>
      <c r="EX33" s="40">
        <f t="shared" si="113"/>
        <v>92.965061642619744</v>
      </c>
      <c r="EY33" s="302">
        <f t="shared" si="90"/>
        <v>-7.0349383573802555</v>
      </c>
      <c r="EZ33" s="35">
        <v>181.022525</v>
      </c>
      <c r="FA33" s="35">
        <v>184.88376500000001</v>
      </c>
      <c r="FB33" s="35">
        <f t="shared" si="114"/>
        <v>3.8612400000000093</v>
      </c>
      <c r="FC33" s="40">
        <f t="shared" si="91"/>
        <v>102.13301631937794</v>
      </c>
      <c r="FD33" s="302">
        <f t="shared" si="92"/>
        <v>2.1330163193779441</v>
      </c>
      <c r="FE33" s="35">
        <v>242.563873</v>
      </c>
      <c r="FF33" s="35">
        <v>61.541347999999999</v>
      </c>
      <c r="FG33" s="35">
        <v>48.880955</v>
      </c>
      <c r="FH33" s="120">
        <f t="shared" si="68"/>
        <v>-12.660392999999999</v>
      </c>
      <c r="FI33" s="40">
        <f t="shared" si="93"/>
        <v>79.427826312806801</v>
      </c>
      <c r="FJ33" s="35">
        <v>233.76472000000001</v>
      </c>
      <c r="FK33" s="105">
        <f t="shared" si="94"/>
        <v>-8.7991529999999898</v>
      </c>
      <c r="FL33" s="40">
        <f t="shared" si="95"/>
        <v>96.372438776156912</v>
      </c>
      <c r="FM33" s="302">
        <f t="shared" si="96"/>
        <v>-3.6275612238430881</v>
      </c>
      <c r="FN33" s="35">
        <v>300.308133</v>
      </c>
      <c r="FO33" s="35">
        <v>57.744259999999997</v>
      </c>
      <c r="FP33" s="35">
        <v>50.157679999999999</v>
      </c>
      <c r="FQ33" s="35">
        <f t="shared" si="69"/>
        <v>-7.5865799999999979</v>
      </c>
      <c r="FR33" s="40">
        <f t="shared" si="70"/>
        <v>86.861759073542558</v>
      </c>
      <c r="FS33" s="35">
        <v>283.92239999999998</v>
      </c>
      <c r="FT33" s="35">
        <f t="shared" si="71"/>
        <v>-16.385733000000016</v>
      </c>
      <c r="FU33" s="40">
        <f t="shared" si="72"/>
        <v>94.543693227249349</v>
      </c>
      <c r="FV33" s="302">
        <f t="shared" si="73"/>
        <v>-5.4563067727506507</v>
      </c>
      <c r="FW33" s="35">
        <v>61.158439999999999</v>
      </c>
      <c r="FX33" s="35">
        <v>54.273936999999997</v>
      </c>
      <c r="FY33" s="35">
        <f t="shared" si="115"/>
        <v>-6.8845030000000023</v>
      </c>
      <c r="FZ33" s="40">
        <f t="shared" si="156"/>
        <v>88.743167745939886</v>
      </c>
      <c r="GA33" s="35">
        <v>361.46657299999998</v>
      </c>
      <c r="GB33" s="35">
        <v>338.19633700000003</v>
      </c>
      <c r="GC33" s="35">
        <f>GB33-GA33</f>
        <v>-23.270235999999954</v>
      </c>
      <c r="GD33" s="40">
        <f>GB33/GA33%</f>
        <v>93.562271662669076</v>
      </c>
      <c r="GE33" s="302">
        <f t="shared" si="116"/>
        <v>-6.437728337330924</v>
      </c>
      <c r="GF33" s="35">
        <v>64.014932000000002</v>
      </c>
      <c r="GG33" s="35">
        <v>56.745821999999997</v>
      </c>
      <c r="GH33" s="35">
        <f t="shared" si="159"/>
        <v>-7.2691100000000048</v>
      </c>
      <c r="GI33" s="40">
        <f t="shared" si="160"/>
        <v>88.644664966604978</v>
      </c>
      <c r="GJ33" s="35">
        <v>425.48150500000003</v>
      </c>
      <c r="GK33" s="35">
        <v>394.942159</v>
      </c>
      <c r="GL33" s="35">
        <f t="shared" si="117"/>
        <v>-30.539346000000023</v>
      </c>
      <c r="GM33" s="40">
        <f t="shared" si="118"/>
        <v>92.822403408580584</v>
      </c>
      <c r="GN33" s="233">
        <f t="shared" si="161"/>
        <v>-7.177596591419416</v>
      </c>
      <c r="GO33" s="35">
        <v>64.590483000000006</v>
      </c>
      <c r="GP33" s="35">
        <v>56.852504000000003</v>
      </c>
      <c r="GQ33" s="35">
        <f t="shared" si="119"/>
        <v>-7.7379790000000028</v>
      </c>
      <c r="GR33" s="40">
        <f t="shared" si="120"/>
        <v>88.019939408101337</v>
      </c>
      <c r="GS33" s="35">
        <v>490.07198799999998</v>
      </c>
      <c r="GT33" s="35">
        <v>451.79466300000001</v>
      </c>
      <c r="GU33" s="35">
        <f t="shared" si="162"/>
        <v>-38.277324999999962</v>
      </c>
      <c r="GV33" s="40">
        <f t="shared" si="121"/>
        <v>92.189448502002534</v>
      </c>
      <c r="GW33" s="233">
        <f t="shared" si="122"/>
        <v>-7.8105514979974657</v>
      </c>
      <c r="GX33" s="35">
        <v>57.286534000000003</v>
      </c>
      <c r="GY33" s="35">
        <v>52.358376</v>
      </c>
      <c r="GZ33" s="35">
        <f t="shared" si="97"/>
        <v>-4.9281580000000034</v>
      </c>
      <c r="HA33" s="40">
        <f t="shared" si="98"/>
        <v>91.397353521160838</v>
      </c>
      <c r="HB33" s="35">
        <v>547.35852199999999</v>
      </c>
      <c r="HC33" s="35">
        <v>504.15303899999998</v>
      </c>
      <c r="HD33" s="35">
        <f t="shared" si="163"/>
        <v>-43.205483000000015</v>
      </c>
      <c r="HE33" s="40">
        <f t="shared" si="164"/>
        <v>92.106547854205132</v>
      </c>
      <c r="HF33" s="233">
        <f t="shared" si="101"/>
        <v>-7.8934521457948676</v>
      </c>
      <c r="HG33" s="35">
        <v>56.890748000000002</v>
      </c>
      <c r="HH33" s="35">
        <v>52.373171999999997</v>
      </c>
      <c r="HI33" s="40">
        <f t="shared" si="165"/>
        <v>-4.5175760000000054</v>
      </c>
      <c r="HJ33" s="40">
        <f t="shared" si="166"/>
        <v>92.059207940103008</v>
      </c>
      <c r="HK33" s="35">
        <v>604.24927000000002</v>
      </c>
      <c r="HL33" s="35">
        <v>556.52621099999999</v>
      </c>
      <c r="HM33" s="40">
        <f t="shared" si="167"/>
        <v>-47.723059000000035</v>
      </c>
      <c r="HN33" s="40">
        <f t="shared" si="168"/>
        <v>92.102090748078183</v>
      </c>
      <c r="HO33" s="233">
        <f t="shared" si="169"/>
        <v>-7.897909251921817</v>
      </c>
      <c r="HP33" s="35">
        <v>57.473773999999999</v>
      </c>
      <c r="HQ33" s="35">
        <v>55.173082000000001</v>
      </c>
      <c r="HR33" s="40">
        <f t="shared" si="102"/>
        <v>-2.300691999999998</v>
      </c>
      <c r="HS33" s="40">
        <f t="shared" si="103"/>
        <v>95.996970722681269</v>
      </c>
      <c r="HT33" s="35">
        <v>611.69929300000001</v>
      </c>
      <c r="HU33" s="40">
        <f t="shared" si="79"/>
        <v>-50.023750999999947</v>
      </c>
      <c r="HV33" s="40">
        <f t="shared" si="80"/>
        <v>92.440379482991091</v>
      </c>
      <c r="HW33" s="44">
        <f t="shared" si="104"/>
        <v>-7.5596205170089092</v>
      </c>
    </row>
    <row r="34" spans="1:231" s="15" customFormat="1" ht="16.95" customHeight="1">
      <c r="A34" s="8" t="s">
        <v>4</v>
      </c>
      <c r="B34" s="46"/>
      <c r="C34" s="35"/>
      <c r="D34" s="75"/>
      <c r="E34" s="271"/>
      <c r="F34" s="69"/>
      <c r="G34" s="69"/>
      <c r="H34" s="35"/>
      <c r="I34" s="272"/>
      <c r="J34" s="75"/>
      <c r="K34" s="35"/>
      <c r="L34" s="35"/>
      <c r="M34" s="35"/>
      <c r="N34" s="270"/>
      <c r="O34" s="40"/>
      <c r="P34" s="54"/>
      <c r="Q34" s="69"/>
      <c r="R34" s="35"/>
      <c r="S34" s="272"/>
      <c r="T34" s="75"/>
      <c r="U34" s="35"/>
      <c r="V34" s="69"/>
      <c r="W34" s="35"/>
      <c r="X34" s="272"/>
      <c r="Y34" s="75"/>
      <c r="Z34" s="35"/>
      <c r="AA34" s="69"/>
      <c r="AB34" s="35"/>
      <c r="AC34" s="271"/>
      <c r="AD34" s="75"/>
      <c r="AE34" s="35"/>
      <c r="AF34" s="69"/>
      <c r="AG34" s="35"/>
      <c r="AH34" s="271"/>
      <c r="AI34" s="75"/>
      <c r="AJ34" s="92"/>
      <c r="AK34" s="38"/>
      <c r="AL34" s="35"/>
      <c r="AM34" s="89"/>
      <c r="AN34" s="40"/>
      <c r="AO34" s="35"/>
      <c r="AP34" s="35"/>
      <c r="AQ34" s="35"/>
      <c r="AR34" s="105"/>
      <c r="AS34" s="35"/>
      <c r="AT34" s="35"/>
      <c r="AU34" s="35"/>
      <c r="AV34" s="35"/>
      <c r="AW34" s="105"/>
      <c r="AX34" s="40"/>
      <c r="AY34" s="35"/>
      <c r="AZ34" s="35"/>
      <c r="BA34" s="35"/>
      <c r="BB34" s="105"/>
      <c r="BC34" s="40"/>
      <c r="BD34" s="35"/>
      <c r="BE34" s="35"/>
      <c r="BF34" s="35"/>
      <c r="BG34" s="89"/>
      <c r="BH34" s="40"/>
      <c r="BI34" s="35"/>
      <c r="BJ34" s="35"/>
      <c r="BK34" s="89"/>
      <c r="BL34" s="40"/>
      <c r="BM34" s="35"/>
      <c r="BN34" s="35"/>
      <c r="BO34" s="35"/>
      <c r="BP34" s="105"/>
      <c r="BQ34" s="40"/>
      <c r="BR34" s="35"/>
      <c r="BS34" s="35"/>
      <c r="BT34" s="35"/>
      <c r="BU34" s="105"/>
      <c r="BV34" s="35"/>
      <c r="BW34" s="195"/>
      <c r="BX34" s="35"/>
      <c r="BY34" s="35"/>
      <c r="BZ34" s="35"/>
      <c r="CA34" s="105"/>
      <c r="CB34" s="35"/>
      <c r="CC34" s="195"/>
      <c r="CD34" s="35"/>
      <c r="CE34" s="35"/>
      <c r="CF34" s="35"/>
      <c r="CG34" s="105"/>
      <c r="CH34" s="35"/>
      <c r="CI34" s="185"/>
      <c r="CJ34" s="35"/>
      <c r="CK34" s="35"/>
      <c r="CL34" s="35"/>
      <c r="CM34" s="35"/>
      <c r="CN34" s="40"/>
      <c r="CO34" s="129"/>
      <c r="CP34" s="35"/>
      <c r="CQ34" s="35"/>
      <c r="CR34" s="35"/>
      <c r="CS34" s="40"/>
      <c r="CT34" s="40"/>
      <c r="CU34" s="259"/>
      <c r="CV34" s="35"/>
      <c r="CW34" s="35"/>
      <c r="CX34" s="35"/>
      <c r="CY34" s="120"/>
      <c r="CZ34" s="40"/>
      <c r="DA34" s="259"/>
      <c r="DB34" s="35"/>
      <c r="DC34" s="35"/>
      <c r="DD34" s="35"/>
      <c r="DE34" s="35"/>
      <c r="DF34" s="40"/>
      <c r="DG34" s="129"/>
      <c r="DH34" s="35"/>
      <c r="DI34" s="35"/>
      <c r="DJ34" s="35"/>
      <c r="DK34" s="35"/>
      <c r="DL34" s="35"/>
      <c r="DM34" s="129"/>
      <c r="DN34" s="35"/>
      <c r="DO34" s="35"/>
      <c r="DP34" s="35"/>
      <c r="DQ34" s="35"/>
      <c r="DR34" s="40"/>
      <c r="DS34" s="135"/>
      <c r="DT34" s="35"/>
      <c r="DU34" s="155"/>
      <c r="DV34" s="239"/>
      <c r="DW34" s="35"/>
      <c r="DX34" s="89"/>
      <c r="DY34" s="40"/>
      <c r="DZ34" s="135"/>
      <c r="EA34" s="38"/>
      <c r="EB34" s="38"/>
      <c r="EC34" s="102"/>
      <c r="ED34" s="43"/>
      <c r="EE34" s="233"/>
      <c r="EF34" s="35"/>
      <c r="EG34" s="38"/>
      <c r="EH34" s="102"/>
      <c r="EI34" s="43"/>
      <c r="EJ34" s="233"/>
      <c r="EK34" s="35"/>
      <c r="EL34" s="35"/>
      <c r="EM34" s="35"/>
      <c r="EN34" s="40"/>
      <c r="EO34" s="233"/>
      <c r="EP34" s="35"/>
      <c r="EQ34" s="35"/>
      <c r="ER34" s="294"/>
      <c r="ES34" s="40"/>
      <c r="ET34" s="233"/>
      <c r="EU34" s="35"/>
      <c r="EV34" s="35"/>
      <c r="EW34" s="35"/>
      <c r="EX34" s="40"/>
      <c r="EY34" s="302"/>
      <c r="EZ34" s="35"/>
      <c r="FA34" s="35"/>
      <c r="FB34" s="35"/>
      <c r="FC34" s="40"/>
      <c r="FD34" s="302"/>
      <c r="FE34" s="35"/>
      <c r="FF34" s="35"/>
      <c r="FG34" s="35"/>
      <c r="FH34" s="120"/>
      <c r="FI34" s="40"/>
      <c r="FJ34" s="35"/>
      <c r="FK34" s="105"/>
      <c r="FL34" s="40"/>
      <c r="FM34" s="302"/>
      <c r="FN34" s="35"/>
      <c r="FO34" s="35"/>
      <c r="FP34" s="35"/>
      <c r="FQ34" s="35"/>
      <c r="FR34" s="40"/>
      <c r="FS34" s="35"/>
      <c r="FT34" s="35"/>
      <c r="FU34" s="40"/>
      <c r="FV34" s="302"/>
      <c r="FW34" s="35"/>
      <c r="FX34" s="35"/>
      <c r="FY34" s="35"/>
      <c r="FZ34" s="40"/>
      <c r="GA34" s="35"/>
      <c r="GB34" s="35"/>
      <c r="GC34" s="35"/>
      <c r="GD34" s="40"/>
      <c r="GE34" s="302"/>
      <c r="GF34" s="35"/>
      <c r="GG34" s="35"/>
      <c r="GH34" s="35"/>
      <c r="GI34" s="40"/>
      <c r="GJ34" s="35"/>
      <c r="GK34" s="35"/>
      <c r="GL34" s="35"/>
      <c r="GM34" s="40"/>
      <c r="GN34" s="233"/>
      <c r="GO34" s="35"/>
      <c r="GP34" s="35"/>
      <c r="GQ34" s="35"/>
      <c r="GR34" s="40"/>
      <c r="GS34" s="35"/>
      <c r="GT34" s="35"/>
      <c r="GU34" s="35"/>
      <c r="GV34" s="40"/>
      <c r="GW34" s="233"/>
      <c r="GX34" s="35"/>
      <c r="GY34" s="35"/>
      <c r="GZ34" s="35"/>
      <c r="HA34" s="40"/>
      <c r="HB34" s="35"/>
      <c r="HC34" s="35"/>
      <c r="HD34" s="35"/>
      <c r="HE34" s="40"/>
      <c r="HF34" s="233"/>
      <c r="HG34" s="35"/>
      <c r="HH34" s="35"/>
      <c r="HI34" s="40"/>
      <c r="HJ34" s="40"/>
      <c r="HK34" s="35"/>
      <c r="HL34" s="35"/>
      <c r="HM34" s="40"/>
      <c r="HN34" s="40"/>
      <c r="HO34" s="233"/>
      <c r="HP34" s="35"/>
      <c r="HQ34" s="35"/>
      <c r="HR34" s="40"/>
      <c r="HS34" s="40"/>
      <c r="HT34" s="35"/>
      <c r="HU34" s="40"/>
      <c r="HV34" s="40"/>
      <c r="HW34" s="44"/>
    </row>
    <row r="35" spans="1:231" s="15" customFormat="1" ht="33" customHeight="1">
      <c r="A35" s="19" t="s">
        <v>10</v>
      </c>
      <c r="B35" s="46">
        <v>0.147454</v>
      </c>
      <c r="C35" s="60">
        <v>2.7237000000000001E-2</v>
      </c>
      <c r="D35" s="75">
        <f>C35/B35%</f>
        <v>18.471523322527702</v>
      </c>
      <c r="E35" s="271">
        <f>C35-B35</f>
        <v>-0.120217</v>
      </c>
      <c r="F35" s="69">
        <v>0.15716299999999997</v>
      </c>
      <c r="G35" s="69">
        <f>G36+G37</f>
        <v>3.2201E-2</v>
      </c>
      <c r="H35" s="35">
        <v>5.9436000000000003E-2</v>
      </c>
      <c r="I35" s="272">
        <f t="shared" ref="I35:I39" si="234">H35-F35</f>
        <v>-9.7726999999999967E-2</v>
      </c>
      <c r="J35" s="75">
        <f t="shared" ref="J35:J39" si="235">H35/F35%</f>
        <v>37.818061503025532</v>
      </c>
      <c r="K35" s="35">
        <v>0.20316000000000001</v>
      </c>
      <c r="L35" s="35">
        <v>0.11201399999999995</v>
      </c>
      <c r="M35" s="35">
        <v>0.17144999999999996</v>
      </c>
      <c r="N35" s="270">
        <v>-3.1710000000000044E-2</v>
      </c>
      <c r="O35" s="40">
        <v>84.391612522149998</v>
      </c>
      <c r="P35" s="54">
        <v>0.21438599999999999</v>
      </c>
      <c r="Q35" s="77">
        <f>Q36+Q37</f>
        <v>6.9796999999999998E-2</v>
      </c>
      <c r="R35" s="35">
        <v>0.24124699999999999</v>
      </c>
      <c r="S35" s="272">
        <f>R35-P35</f>
        <v>2.6860999999999996E-2</v>
      </c>
      <c r="T35" s="75">
        <f>R35/P35%</f>
        <v>112.52926963514408</v>
      </c>
      <c r="U35" s="35">
        <v>0.28060299999999999</v>
      </c>
      <c r="V35" s="77">
        <f>V36+V37</f>
        <v>6.7609000000000002E-2</v>
      </c>
      <c r="W35" s="35">
        <v>0.30885199999999996</v>
      </c>
      <c r="X35" s="272">
        <f>W35-U35</f>
        <v>2.8248999999999969E-2</v>
      </c>
      <c r="Y35" s="75">
        <f>W35/U35%</f>
        <v>110.06724803369885</v>
      </c>
      <c r="Z35" s="35">
        <v>0.34554999999999997</v>
      </c>
      <c r="AA35" s="77">
        <f>AA36+AA37</f>
        <v>7.1292999999999995E-2</v>
      </c>
      <c r="AB35" s="35">
        <v>0.38014500000000001</v>
      </c>
      <c r="AC35" s="271">
        <f>AB35-Z35</f>
        <v>3.4595000000000042E-2</v>
      </c>
      <c r="AD35" s="75">
        <f>AB35/Z35%</f>
        <v>110.01157574880627</v>
      </c>
      <c r="AE35" s="35">
        <v>0.42450900000000008</v>
      </c>
      <c r="AF35" s="77">
        <f>AF36+AF37</f>
        <v>8.8553000000000007E-2</v>
      </c>
      <c r="AG35" s="35">
        <v>0.47777599999999998</v>
      </c>
      <c r="AH35" s="271">
        <f>AG35-AE35</f>
        <v>5.3266999999999898E-2</v>
      </c>
      <c r="AI35" s="75">
        <f>AG35/AE35%</f>
        <v>112.54790828934131</v>
      </c>
      <c r="AJ35" s="90">
        <v>0.46231800000000006</v>
      </c>
      <c r="AK35" s="38">
        <v>7.6572000000000001E-2</v>
      </c>
      <c r="AL35" s="35">
        <v>0.55434799999999995</v>
      </c>
      <c r="AM35" s="100">
        <f t="shared" si="171"/>
        <v>9.202999999999989E-2</v>
      </c>
      <c r="AN35" s="40">
        <f t="shared" si="172"/>
        <v>119.90621174170157</v>
      </c>
      <c r="AO35" s="35">
        <v>0.49641600000000002</v>
      </c>
      <c r="AP35" s="35">
        <v>7.4531E-2</v>
      </c>
      <c r="AQ35" s="35">
        <v>0.62887899999999997</v>
      </c>
      <c r="AR35" s="105">
        <f t="shared" si="173"/>
        <v>0.13246299999999994</v>
      </c>
      <c r="AS35" s="35">
        <f t="shared" si="174"/>
        <v>126.68386998001674</v>
      </c>
      <c r="AT35" s="35">
        <v>0.56520999999999999</v>
      </c>
      <c r="AU35" s="35">
        <v>5.8071999999999999E-2</v>
      </c>
      <c r="AV35" s="35">
        <v>0.68695099999999998</v>
      </c>
      <c r="AW35" s="105">
        <f t="shared" ref="AW35:AW39" si="236">AV35-AT35</f>
        <v>0.12174099999999999</v>
      </c>
      <c r="AX35" s="40">
        <f t="shared" ref="AX35:AX39" si="237">AV35/AT35%</f>
        <v>121.53907397250579</v>
      </c>
      <c r="AY35" s="35">
        <v>0.67223500000000003</v>
      </c>
      <c r="AZ35" s="35">
        <v>7.8691999999999998E-2</v>
      </c>
      <c r="BA35" s="35">
        <v>0.76564299999999996</v>
      </c>
      <c r="BB35" s="105">
        <f t="shared" si="177"/>
        <v>9.3407999999999936E-2</v>
      </c>
      <c r="BC35" s="40">
        <f t="shared" si="178"/>
        <v>113.89514083616592</v>
      </c>
      <c r="BD35" s="35">
        <f>BD36+BD37</f>
        <v>8.5147E-2</v>
      </c>
      <c r="BE35" s="35">
        <v>0.73254600000000003</v>
      </c>
      <c r="BF35" s="35">
        <v>0.85398700000000005</v>
      </c>
      <c r="BG35" s="89" t="e">
        <f>BF35-#REF!</f>
        <v>#REF!</v>
      </c>
      <c r="BH35" s="40">
        <f t="shared" si="123"/>
        <v>116.57793503752664</v>
      </c>
      <c r="BI35" s="50">
        <v>2.7237000000000001E-2</v>
      </c>
      <c r="BJ35" s="35">
        <v>8.3542000000000005E-2</v>
      </c>
      <c r="BK35" s="89">
        <f t="shared" si="124"/>
        <v>5.6305000000000008E-2</v>
      </c>
      <c r="BL35" s="40">
        <f t="shared" si="125"/>
        <v>306.7224731064361</v>
      </c>
      <c r="BM35" s="35">
        <v>5.9436000000000003E-2</v>
      </c>
      <c r="BN35" s="35">
        <v>6.0052000000000001E-2</v>
      </c>
      <c r="BO35" s="35">
        <v>0.143594</v>
      </c>
      <c r="BP35" s="105">
        <f t="shared" si="126"/>
        <v>8.4157999999999997E-2</v>
      </c>
      <c r="BQ35" s="40">
        <f t="shared" si="127"/>
        <v>241.59431994077661</v>
      </c>
      <c r="BR35" s="35">
        <v>0.17144999999999996</v>
      </c>
      <c r="BS35" s="35">
        <v>6.4328999999999997E-2</v>
      </c>
      <c r="BT35" s="35">
        <v>0.207923</v>
      </c>
      <c r="BU35" s="105">
        <f t="shared" ref="BU35:BU39" si="238">BT35-BR35</f>
        <v>3.6473000000000033E-2</v>
      </c>
      <c r="BV35" s="35">
        <f t="shared" ref="BV35:BV39" si="239">BT35/BR35%</f>
        <v>121.273257509478</v>
      </c>
      <c r="BW35" s="195">
        <f t="shared" ref="BW35:BW39" si="240">BV35-100</f>
        <v>21.273257509478</v>
      </c>
      <c r="BX35" s="35">
        <v>0.24124699999999999</v>
      </c>
      <c r="BY35" s="35">
        <v>9.8601999999999995E-2</v>
      </c>
      <c r="BZ35" s="35">
        <v>0.30652499999999999</v>
      </c>
      <c r="CA35" s="105">
        <f t="shared" si="131"/>
        <v>6.5278000000000003E-2</v>
      </c>
      <c r="CB35" s="35">
        <f t="shared" si="132"/>
        <v>127.05857482165581</v>
      </c>
      <c r="CC35" s="195">
        <f t="shared" si="133"/>
        <v>27.05857482165581</v>
      </c>
      <c r="CD35" s="35">
        <v>0.30885199999999996</v>
      </c>
      <c r="CE35" s="35">
        <v>7.0986999999999995E-2</v>
      </c>
      <c r="CF35" s="35">
        <v>0.37751200000000001</v>
      </c>
      <c r="CG35" s="105">
        <f t="shared" ref="CG35:CG39" si="241">CF35-CD35</f>
        <v>6.8660000000000054E-2</v>
      </c>
      <c r="CH35" s="35">
        <f t="shared" ref="CH35:CH39" si="242">CF35/CD35%</f>
        <v>122.23071244479559</v>
      </c>
      <c r="CI35" s="185">
        <f t="shared" ref="CI35:CI39" si="243">CH35-100</f>
        <v>22.230712444795586</v>
      </c>
      <c r="CJ35" s="35">
        <v>0.38014500000000001</v>
      </c>
      <c r="CK35" s="35">
        <v>7.2786000000000003E-2</v>
      </c>
      <c r="CL35" s="35">
        <v>0.45029799999999998</v>
      </c>
      <c r="CM35" s="35">
        <f t="shared" si="137"/>
        <v>7.0152999999999965E-2</v>
      </c>
      <c r="CN35" s="40">
        <f t="shared" si="138"/>
        <v>118.454274027016</v>
      </c>
      <c r="CO35" s="129">
        <f t="shared" si="111"/>
        <v>18.454274027015998</v>
      </c>
      <c r="CP35" s="35">
        <v>0.47777599999999998</v>
      </c>
      <c r="CQ35" s="35">
        <f>CQ36+CQ37</f>
        <v>0.102294</v>
      </c>
      <c r="CR35" s="35">
        <v>0.55260100000000001</v>
      </c>
      <c r="CS35" s="40">
        <f t="shared" si="139"/>
        <v>7.482500000000003E-2</v>
      </c>
      <c r="CT35" s="40">
        <f t="shared" si="140"/>
        <v>115.66110478550618</v>
      </c>
      <c r="CU35" s="259">
        <f t="shared" si="141"/>
        <v>15.661104785506183</v>
      </c>
      <c r="CV35" s="35">
        <v>0.55434799999999995</v>
      </c>
      <c r="CW35" s="35">
        <v>6.6250000000000003E-2</v>
      </c>
      <c r="CX35" s="35">
        <v>0.61885100000000004</v>
      </c>
      <c r="CY35" s="120">
        <f t="shared" si="142"/>
        <v>6.4503000000000088E-2</v>
      </c>
      <c r="CZ35" s="40">
        <f t="shared" si="143"/>
        <v>111.63583164366067</v>
      </c>
      <c r="DA35" s="259">
        <f t="shared" si="144"/>
        <v>11.635831643660666</v>
      </c>
      <c r="DB35" s="35">
        <v>0.62887899999999997</v>
      </c>
      <c r="DC35" s="35">
        <v>4.4006999999999998E-2</v>
      </c>
      <c r="DD35" s="35">
        <v>0.66285799999999995</v>
      </c>
      <c r="DE35" s="35">
        <f t="shared" si="145"/>
        <v>3.3978999999999981E-2</v>
      </c>
      <c r="DF35" s="40">
        <f t="shared" si="146"/>
        <v>105.40310616191667</v>
      </c>
      <c r="DG35" s="129">
        <f t="shared" si="147"/>
        <v>5.4031061619166678</v>
      </c>
      <c r="DH35" s="35">
        <v>0.68695099999999998</v>
      </c>
      <c r="DI35" s="35">
        <v>0.102418</v>
      </c>
      <c r="DJ35" s="35">
        <v>0.76527599999999996</v>
      </c>
      <c r="DK35" s="35">
        <f t="shared" si="148"/>
        <v>7.8324999999999978E-2</v>
      </c>
      <c r="DL35" s="35">
        <f t="shared" si="149"/>
        <v>111.40183215396731</v>
      </c>
      <c r="DM35" s="129">
        <f t="shared" si="150"/>
        <v>11.401832153967305</v>
      </c>
      <c r="DN35" s="35">
        <v>0.76564299999999996</v>
      </c>
      <c r="DO35" s="35">
        <v>0.169072</v>
      </c>
      <c r="DP35" s="35">
        <v>0.93434799999999996</v>
      </c>
      <c r="DQ35" s="35">
        <f t="shared" si="151"/>
        <v>0.16870499999999999</v>
      </c>
      <c r="DR35" s="40">
        <f t="shared" si="152"/>
        <v>122.03442074178174</v>
      </c>
      <c r="DS35" s="135">
        <f t="shared" si="153"/>
        <v>22.034420741781744</v>
      </c>
      <c r="DT35" s="35">
        <v>0.98851500000000003</v>
      </c>
      <c r="DU35" s="155">
        <f>DT35/BF35%</f>
        <v>115.75293300717694</v>
      </c>
      <c r="DV35" s="239">
        <v>8.3542000000000005E-2</v>
      </c>
      <c r="DW35" s="35">
        <v>8.6914000000000005E-2</v>
      </c>
      <c r="DX35" s="207">
        <f t="shared" si="81"/>
        <v>3.372E-3</v>
      </c>
      <c r="DY35" s="40">
        <f t="shared" si="82"/>
        <v>104.03629312202246</v>
      </c>
      <c r="DZ35" s="135">
        <f t="shared" si="83"/>
        <v>4.0362931220224567</v>
      </c>
      <c r="EA35" s="38">
        <v>6.0052000000000001E-2</v>
      </c>
      <c r="EB35" s="38">
        <v>0.136439</v>
      </c>
      <c r="EC35" s="102">
        <f t="shared" si="154"/>
        <v>7.638700000000001E-2</v>
      </c>
      <c r="ED35" s="43">
        <f t="shared" si="155"/>
        <v>227.20142543129288</v>
      </c>
      <c r="EE35" s="233">
        <f t="shared" si="61"/>
        <v>127.20142543129288</v>
      </c>
      <c r="EF35" s="35">
        <v>0.143594</v>
      </c>
      <c r="EG35" s="38">
        <v>0.223353</v>
      </c>
      <c r="EH35" s="102">
        <f t="shared" si="85"/>
        <v>7.9758999999999997E-2</v>
      </c>
      <c r="EI35" s="43">
        <f t="shared" si="86"/>
        <v>155.54479992200231</v>
      </c>
      <c r="EJ35" s="233">
        <f t="shared" si="62"/>
        <v>55.544799922002312</v>
      </c>
      <c r="EK35" s="35">
        <v>6.4328999999999997E-2</v>
      </c>
      <c r="EL35" s="35">
        <v>0.123374</v>
      </c>
      <c r="EM35" s="35">
        <f t="shared" si="63"/>
        <v>5.9045E-2</v>
      </c>
      <c r="EN35" s="40">
        <f t="shared" si="64"/>
        <v>191.78597522112889</v>
      </c>
      <c r="EO35" s="233">
        <f t="shared" si="65"/>
        <v>91.785975221128894</v>
      </c>
      <c r="EP35" s="35">
        <v>0.207923</v>
      </c>
      <c r="EQ35" s="35">
        <v>0.34672700000000001</v>
      </c>
      <c r="ER35" s="295">
        <f t="shared" si="87"/>
        <v>0.13880400000000001</v>
      </c>
      <c r="ES35" s="40">
        <f t="shared" si="88"/>
        <v>166.75740538564756</v>
      </c>
      <c r="ET35" s="233">
        <f t="shared" si="89"/>
        <v>66.757405385647559</v>
      </c>
      <c r="EU35" s="35">
        <v>9.8601999999999995E-2</v>
      </c>
      <c r="EV35" s="35">
        <v>0.13498099999999999</v>
      </c>
      <c r="EW35" s="35">
        <f t="shared" si="112"/>
        <v>3.6378999999999995E-2</v>
      </c>
      <c r="EX35" s="40">
        <f t="shared" si="113"/>
        <v>136.89478915234983</v>
      </c>
      <c r="EY35" s="302">
        <f t="shared" si="90"/>
        <v>36.89478915234983</v>
      </c>
      <c r="EZ35" s="35">
        <v>0.30652499999999999</v>
      </c>
      <c r="FA35" s="35">
        <v>0.48170800000000003</v>
      </c>
      <c r="FB35" s="35">
        <f t="shared" si="114"/>
        <v>0.17518300000000003</v>
      </c>
      <c r="FC35" s="40">
        <f t="shared" si="91"/>
        <v>157.15129271674417</v>
      </c>
      <c r="FD35" s="302">
        <f t="shared" si="92"/>
        <v>57.151292716744166</v>
      </c>
      <c r="FE35" s="35">
        <v>0.37751200000000001</v>
      </c>
      <c r="FF35" s="35">
        <v>7.0986999999999995E-2</v>
      </c>
      <c r="FG35" s="35">
        <v>6.5633999999999998E-2</v>
      </c>
      <c r="FH35" s="309">
        <f t="shared" si="68"/>
        <v>-5.3529999999999966E-3</v>
      </c>
      <c r="FI35" s="40">
        <f t="shared" si="93"/>
        <v>92.459182667248939</v>
      </c>
      <c r="FJ35" s="35">
        <v>0.547342</v>
      </c>
      <c r="FK35" s="105">
        <f t="shared" si="94"/>
        <v>0.16982999999999998</v>
      </c>
      <c r="FL35" s="40">
        <f t="shared" si="95"/>
        <v>144.98664943101144</v>
      </c>
      <c r="FM35" s="302">
        <f t="shared" si="96"/>
        <v>44.986649431011443</v>
      </c>
      <c r="FN35" s="35">
        <v>0.45029799999999998</v>
      </c>
      <c r="FO35" s="35">
        <v>7.2786000000000003E-2</v>
      </c>
      <c r="FP35" s="50">
        <v>3.2452000000000002E-2</v>
      </c>
      <c r="FQ35" s="50">
        <f t="shared" si="69"/>
        <v>-4.0334000000000002E-2</v>
      </c>
      <c r="FR35" s="40">
        <f t="shared" si="70"/>
        <v>44.585497211002121</v>
      </c>
      <c r="FS35" s="35">
        <v>0.57979400000000003</v>
      </c>
      <c r="FT35" s="35">
        <f t="shared" si="71"/>
        <v>0.12949600000000006</v>
      </c>
      <c r="FU35" s="40">
        <f t="shared" si="72"/>
        <v>128.75784480499581</v>
      </c>
      <c r="FV35" s="302">
        <f t="shared" si="73"/>
        <v>28.757844804995813</v>
      </c>
      <c r="FW35" s="35">
        <v>0.10230300000000001</v>
      </c>
      <c r="FX35" s="35">
        <v>9.2757000000000006E-2</v>
      </c>
      <c r="FY35" s="50">
        <f t="shared" si="115"/>
        <v>-9.5459999999999989E-3</v>
      </c>
      <c r="FZ35" s="40">
        <f t="shared" si="156"/>
        <v>90.668895340312602</v>
      </c>
      <c r="GA35" s="35">
        <v>0.55260100000000001</v>
      </c>
      <c r="GB35" s="35">
        <v>0.67255100000000001</v>
      </c>
      <c r="GC35" s="35">
        <f t="shared" ref="GC35:GC46" si="244">GB35-GA35</f>
        <v>0.11995</v>
      </c>
      <c r="GD35" s="40">
        <f t="shared" ref="GD35:GD46" si="245">GB35/GA35%</f>
        <v>121.70643918487298</v>
      </c>
      <c r="GE35" s="302">
        <f t="shared" si="116"/>
        <v>21.706439184872977</v>
      </c>
      <c r="GF35" s="35">
        <v>6.6250000000000003E-2</v>
      </c>
      <c r="GG35" s="35">
        <v>0.14421999999999999</v>
      </c>
      <c r="GH35" s="35">
        <f t="shared" si="159"/>
        <v>7.7969999999999984E-2</v>
      </c>
      <c r="GI35" s="40">
        <f t="shared" si="160"/>
        <v>217.69056603773583</v>
      </c>
      <c r="GJ35" s="35">
        <v>0.61885100000000004</v>
      </c>
      <c r="GK35" s="35">
        <v>0.81677100000000002</v>
      </c>
      <c r="GL35" s="35">
        <f t="shared" si="117"/>
        <v>0.19791999999999998</v>
      </c>
      <c r="GM35" s="40">
        <f t="shared" si="118"/>
        <v>131.98185023535552</v>
      </c>
      <c r="GN35" s="233">
        <f t="shared" si="161"/>
        <v>31.981850235355523</v>
      </c>
      <c r="GO35" s="35">
        <v>4.4006999999999998E-2</v>
      </c>
      <c r="GP35" s="50">
        <f>SUM(GP36:GP37)</f>
        <v>8.232999999999999E-3</v>
      </c>
      <c r="GQ35" s="35">
        <f t="shared" si="119"/>
        <v>-3.5774E-2</v>
      </c>
      <c r="GR35" s="40">
        <f t="shared" si="120"/>
        <v>18.708387302020132</v>
      </c>
      <c r="GS35" s="35">
        <v>0.66285799999999995</v>
      </c>
      <c r="GT35" s="35">
        <v>0.82500399999999996</v>
      </c>
      <c r="GU35" s="35">
        <f t="shared" si="162"/>
        <v>0.16214600000000001</v>
      </c>
      <c r="GV35" s="40">
        <f t="shared" si="121"/>
        <v>124.46164940303957</v>
      </c>
      <c r="GW35" s="233">
        <f t="shared" si="122"/>
        <v>24.461649403039573</v>
      </c>
      <c r="GX35" s="35">
        <v>0.102418</v>
      </c>
      <c r="GY35" s="35">
        <v>0.128583</v>
      </c>
      <c r="GZ35" s="50">
        <f t="shared" si="97"/>
        <v>2.6165000000000008E-2</v>
      </c>
      <c r="HA35" s="40">
        <f t="shared" si="98"/>
        <v>125.54726708195825</v>
      </c>
      <c r="HB35" s="35">
        <v>0.76527599999999996</v>
      </c>
      <c r="HC35" s="35">
        <v>0.95358699999999996</v>
      </c>
      <c r="HD35" s="35">
        <f t="shared" si="163"/>
        <v>0.18831100000000001</v>
      </c>
      <c r="HE35" s="40">
        <f t="shared" si="164"/>
        <v>124.60693919579342</v>
      </c>
      <c r="HF35" s="233">
        <f t="shared" si="101"/>
        <v>24.606939195793416</v>
      </c>
      <c r="HG35" s="35">
        <v>0.169072</v>
      </c>
      <c r="HH35" s="35">
        <v>7.4188000000000004E-2</v>
      </c>
      <c r="HI35" s="40">
        <f t="shared" si="165"/>
        <v>-9.4883999999999996E-2</v>
      </c>
      <c r="HJ35" s="40">
        <f t="shared" si="166"/>
        <v>43.879530614176211</v>
      </c>
      <c r="HK35" s="35">
        <v>0.93434799999999996</v>
      </c>
      <c r="HL35" s="35">
        <v>1.0277750000000001</v>
      </c>
      <c r="HM35" s="40">
        <f t="shared" si="167"/>
        <v>9.3427000000000149E-2</v>
      </c>
      <c r="HN35" s="40">
        <f t="shared" si="168"/>
        <v>109.99916519326848</v>
      </c>
      <c r="HO35" s="233">
        <f t="shared" si="169"/>
        <v>9.9991651932684817</v>
      </c>
      <c r="HP35" s="35">
        <v>5.4167E-2</v>
      </c>
      <c r="HQ35" s="50">
        <v>2.4874E-2</v>
      </c>
      <c r="HR35" s="327">
        <f t="shared" si="102"/>
        <v>-2.9293E-2</v>
      </c>
      <c r="HS35" s="40">
        <f t="shared" si="103"/>
        <v>45.920948178780442</v>
      </c>
      <c r="HT35" s="35">
        <v>1.0526489999999999</v>
      </c>
      <c r="HU35" s="40">
        <f t="shared" si="79"/>
        <v>6.4133999999999913E-2</v>
      </c>
      <c r="HV35" s="40">
        <f t="shared" si="80"/>
        <v>106.48791368871488</v>
      </c>
      <c r="HW35" s="44">
        <f t="shared" si="104"/>
        <v>6.4879136887148832</v>
      </c>
    </row>
    <row r="36" spans="1:231" s="15" customFormat="1" ht="16.95" customHeight="1">
      <c r="A36" s="9" t="s">
        <v>2</v>
      </c>
      <c r="B36" s="46">
        <v>9.2973E-2</v>
      </c>
      <c r="C36" s="59">
        <v>4.5669999999999999E-3</v>
      </c>
      <c r="D36" s="75">
        <f>C36/B36%</f>
        <v>4.9121788045991845</v>
      </c>
      <c r="E36" s="271">
        <f>C36-B36</f>
        <v>-8.8405999999999998E-2</v>
      </c>
      <c r="F36" s="69">
        <v>0.12498400000000003</v>
      </c>
      <c r="G36" s="77">
        <v>1.9880999999999999E-2</v>
      </c>
      <c r="H36" s="50">
        <v>2.4447E-2</v>
      </c>
      <c r="I36" s="272">
        <f t="shared" si="234"/>
        <v>-0.10053700000000003</v>
      </c>
      <c r="J36" s="75">
        <f t="shared" si="235"/>
        <v>19.560103693272733</v>
      </c>
      <c r="K36" s="35">
        <v>0.16947799999999999</v>
      </c>
      <c r="L36" s="35">
        <v>9.0431999999999998E-2</v>
      </c>
      <c r="M36" s="35">
        <v>0.11487900000000001</v>
      </c>
      <c r="N36" s="270">
        <v>-5.4598999999999981E-2</v>
      </c>
      <c r="O36" s="40">
        <v>67.784019164729358</v>
      </c>
      <c r="P36" s="54">
        <v>0.184722</v>
      </c>
      <c r="Q36" s="77">
        <v>3.5711E-2</v>
      </c>
      <c r="R36" s="35">
        <v>0.15059</v>
      </c>
      <c r="S36" s="272">
        <f>R36-P36</f>
        <v>-3.4131999999999996E-2</v>
      </c>
      <c r="T36" s="75">
        <f>R36/P36%</f>
        <v>81.52250408722297</v>
      </c>
      <c r="U36" s="35">
        <v>0.26396599999999998</v>
      </c>
      <c r="V36" s="77">
        <v>3.7295000000000002E-2</v>
      </c>
      <c r="W36" s="35">
        <v>0.18788400000000002</v>
      </c>
      <c r="X36" s="272">
        <f>W36-U36</f>
        <v>-7.6081999999999955E-2</v>
      </c>
      <c r="Y36" s="75">
        <f>W36/U36%</f>
        <v>71.177348597925501</v>
      </c>
      <c r="Z36" s="35">
        <v>0.31392299999999995</v>
      </c>
      <c r="AA36" s="77">
        <v>4.9743999999999997E-2</v>
      </c>
      <c r="AB36" s="35">
        <v>0.23762800000000001</v>
      </c>
      <c r="AC36" s="271">
        <f>AB36-Z36</f>
        <v>-7.6294999999999946E-2</v>
      </c>
      <c r="AD36" s="75">
        <f>AB36/Z36%</f>
        <v>75.696269467353474</v>
      </c>
      <c r="AE36" s="35">
        <v>0.35953299999999999</v>
      </c>
      <c r="AF36" s="77">
        <v>6.2308000000000002E-2</v>
      </c>
      <c r="AG36" s="35">
        <v>0.304475</v>
      </c>
      <c r="AH36" s="271">
        <f>AG36-AE36</f>
        <v>-5.5057999999999996E-2</v>
      </c>
      <c r="AI36" s="75">
        <f>AG36/AE36%</f>
        <v>84.686245768816775</v>
      </c>
      <c r="AJ36" s="90">
        <v>0.385855</v>
      </c>
      <c r="AK36" s="38">
        <v>5.6626000000000003E-2</v>
      </c>
      <c r="AL36" s="35">
        <v>0.36110100000000001</v>
      </c>
      <c r="AM36" s="100">
        <f t="shared" si="171"/>
        <v>-2.4753999999999998E-2</v>
      </c>
      <c r="AN36" s="40">
        <f t="shared" si="172"/>
        <v>93.584636715864761</v>
      </c>
      <c r="AO36" s="35">
        <v>0.40409800000000001</v>
      </c>
      <c r="AP36" s="35">
        <v>5.5266000000000003E-2</v>
      </c>
      <c r="AQ36" s="35">
        <v>0.41636699999999999</v>
      </c>
      <c r="AR36" s="105">
        <f t="shared" si="173"/>
        <v>1.2268999999999974E-2</v>
      </c>
      <c r="AS36" s="35">
        <f t="shared" si="174"/>
        <v>103.03614469757335</v>
      </c>
      <c r="AT36" s="35">
        <v>0.43693899999999997</v>
      </c>
      <c r="AU36" s="35">
        <v>5.3566999999999997E-2</v>
      </c>
      <c r="AV36" s="35">
        <v>0.46993400000000002</v>
      </c>
      <c r="AW36" s="251">
        <f t="shared" si="236"/>
        <v>3.2995000000000052E-2</v>
      </c>
      <c r="AX36" s="40">
        <f t="shared" si="237"/>
        <v>107.55139733463939</v>
      </c>
      <c r="AY36" s="35">
        <v>0.50736199999999987</v>
      </c>
      <c r="AZ36" s="35">
        <v>5.1229999999999998E-2</v>
      </c>
      <c r="BA36" s="35">
        <v>0.52116399999999996</v>
      </c>
      <c r="BB36" s="251">
        <f t="shared" si="177"/>
        <v>1.3802000000000092E-2</v>
      </c>
      <c r="BC36" s="40">
        <f t="shared" si="178"/>
        <v>102.72034563093021</v>
      </c>
      <c r="BD36" s="35">
        <v>5.7152000000000001E-2</v>
      </c>
      <c r="BE36" s="35">
        <v>0.54219499999999998</v>
      </c>
      <c r="BF36" s="35">
        <v>0.579592</v>
      </c>
      <c r="BG36" s="89" t="e">
        <f>BF36-#REF!</f>
        <v>#REF!</v>
      </c>
      <c r="BH36" s="40">
        <f t="shared" si="123"/>
        <v>106.89733398500539</v>
      </c>
      <c r="BI36" s="59">
        <v>4.5669999999999999E-3</v>
      </c>
      <c r="BJ36" s="35">
        <v>6.3339000000000006E-2</v>
      </c>
      <c r="BK36" s="89">
        <f t="shared" si="124"/>
        <v>5.8772000000000005E-2</v>
      </c>
      <c r="BL36" s="40">
        <f t="shared" si="125"/>
        <v>1386.8841690387565</v>
      </c>
      <c r="BM36" s="35">
        <v>2.4447E-2</v>
      </c>
      <c r="BN36" s="35">
        <v>4.3610000000000003E-2</v>
      </c>
      <c r="BO36" s="35">
        <v>0.106949</v>
      </c>
      <c r="BP36" s="105">
        <f t="shared" si="126"/>
        <v>8.2502000000000006E-2</v>
      </c>
      <c r="BQ36" s="40">
        <f t="shared" si="127"/>
        <v>437.472900560396</v>
      </c>
      <c r="BR36" s="35">
        <v>0.11487900000000001</v>
      </c>
      <c r="BS36" s="35">
        <v>3.8564000000000001E-2</v>
      </c>
      <c r="BT36" s="35">
        <v>0.145513</v>
      </c>
      <c r="BU36" s="105">
        <f t="shared" si="238"/>
        <v>3.0633999999999995E-2</v>
      </c>
      <c r="BV36" s="35">
        <f t="shared" si="239"/>
        <v>126.6663184742207</v>
      </c>
      <c r="BW36" s="195">
        <f t="shared" si="240"/>
        <v>26.666318474220702</v>
      </c>
      <c r="BX36" s="35">
        <v>0.15059</v>
      </c>
      <c r="BY36" s="35">
        <v>7.2235999999999995E-2</v>
      </c>
      <c r="BZ36" s="35">
        <v>0.217749</v>
      </c>
      <c r="CA36" s="105">
        <f t="shared" si="131"/>
        <v>6.7158999999999996E-2</v>
      </c>
      <c r="CB36" s="35">
        <f t="shared" si="132"/>
        <v>144.59725081346701</v>
      </c>
      <c r="CC36" s="195">
        <f t="shared" si="133"/>
        <v>44.597250813467014</v>
      </c>
      <c r="CD36" s="35">
        <v>0.18788400000000002</v>
      </c>
      <c r="CE36" s="35">
        <v>5.6811E-2</v>
      </c>
      <c r="CF36" s="35">
        <v>0.27456000000000003</v>
      </c>
      <c r="CG36" s="105">
        <f t="shared" si="241"/>
        <v>8.6676000000000003E-2</v>
      </c>
      <c r="CH36" s="35">
        <f t="shared" si="242"/>
        <v>146.1327201890528</v>
      </c>
      <c r="CI36" s="185">
        <f t="shared" si="243"/>
        <v>46.132720189052804</v>
      </c>
      <c r="CJ36" s="35">
        <v>0.23762800000000001</v>
      </c>
      <c r="CK36" s="35">
        <v>4.2907000000000001E-2</v>
      </c>
      <c r="CL36" s="35">
        <v>0.317467</v>
      </c>
      <c r="CM36" s="35">
        <f t="shared" si="137"/>
        <v>7.9838999999999993E-2</v>
      </c>
      <c r="CN36" s="40">
        <f t="shared" si="138"/>
        <v>133.59831333007895</v>
      </c>
      <c r="CO36" s="129">
        <f t="shared" si="111"/>
        <v>33.598313330078952</v>
      </c>
      <c r="CP36" s="35">
        <v>0.304475</v>
      </c>
      <c r="CQ36" s="35">
        <v>7.4184E-2</v>
      </c>
      <c r="CR36" s="35">
        <v>0.39165499999999998</v>
      </c>
      <c r="CS36" s="40">
        <f t="shared" si="139"/>
        <v>8.717999999999998E-2</v>
      </c>
      <c r="CT36" s="40">
        <f t="shared" si="140"/>
        <v>128.63289268412839</v>
      </c>
      <c r="CU36" s="259">
        <f t="shared" si="141"/>
        <v>28.632892684128393</v>
      </c>
      <c r="CV36" s="35">
        <v>0.36110100000000001</v>
      </c>
      <c r="CW36" s="35">
        <v>4.5030000000000001E-2</v>
      </c>
      <c r="CX36" s="35">
        <v>0.43668499999999999</v>
      </c>
      <c r="CY36" s="120">
        <f t="shared" si="142"/>
        <v>7.5583999999999985E-2</v>
      </c>
      <c r="CZ36" s="40">
        <f t="shared" si="143"/>
        <v>120.93153992927186</v>
      </c>
      <c r="DA36" s="259">
        <f t="shared" si="144"/>
        <v>20.931539929271864</v>
      </c>
      <c r="DB36" s="35">
        <v>0.41636699999999999</v>
      </c>
      <c r="DC36" s="35">
        <v>3.2118000000000001E-2</v>
      </c>
      <c r="DD36" s="35">
        <v>0.46880300000000003</v>
      </c>
      <c r="DE36" s="35">
        <f t="shared" si="145"/>
        <v>5.2436000000000038E-2</v>
      </c>
      <c r="DF36" s="40">
        <f t="shared" si="146"/>
        <v>112.59369738716086</v>
      </c>
      <c r="DG36" s="129">
        <f t="shared" si="147"/>
        <v>12.593697387160859</v>
      </c>
      <c r="DH36" s="35">
        <v>0.46993400000000002</v>
      </c>
      <c r="DI36" s="35">
        <v>7.7533000000000005E-2</v>
      </c>
      <c r="DJ36" s="35">
        <v>0.54633600000000004</v>
      </c>
      <c r="DK36" s="35">
        <f t="shared" si="148"/>
        <v>7.6402000000000025E-2</v>
      </c>
      <c r="DL36" s="35">
        <f t="shared" si="149"/>
        <v>116.25802772304198</v>
      </c>
      <c r="DM36" s="129">
        <f t="shared" si="150"/>
        <v>16.258027723041977</v>
      </c>
      <c r="DN36" s="35">
        <v>0.52116399999999996</v>
      </c>
      <c r="DO36" s="35">
        <v>0.118627</v>
      </c>
      <c r="DP36" s="35">
        <v>0.66496299999999997</v>
      </c>
      <c r="DQ36" s="35">
        <f t="shared" si="151"/>
        <v>0.14379900000000001</v>
      </c>
      <c r="DR36" s="40">
        <f t="shared" si="152"/>
        <v>127.59189046058438</v>
      </c>
      <c r="DS36" s="135">
        <f t="shared" si="153"/>
        <v>27.591890460584381</v>
      </c>
      <c r="DT36" s="35">
        <v>0.68835299999999999</v>
      </c>
      <c r="DU36" s="155">
        <f>DT36/BF36%</f>
        <v>118.7650968267333</v>
      </c>
      <c r="DV36" s="239">
        <v>6.3339000000000006E-2</v>
      </c>
      <c r="DW36" s="35">
        <v>6.5945000000000004E-2</v>
      </c>
      <c r="DX36" s="207">
        <f t="shared" si="81"/>
        <v>2.6059999999999972E-3</v>
      </c>
      <c r="DY36" s="40">
        <f t="shared" si="82"/>
        <v>104.11436871437819</v>
      </c>
      <c r="DZ36" s="135">
        <f t="shared" si="83"/>
        <v>4.1143687143781875</v>
      </c>
      <c r="EA36" s="38">
        <v>4.3610000000000003E-2</v>
      </c>
      <c r="EB36" s="38">
        <v>9.5146999999999995E-2</v>
      </c>
      <c r="EC36" s="102">
        <f t="shared" si="154"/>
        <v>5.1536999999999993E-2</v>
      </c>
      <c r="ED36" s="43">
        <f t="shared" si="155"/>
        <v>218.17702361843612</v>
      </c>
      <c r="EE36" s="233">
        <f t="shared" si="61"/>
        <v>118.17702361843612</v>
      </c>
      <c r="EF36" s="35">
        <v>0.106949</v>
      </c>
      <c r="EG36" s="38">
        <v>0.16109200000000001</v>
      </c>
      <c r="EH36" s="102">
        <f t="shared" si="85"/>
        <v>5.4143000000000011E-2</v>
      </c>
      <c r="EI36" s="43">
        <f t="shared" si="86"/>
        <v>150.62506428297601</v>
      </c>
      <c r="EJ36" s="233">
        <f t="shared" si="62"/>
        <v>50.625064282976012</v>
      </c>
      <c r="EK36" s="35">
        <v>3.8564000000000001E-2</v>
      </c>
      <c r="EL36" s="35">
        <v>6.3416E-2</v>
      </c>
      <c r="EM36" s="50">
        <f t="shared" si="63"/>
        <v>2.4851999999999999E-2</v>
      </c>
      <c r="EN36" s="40">
        <f t="shared" si="64"/>
        <v>164.44352245617674</v>
      </c>
      <c r="EO36" s="233">
        <f t="shared" si="65"/>
        <v>64.443522456176737</v>
      </c>
      <c r="EP36" s="35">
        <v>0.145513</v>
      </c>
      <c r="EQ36" s="35">
        <v>0.22450800000000001</v>
      </c>
      <c r="ER36" s="295">
        <f t="shared" si="87"/>
        <v>7.899500000000001E-2</v>
      </c>
      <c r="ES36" s="40">
        <f t="shared" si="88"/>
        <v>154.28724581308887</v>
      </c>
      <c r="ET36" s="233">
        <f t="shared" si="89"/>
        <v>54.287245813088873</v>
      </c>
      <c r="EU36" s="35">
        <v>7.2235999999999995E-2</v>
      </c>
      <c r="EV36" s="35">
        <v>7.7779000000000001E-2</v>
      </c>
      <c r="EW36" s="35">
        <f t="shared" si="112"/>
        <v>5.5430000000000063E-3</v>
      </c>
      <c r="EX36" s="40">
        <f t="shared" si="113"/>
        <v>107.67345921701093</v>
      </c>
      <c r="EY36" s="302">
        <f t="shared" si="90"/>
        <v>7.6734592170109295</v>
      </c>
      <c r="EZ36" s="35">
        <v>0.217749</v>
      </c>
      <c r="FA36" s="35">
        <v>0.30228699999999997</v>
      </c>
      <c r="FB36" s="35">
        <f t="shared" si="114"/>
        <v>8.4537999999999974E-2</v>
      </c>
      <c r="FC36" s="40">
        <f t="shared" si="91"/>
        <v>138.82359964913732</v>
      </c>
      <c r="FD36" s="302">
        <f t="shared" si="92"/>
        <v>38.823599649137321</v>
      </c>
      <c r="FE36" s="35">
        <v>0.27456000000000003</v>
      </c>
      <c r="FF36" s="35">
        <v>5.6811E-2</v>
      </c>
      <c r="FG36" s="35">
        <v>5.7038999999999999E-2</v>
      </c>
      <c r="FH36" s="310">
        <f t="shared" si="68"/>
        <v>2.2799999999999904E-4</v>
      </c>
      <c r="FI36" s="40">
        <f t="shared" si="93"/>
        <v>100.40133072820404</v>
      </c>
      <c r="FJ36" s="35">
        <v>0.35932599999999998</v>
      </c>
      <c r="FK36" s="105">
        <f t="shared" si="94"/>
        <v>8.4765999999999952E-2</v>
      </c>
      <c r="FL36" s="40">
        <f t="shared" si="95"/>
        <v>130.8733974358974</v>
      </c>
      <c r="FM36" s="302">
        <f t="shared" si="96"/>
        <v>30.873397435897402</v>
      </c>
      <c r="FN36" s="35">
        <v>0.317467</v>
      </c>
      <c r="FO36" s="50">
        <v>4.2907000000000001E-2</v>
      </c>
      <c r="FP36" s="50">
        <v>3.4667000000000003E-2</v>
      </c>
      <c r="FQ36" s="50">
        <f t="shared" si="69"/>
        <v>-8.2399999999999973E-3</v>
      </c>
      <c r="FR36" s="40">
        <f t="shared" si="70"/>
        <v>80.795674365488154</v>
      </c>
      <c r="FS36" s="35">
        <v>0.39399299999999998</v>
      </c>
      <c r="FT36" s="35">
        <f t="shared" si="71"/>
        <v>7.6525999999999983E-2</v>
      </c>
      <c r="FU36" s="40">
        <f t="shared" si="72"/>
        <v>124.10518258590656</v>
      </c>
      <c r="FV36" s="302">
        <f t="shared" si="73"/>
        <v>24.105182585906562</v>
      </c>
      <c r="FW36" s="35">
        <v>7.4188000000000004E-2</v>
      </c>
      <c r="FX36" s="35">
        <v>5.9660999999999999E-2</v>
      </c>
      <c r="FY36" s="50">
        <f t="shared" si="115"/>
        <v>-1.4527000000000005E-2</v>
      </c>
      <c r="FZ36" s="40">
        <f t="shared" si="156"/>
        <v>80.418666091551188</v>
      </c>
      <c r="GA36" s="35">
        <v>0.39165499999999998</v>
      </c>
      <c r="GB36" s="35">
        <v>0.453654</v>
      </c>
      <c r="GC36" s="35">
        <f t="shared" si="244"/>
        <v>6.1999000000000026E-2</v>
      </c>
      <c r="GD36" s="40">
        <f t="shared" si="245"/>
        <v>115.83000344691119</v>
      </c>
      <c r="GE36" s="302">
        <f t="shared" si="116"/>
        <v>15.830003446911192</v>
      </c>
      <c r="GF36" s="35">
        <v>4.5030000000000001E-2</v>
      </c>
      <c r="GG36" s="35">
        <v>8.8951000000000002E-2</v>
      </c>
      <c r="GH36" s="50">
        <f t="shared" si="159"/>
        <v>4.3921000000000002E-2</v>
      </c>
      <c r="GI36" s="40">
        <f t="shared" si="160"/>
        <v>197.5371974239396</v>
      </c>
      <c r="GJ36" s="35">
        <v>0.43668499999999999</v>
      </c>
      <c r="GK36" s="35">
        <v>0.542605</v>
      </c>
      <c r="GL36" s="35">
        <f t="shared" si="117"/>
        <v>0.10592000000000001</v>
      </c>
      <c r="GM36" s="40">
        <f t="shared" si="118"/>
        <v>124.25547019018285</v>
      </c>
      <c r="GN36" s="233">
        <f t="shared" si="161"/>
        <v>24.255470190182848</v>
      </c>
      <c r="GO36" s="35">
        <v>3.2118000000000001E-2</v>
      </c>
      <c r="GP36" s="50">
        <v>2.2815999999999999E-2</v>
      </c>
      <c r="GQ36" s="35">
        <f t="shared" si="119"/>
        <v>-9.3020000000000012E-3</v>
      </c>
      <c r="GR36" s="40">
        <f t="shared" si="120"/>
        <v>71.038047200946508</v>
      </c>
      <c r="GS36" s="35">
        <v>0.46880300000000003</v>
      </c>
      <c r="GT36" s="35">
        <v>0.56542099999999995</v>
      </c>
      <c r="GU36" s="35">
        <f t="shared" si="162"/>
        <v>9.6617999999999926E-2</v>
      </c>
      <c r="GV36" s="40">
        <f t="shared" si="121"/>
        <v>120.60950975143076</v>
      </c>
      <c r="GW36" s="233">
        <f t="shared" si="122"/>
        <v>20.609509751430764</v>
      </c>
      <c r="GX36" s="35">
        <v>7.7533000000000005E-2</v>
      </c>
      <c r="GY36" s="35">
        <v>7.9486000000000001E-2</v>
      </c>
      <c r="GZ36" s="59">
        <f t="shared" si="97"/>
        <v>1.9529999999999964E-3</v>
      </c>
      <c r="HA36" s="40">
        <f t="shared" si="98"/>
        <v>102.51892742445152</v>
      </c>
      <c r="HB36" s="35">
        <v>0.54633600000000004</v>
      </c>
      <c r="HC36" s="35">
        <v>0.64490700000000001</v>
      </c>
      <c r="HD36" s="35">
        <f t="shared" si="163"/>
        <v>9.8570999999999964E-2</v>
      </c>
      <c r="HE36" s="40">
        <f t="shared" si="164"/>
        <v>118.04219381479528</v>
      </c>
      <c r="HF36" s="233">
        <f t="shared" si="101"/>
        <v>18.042193814795283</v>
      </c>
      <c r="HG36" s="35">
        <v>0.118627</v>
      </c>
      <c r="HH36" s="50">
        <v>4.6519999999999999E-2</v>
      </c>
      <c r="HI36" s="40">
        <f t="shared" si="165"/>
        <v>-7.2107000000000004E-2</v>
      </c>
      <c r="HJ36" s="40">
        <f t="shared" si="166"/>
        <v>39.215355694740659</v>
      </c>
      <c r="HK36" s="35">
        <v>0.66496299999999997</v>
      </c>
      <c r="HL36" s="35">
        <v>0.69142700000000001</v>
      </c>
      <c r="HM36" s="40">
        <f t="shared" si="167"/>
        <v>2.6464000000000043E-2</v>
      </c>
      <c r="HN36" s="40">
        <f t="shared" si="168"/>
        <v>103.97977030300935</v>
      </c>
      <c r="HO36" s="233">
        <f t="shared" si="169"/>
        <v>3.9797703030093459</v>
      </c>
      <c r="HP36" s="50">
        <v>2.3390000000000001E-2</v>
      </c>
      <c r="HQ36" s="50">
        <v>2.1419000000000001E-2</v>
      </c>
      <c r="HR36" s="327">
        <f t="shared" si="102"/>
        <v>-1.9710000000000005E-3</v>
      </c>
      <c r="HS36" s="40">
        <f t="shared" si="103"/>
        <v>91.573321932449758</v>
      </c>
      <c r="HT36" s="35">
        <v>0.71284599999999998</v>
      </c>
      <c r="HU36" s="40">
        <f t="shared" si="79"/>
        <v>2.4492999999999987E-2</v>
      </c>
      <c r="HV36" s="40">
        <f t="shared" si="80"/>
        <v>103.55820342179085</v>
      </c>
      <c r="HW36" s="44">
        <f t="shared" si="104"/>
        <v>3.55820342179085</v>
      </c>
    </row>
    <row r="37" spans="1:231" s="15" customFormat="1" ht="16.95" customHeight="1">
      <c r="A37" s="9" t="s">
        <v>3</v>
      </c>
      <c r="B37" s="46">
        <v>5.4481000000000002E-2</v>
      </c>
      <c r="C37" s="50">
        <v>2.2669999999999999E-2</v>
      </c>
      <c r="D37" s="75">
        <f>C37/B37%</f>
        <v>41.610836805491815</v>
      </c>
      <c r="E37" s="271">
        <f>C37-B37</f>
        <v>-3.1811000000000006E-2</v>
      </c>
      <c r="F37" s="69">
        <v>3.2178999999999999E-2</v>
      </c>
      <c r="G37" s="77">
        <v>1.2320000000000001E-2</v>
      </c>
      <c r="H37" s="50">
        <v>3.4988999999999999E-2</v>
      </c>
      <c r="I37" s="272">
        <f t="shared" si="234"/>
        <v>2.81E-3</v>
      </c>
      <c r="J37" s="75">
        <f t="shared" si="235"/>
        <v>108.73240312004725</v>
      </c>
      <c r="K37" s="35">
        <v>3.3682000000000004E-2</v>
      </c>
      <c r="L37" s="35">
        <v>2.1581999999999994E-2</v>
      </c>
      <c r="M37" s="35">
        <v>5.6570999999999996E-2</v>
      </c>
      <c r="N37" s="270">
        <v>2.2888999999999993E-2</v>
      </c>
      <c r="O37" s="40">
        <v>167.95617837420576</v>
      </c>
      <c r="P37" s="54">
        <v>2.9664000000000003E-2</v>
      </c>
      <c r="Q37" s="77">
        <v>3.4085999999999998E-2</v>
      </c>
      <c r="R37" s="35">
        <v>9.0657000000000001E-2</v>
      </c>
      <c r="S37" s="272">
        <f>R37-P37</f>
        <v>6.0992999999999999E-2</v>
      </c>
      <c r="T37" s="75">
        <f>R37/P37%</f>
        <v>305.61286407766988</v>
      </c>
      <c r="U37" s="50">
        <v>1.6637000000000006E-2</v>
      </c>
      <c r="V37" s="77">
        <v>3.0314000000000001E-2</v>
      </c>
      <c r="W37" s="35">
        <v>0.12096800000000001</v>
      </c>
      <c r="X37" s="272">
        <f>W37-U37</f>
        <v>0.10433100000000001</v>
      </c>
      <c r="Y37" s="75">
        <f>W37/U37%</f>
        <v>727.10224199074332</v>
      </c>
      <c r="Z37" s="50">
        <v>3.1626999999999995E-2</v>
      </c>
      <c r="AA37" s="77">
        <v>2.1548999999999999E-2</v>
      </c>
      <c r="AB37" s="35">
        <v>0.142517</v>
      </c>
      <c r="AC37" s="271">
        <f>AB37-Z37</f>
        <v>0.11089000000000002</v>
      </c>
      <c r="AD37" s="75">
        <f>AB37/Z37%</f>
        <v>450.6181427261518</v>
      </c>
      <c r="AE37" s="50">
        <v>6.497600000000002E-2</v>
      </c>
      <c r="AF37" s="77">
        <v>2.6245000000000001E-2</v>
      </c>
      <c r="AG37" s="35">
        <v>0.17330099999999998</v>
      </c>
      <c r="AH37" s="271">
        <f>AG37-AE37</f>
        <v>0.10832499999999996</v>
      </c>
      <c r="AI37" s="75">
        <f>AG37/AE37%</f>
        <v>266.71540261019442</v>
      </c>
      <c r="AJ37" s="90">
        <v>7.6462999999999989E-2</v>
      </c>
      <c r="AK37" s="224">
        <v>1.9945999999999998E-2</v>
      </c>
      <c r="AL37" s="35">
        <v>0.193247</v>
      </c>
      <c r="AM37" s="100">
        <f t="shared" si="171"/>
        <v>0.11678400000000001</v>
      </c>
      <c r="AN37" s="40">
        <f t="shared" si="172"/>
        <v>252.73269424427505</v>
      </c>
      <c r="AO37" s="35">
        <v>9.2317999999999997E-2</v>
      </c>
      <c r="AP37" s="35">
        <v>1.9265000000000001E-2</v>
      </c>
      <c r="AQ37" s="35">
        <v>0.21251200000000001</v>
      </c>
      <c r="AR37" s="105">
        <f t="shared" si="173"/>
        <v>0.12019400000000001</v>
      </c>
      <c r="AS37" s="35">
        <f t="shared" si="174"/>
        <v>230.19562815485605</v>
      </c>
      <c r="AT37" s="35">
        <v>0.128271</v>
      </c>
      <c r="AU37" s="59">
        <v>4.5050000000000003E-3</v>
      </c>
      <c r="AV37" s="35">
        <v>0.21701699999999999</v>
      </c>
      <c r="AW37" s="105">
        <f t="shared" si="236"/>
        <v>8.8745999999999992E-2</v>
      </c>
      <c r="AX37" s="40">
        <f t="shared" si="237"/>
        <v>169.18633206258622</v>
      </c>
      <c r="AY37" s="35">
        <v>0.16487299999999999</v>
      </c>
      <c r="AZ37" s="50">
        <v>2.7462E-2</v>
      </c>
      <c r="BA37" s="35">
        <v>0.244479</v>
      </c>
      <c r="BB37" s="105">
        <f t="shared" si="177"/>
        <v>7.960600000000001E-2</v>
      </c>
      <c r="BC37" s="40">
        <f t="shared" si="178"/>
        <v>148.28322405730472</v>
      </c>
      <c r="BD37" s="50">
        <v>2.7995000000000003E-2</v>
      </c>
      <c r="BE37" s="50">
        <v>0.19035099999999999</v>
      </c>
      <c r="BF37" s="35">
        <v>0.274395</v>
      </c>
      <c r="BG37" s="89" t="e">
        <f>BF37-#REF!</f>
        <v>#REF!</v>
      </c>
      <c r="BH37" s="40">
        <f t="shared" si="123"/>
        <v>144.15211898019973</v>
      </c>
      <c r="BI37" s="50">
        <v>2.2669999999999999E-2</v>
      </c>
      <c r="BJ37" s="35">
        <v>2.0202999999999999E-2</v>
      </c>
      <c r="BK37" s="89">
        <f t="shared" si="124"/>
        <v>-2.4670000000000004E-3</v>
      </c>
      <c r="BL37" s="40">
        <f t="shared" si="125"/>
        <v>89.117776797529771</v>
      </c>
      <c r="BM37" s="35">
        <v>3.4988999999999999E-2</v>
      </c>
      <c r="BN37" s="35">
        <v>1.6441999999999998E-2</v>
      </c>
      <c r="BO37" s="35">
        <v>3.6644999999999997E-2</v>
      </c>
      <c r="BP37" s="105">
        <f t="shared" si="126"/>
        <v>1.6559999999999978E-3</v>
      </c>
      <c r="BQ37" s="40">
        <f t="shared" si="127"/>
        <v>104.73291605933292</v>
      </c>
      <c r="BR37" s="35">
        <v>5.6570999999999996E-2</v>
      </c>
      <c r="BS37" s="35">
        <v>2.5765E-2</v>
      </c>
      <c r="BT37" s="35">
        <v>6.241E-2</v>
      </c>
      <c r="BU37" s="105">
        <f t="shared" si="238"/>
        <v>5.8390000000000039E-3</v>
      </c>
      <c r="BV37" s="35">
        <f t="shared" si="239"/>
        <v>110.32154283997102</v>
      </c>
      <c r="BW37" s="195">
        <f t="shared" si="240"/>
        <v>10.321542839971016</v>
      </c>
      <c r="BX37" s="35">
        <v>9.0657000000000001E-2</v>
      </c>
      <c r="BY37" s="35">
        <v>2.6366000000000001E-2</v>
      </c>
      <c r="BZ37" s="35">
        <v>8.8775999999999994E-2</v>
      </c>
      <c r="CA37" s="105">
        <f t="shared" si="131"/>
        <v>-1.8810000000000077E-3</v>
      </c>
      <c r="CB37" s="35">
        <f t="shared" si="132"/>
        <v>97.925146431053307</v>
      </c>
      <c r="CC37" s="195">
        <f t="shared" si="133"/>
        <v>-2.0748535689466934</v>
      </c>
      <c r="CD37" s="35">
        <v>0.12096800000000001</v>
      </c>
      <c r="CE37" s="35">
        <v>1.4175999999999999E-2</v>
      </c>
      <c r="CF37" s="35">
        <v>0.102952</v>
      </c>
      <c r="CG37" s="105">
        <f t="shared" si="241"/>
        <v>-1.8016000000000004E-2</v>
      </c>
      <c r="CH37" s="35">
        <f t="shared" si="242"/>
        <v>85.106805105482437</v>
      </c>
      <c r="CI37" s="185">
        <f t="shared" si="243"/>
        <v>-14.893194894517563</v>
      </c>
      <c r="CJ37" s="35">
        <v>0.142517</v>
      </c>
      <c r="CK37" s="35">
        <v>2.9878999999999999E-2</v>
      </c>
      <c r="CL37" s="35">
        <v>0.132831</v>
      </c>
      <c r="CM37" s="35">
        <f t="shared" si="137"/>
        <v>-9.6860000000000002E-3</v>
      </c>
      <c r="CN37" s="40">
        <f t="shared" si="138"/>
        <v>93.203617814015161</v>
      </c>
      <c r="CO37" s="129">
        <f t="shared" si="111"/>
        <v>-6.7963821859848395</v>
      </c>
      <c r="CP37" s="35">
        <v>0.17330099999999998</v>
      </c>
      <c r="CQ37" s="35">
        <v>2.811E-2</v>
      </c>
      <c r="CR37" s="35">
        <v>0.16094600000000001</v>
      </c>
      <c r="CS37" s="40">
        <f t="shared" si="139"/>
        <v>-1.2354999999999977E-2</v>
      </c>
      <c r="CT37" s="40">
        <f t="shared" si="140"/>
        <v>92.870785511912814</v>
      </c>
      <c r="CU37" s="259">
        <f t="shared" si="141"/>
        <v>-7.1292144880871859</v>
      </c>
      <c r="CV37" s="35">
        <v>0.193247</v>
      </c>
      <c r="CW37" s="35">
        <v>2.1219999999999999E-2</v>
      </c>
      <c r="CX37" s="35">
        <v>0.18216599999999999</v>
      </c>
      <c r="CY37" s="120">
        <f t="shared" si="142"/>
        <v>-1.1081000000000008E-2</v>
      </c>
      <c r="CZ37" s="40">
        <f t="shared" si="143"/>
        <v>94.265887698127273</v>
      </c>
      <c r="DA37" s="259">
        <f t="shared" si="144"/>
        <v>-5.7341123018727274</v>
      </c>
      <c r="DB37" s="35">
        <v>0.21251200000000001</v>
      </c>
      <c r="DC37" s="35">
        <v>1.1889E-2</v>
      </c>
      <c r="DD37" s="35">
        <v>0.19405500000000001</v>
      </c>
      <c r="DE37" s="35">
        <f t="shared" si="145"/>
        <v>-1.8457000000000001E-2</v>
      </c>
      <c r="DF37" s="40">
        <f t="shared" si="146"/>
        <v>91.314843397078761</v>
      </c>
      <c r="DG37" s="129">
        <f t="shared" si="147"/>
        <v>-8.6851566029212393</v>
      </c>
      <c r="DH37" s="35">
        <v>0.21701699999999999</v>
      </c>
      <c r="DI37" s="35">
        <v>2.4885000000000001E-2</v>
      </c>
      <c r="DJ37" s="35">
        <v>0.21894</v>
      </c>
      <c r="DK37" s="35">
        <f t="shared" si="148"/>
        <v>1.923000000000008E-3</v>
      </c>
      <c r="DL37" s="35">
        <f t="shared" si="149"/>
        <v>100.88610569678873</v>
      </c>
      <c r="DM37" s="129">
        <f t="shared" si="150"/>
        <v>0.88610569678873219</v>
      </c>
      <c r="DN37" s="35">
        <v>0.244479</v>
      </c>
      <c r="DO37" s="35">
        <v>5.0444999999999997E-2</v>
      </c>
      <c r="DP37" s="35">
        <v>0.26938499999999999</v>
      </c>
      <c r="DQ37" s="35">
        <f t="shared" si="151"/>
        <v>2.4905999999999984E-2</v>
      </c>
      <c r="DR37" s="40">
        <f t="shared" si="152"/>
        <v>110.18737805701102</v>
      </c>
      <c r="DS37" s="135">
        <f t="shared" si="153"/>
        <v>10.187378057011017</v>
      </c>
      <c r="DT37" s="35">
        <v>0.30016199999999998</v>
      </c>
      <c r="DU37" s="155">
        <f>DT37/BF37%</f>
        <v>109.39047723172797</v>
      </c>
      <c r="DV37" s="239">
        <v>2.0202999999999999E-2</v>
      </c>
      <c r="DW37" s="50">
        <v>2.0969000000000002E-2</v>
      </c>
      <c r="DX37" s="207">
        <f t="shared" si="81"/>
        <v>7.6600000000000279E-4</v>
      </c>
      <c r="DY37" s="40">
        <f t="shared" si="82"/>
        <v>103.79151611146861</v>
      </c>
      <c r="DZ37" s="135">
        <f t="shared" si="83"/>
        <v>3.79151611146861</v>
      </c>
      <c r="EA37" s="38">
        <v>1.6441999999999998E-2</v>
      </c>
      <c r="EB37" s="224">
        <v>4.1292000000000002E-2</v>
      </c>
      <c r="EC37" s="246">
        <f t="shared" si="154"/>
        <v>2.4850000000000004E-2</v>
      </c>
      <c r="ED37" s="218">
        <f t="shared" si="155"/>
        <v>251.13733122491186</v>
      </c>
      <c r="EE37" s="234">
        <f t="shared" si="61"/>
        <v>151.13733122491186</v>
      </c>
      <c r="EF37" s="50">
        <v>3.6644999999999997E-2</v>
      </c>
      <c r="EG37" s="224">
        <v>6.2260999999999997E-2</v>
      </c>
      <c r="EH37" s="102">
        <f t="shared" si="85"/>
        <v>2.5616E-2</v>
      </c>
      <c r="EI37" s="43">
        <f t="shared" si="86"/>
        <v>169.90312457361168</v>
      </c>
      <c r="EJ37" s="233">
        <f t="shared" si="62"/>
        <v>69.903124573611677</v>
      </c>
      <c r="EK37" s="35">
        <v>2.5765E-2</v>
      </c>
      <c r="EL37" s="35">
        <v>5.9957999999999997E-2</v>
      </c>
      <c r="EM37" s="50">
        <f t="shared" si="63"/>
        <v>3.4193000000000001E-2</v>
      </c>
      <c r="EN37" s="40">
        <f t="shared" si="64"/>
        <v>232.71104211139141</v>
      </c>
      <c r="EO37" s="233">
        <f t="shared" si="65"/>
        <v>132.71104211139141</v>
      </c>
      <c r="EP37" s="35">
        <v>6.241E-2</v>
      </c>
      <c r="EQ37" s="35">
        <v>0.12221899999999999</v>
      </c>
      <c r="ER37" s="295">
        <f t="shared" si="87"/>
        <v>5.9808999999999994E-2</v>
      </c>
      <c r="ES37" s="40">
        <f t="shared" si="88"/>
        <v>195.83239865406182</v>
      </c>
      <c r="ET37" s="233">
        <f t="shared" si="89"/>
        <v>95.832398654061819</v>
      </c>
      <c r="EU37" s="35">
        <v>2.6366000000000001E-2</v>
      </c>
      <c r="EV37" s="35">
        <v>5.7202000000000003E-2</v>
      </c>
      <c r="EW37" s="35">
        <f t="shared" si="112"/>
        <v>3.0836000000000002E-2</v>
      </c>
      <c r="EX37" s="40">
        <f t="shared" si="113"/>
        <v>216.95365243116137</v>
      </c>
      <c r="EY37" s="302">
        <f t="shared" si="90"/>
        <v>116.95365243116137</v>
      </c>
      <c r="EZ37" s="35">
        <v>8.8775999999999994E-2</v>
      </c>
      <c r="FA37" s="35">
        <v>0.179421</v>
      </c>
      <c r="FB37" s="35">
        <f t="shared" si="114"/>
        <v>9.0645000000000003E-2</v>
      </c>
      <c r="FC37" s="40">
        <f t="shared" si="91"/>
        <v>202.10529872938633</v>
      </c>
      <c r="FD37" s="302">
        <f t="shared" si="92"/>
        <v>102.10529872938633</v>
      </c>
      <c r="FE37" s="35">
        <v>0.102952</v>
      </c>
      <c r="FF37" s="50">
        <v>1.4175999999999999E-2</v>
      </c>
      <c r="FG37" s="50">
        <v>8.5950000000000002E-3</v>
      </c>
      <c r="FH37" s="309">
        <f t="shared" si="68"/>
        <v>-5.5809999999999992E-3</v>
      </c>
      <c r="FI37" s="40">
        <f t="shared" si="93"/>
        <v>60.630643340857787</v>
      </c>
      <c r="FJ37" s="35">
        <v>0.18801599999999999</v>
      </c>
      <c r="FK37" s="105">
        <f t="shared" si="94"/>
        <v>8.5063999999999987E-2</v>
      </c>
      <c r="FL37" s="40">
        <f t="shared" si="95"/>
        <v>182.62491258062011</v>
      </c>
      <c r="FM37" s="302">
        <f t="shared" si="96"/>
        <v>82.624912580620105</v>
      </c>
      <c r="FN37" s="35">
        <v>0.132831</v>
      </c>
      <c r="FO37" s="50">
        <v>2.9878999999999999E-2</v>
      </c>
      <c r="FP37" s="59">
        <v>-2.215E-3</v>
      </c>
      <c r="FQ37" s="50">
        <f t="shared" si="69"/>
        <v>-3.2093999999999998E-2</v>
      </c>
      <c r="FR37" s="40" t="s">
        <v>14</v>
      </c>
      <c r="FS37" s="35">
        <v>0.18580099999999999</v>
      </c>
      <c r="FT37" s="35">
        <f t="shared" si="71"/>
        <v>5.2969999999999989E-2</v>
      </c>
      <c r="FU37" s="40">
        <f t="shared" si="72"/>
        <v>139.87773938312591</v>
      </c>
      <c r="FV37" s="302">
        <f t="shared" si="73"/>
        <v>39.877739383125913</v>
      </c>
      <c r="FW37" s="50">
        <v>2.8115000000000001E-2</v>
      </c>
      <c r="FX37" s="50">
        <v>3.3096E-2</v>
      </c>
      <c r="FY37" s="50">
        <f t="shared" si="115"/>
        <v>4.9809999999999993E-3</v>
      </c>
      <c r="FZ37" s="40">
        <f t="shared" si="156"/>
        <v>117.71652142984171</v>
      </c>
      <c r="GA37" s="35">
        <v>0.16094600000000001</v>
      </c>
      <c r="GB37" s="35">
        <v>0.21889700000000001</v>
      </c>
      <c r="GC37" s="35">
        <f t="shared" si="244"/>
        <v>5.7951000000000003E-2</v>
      </c>
      <c r="GD37" s="40">
        <f t="shared" si="245"/>
        <v>136.00648664769551</v>
      </c>
      <c r="GE37" s="302">
        <f t="shared" si="116"/>
        <v>36.00648664769551</v>
      </c>
      <c r="GF37" s="35">
        <v>2.1219999999999999E-2</v>
      </c>
      <c r="GG37" s="35">
        <v>5.5268999999999999E-2</v>
      </c>
      <c r="GH37" s="50">
        <f t="shared" si="159"/>
        <v>3.4048999999999996E-2</v>
      </c>
      <c r="GI37" s="40">
        <f t="shared" si="160"/>
        <v>260.45711592836949</v>
      </c>
      <c r="GJ37" s="35">
        <v>0.18216599999999999</v>
      </c>
      <c r="GK37" s="35">
        <v>0.27416600000000002</v>
      </c>
      <c r="GL37" s="35">
        <f t="shared" si="117"/>
        <v>9.2000000000000026E-2</v>
      </c>
      <c r="GM37" s="40">
        <f t="shared" si="118"/>
        <v>150.50338702062956</v>
      </c>
      <c r="GN37" s="233">
        <f t="shared" si="161"/>
        <v>50.50338702062956</v>
      </c>
      <c r="GO37" s="35">
        <v>1.1889E-2</v>
      </c>
      <c r="GP37" s="50">
        <v>-1.4583E-2</v>
      </c>
      <c r="GQ37" s="35">
        <f t="shared" si="119"/>
        <v>-2.6472000000000002E-2</v>
      </c>
      <c r="GR37" s="323">
        <f t="shared" si="120"/>
        <v>-122.65960131213727</v>
      </c>
      <c r="GS37" s="35">
        <v>0.19405500000000001</v>
      </c>
      <c r="GT37" s="35">
        <v>0.25958300000000001</v>
      </c>
      <c r="GU37" s="35">
        <f t="shared" si="162"/>
        <v>6.5528000000000003E-2</v>
      </c>
      <c r="GV37" s="40">
        <f t="shared" si="121"/>
        <v>133.76774625750431</v>
      </c>
      <c r="GW37" s="233">
        <f t="shared" si="122"/>
        <v>33.767746257504314</v>
      </c>
      <c r="GX37" s="35">
        <v>2.4885000000000001E-2</v>
      </c>
      <c r="GY37" s="50">
        <v>4.9097000000000002E-2</v>
      </c>
      <c r="GZ37" s="50">
        <f t="shared" si="97"/>
        <v>2.4212000000000001E-2</v>
      </c>
      <c r="HA37" s="40">
        <f t="shared" si="98"/>
        <v>197.2955595740406</v>
      </c>
      <c r="HB37" s="35">
        <v>0.21894</v>
      </c>
      <c r="HC37" s="35">
        <v>0.30868000000000001</v>
      </c>
      <c r="HD37" s="35">
        <f t="shared" si="163"/>
        <v>8.9740000000000014E-2</v>
      </c>
      <c r="HE37" s="40">
        <f t="shared" si="164"/>
        <v>140.98839864803145</v>
      </c>
      <c r="HF37" s="233">
        <f t="shared" si="101"/>
        <v>40.988398648031449</v>
      </c>
      <c r="HG37" s="35">
        <v>5.0444999999999997E-2</v>
      </c>
      <c r="HH37" s="50">
        <v>2.7668000000000002E-2</v>
      </c>
      <c r="HI37" s="327">
        <f t="shared" si="165"/>
        <v>-2.2776999999999995E-2</v>
      </c>
      <c r="HJ37" s="40">
        <f t="shared" si="166"/>
        <v>54.847854098523158</v>
      </c>
      <c r="HK37" s="35">
        <v>0.26938499999999999</v>
      </c>
      <c r="HL37" s="35">
        <v>0.33634799999999998</v>
      </c>
      <c r="HM37" s="40">
        <f t="shared" si="167"/>
        <v>6.6962999999999995E-2</v>
      </c>
      <c r="HN37" s="40">
        <f t="shared" si="168"/>
        <v>124.85773149952671</v>
      </c>
      <c r="HO37" s="233">
        <f t="shared" si="169"/>
        <v>24.857731499526707</v>
      </c>
      <c r="HP37" s="50">
        <v>3.0776999999999999E-2</v>
      </c>
      <c r="HQ37" s="59">
        <v>3.4550000000000002E-3</v>
      </c>
      <c r="HR37" s="327">
        <f t="shared" si="102"/>
        <v>-2.7321999999999999E-2</v>
      </c>
      <c r="HS37" s="40">
        <f t="shared" si="103"/>
        <v>11.225915456347273</v>
      </c>
      <c r="HT37" s="35">
        <v>0.33980300000000002</v>
      </c>
      <c r="HU37" s="40">
        <f t="shared" si="79"/>
        <v>3.9641000000000037E-2</v>
      </c>
      <c r="HV37" s="40">
        <f t="shared" si="80"/>
        <v>113.20653513769233</v>
      </c>
      <c r="HW37" s="44">
        <f t="shared" si="104"/>
        <v>13.206535137692327</v>
      </c>
    </row>
    <row r="38" spans="1:231" s="15" customFormat="1" ht="34.200000000000003" customHeight="1">
      <c r="A38" s="19" t="s">
        <v>11</v>
      </c>
      <c r="B38" s="46">
        <v>54.853337000000003</v>
      </c>
      <c r="C38" s="35">
        <v>72.292762999999994</v>
      </c>
      <c r="D38" s="75">
        <f>C38/B38%</f>
        <v>131.79282602259912</v>
      </c>
      <c r="E38" s="271">
        <f>C38-B38</f>
        <v>17.43942599999999</v>
      </c>
      <c r="F38" s="69">
        <v>59.090843000000007</v>
      </c>
      <c r="G38" s="69">
        <v>12.367829</v>
      </c>
      <c r="H38" s="35">
        <v>84.660591999999994</v>
      </c>
      <c r="I38" s="272">
        <f t="shared" si="234"/>
        <v>25.569748999999987</v>
      </c>
      <c r="J38" s="75">
        <f t="shared" si="235"/>
        <v>143.27193132106777</v>
      </c>
      <c r="K38" s="35">
        <v>70.916629</v>
      </c>
      <c r="L38" s="35">
        <v>17.179911999999966</v>
      </c>
      <c r="M38" s="35">
        <v>101.84050399999998</v>
      </c>
      <c r="N38" s="270">
        <v>30.923874999999981</v>
      </c>
      <c r="O38" s="40">
        <v>143.60595735592563</v>
      </c>
      <c r="P38" s="54">
        <v>90.322157000000004</v>
      </c>
      <c r="Q38" s="69">
        <v>19.710221000000001</v>
      </c>
      <c r="R38" s="35">
        <v>121.550725</v>
      </c>
      <c r="S38" s="272">
        <f>R38-P38</f>
        <v>31.228567999999996</v>
      </c>
      <c r="T38" s="75">
        <f>R38/P38%</f>
        <v>134.574648167448</v>
      </c>
      <c r="U38" s="35">
        <v>114.76830399999999</v>
      </c>
      <c r="V38" s="69">
        <v>24.002001</v>
      </c>
      <c r="W38" s="35">
        <v>145.55272400000001</v>
      </c>
      <c r="X38" s="272">
        <f>W38-U38</f>
        <v>30.784420000000026</v>
      </c>
      <c r="Y38" s="75">
        <f>W38/U38%</f>
        <v>126.82310265733302</v>
      </c>
      <c r="Z38" s="35">
        <v>140.34953499999997</v>
      </c>
      <c r="AA38" s="69">
        <v>25.388172000000001</v>
      </c>
      <c r="AB38" s="35">
        <v>170.94089600000001</v>
      </c>
      <c r="AC38" s="271">
        <f>AB38-Z38</f>
        <v>30.591361000000035</v>
      </c>
      <c r="AD38" s="75">
        <f>AB38/Z38%</f>
        <v>121.79655315566242</v>
      </c>
      <c r="AE38" s="35">
        <v>166.14042800000001</v>
      </c>
      <c r="AF38" s="69">
        <v>29.113073</v>
      </c>
      <c r="AG38" s="35">
        <v>200.053969</v>
      </c>
      <c r="AH38" s="271">
        <f>AG38-AE38</f>
        <v>33.913540999999981</v>
      </c>
      <c r="AI38" s="75">
        <f>AG38/AE38%</f>
        <v>120.41257592041353</v>
      </c>
      <c r="AJ38" s="90">
        <v>193.20084700000001</v>
      </c>
      <c r="AK38" s="38">
        <v>35.760469999999998</v>
      </c>
      <c r="AL38" s="35">
        <v>235.81443899999999</v>
      </c>
      <c r="AM38" s="89">
        <f t="shared" si="171"/>
        <v>42.613591999999983</v>
      </c>
      <c r="AN38" s="40">
        <f t="shared" si="172"/>
        <v>122.0566279401456</v>
      </c>
      <c r="AO38" s="35">
        <v>224.03395300000003</v>
      </c>
      <c r="AP38" s="35">
        <v>36.391081</v>
      </c>
      <c r="AQ38" s="35">
        <v>272.20551999999998</v>
      </c>
      <c r="AR38" s="105">
        <f t="shared" si="173"/>
        <v>48.171566999999953</v>
      </c>
      <c r="AS38" s="35">
        <f t="shared" si="174"/>
        <v>121.50190466888736</v>
      </c>
      <c r="AT38" s="35">
        <v>254.54440199999996</v>
      </c>
      <c r="AU38" s="35">
        <v>36.062038000000001</v>
      </c>
      <c r="AV38" s="35">
        <v>308.26755800000001</v>
      </c>
      <c r="AW38" s="105">
        <f t="shared" si="236"/>
        <v>53.723156000000046</v>
      </c>
      <c r="AX38" s="40">
        <f t="shared" si="237"/>
        <v>121.10561284313769</v>
      </c>
      <c r="AY38" s="35">
        <v>283.75690600000001</v>
      </c>
      <c r="AZ38" s="35">
        <v>32.068319000000002</v>
      </c>
      <c r="BA38" s="35">
        <v>340.33587699999998</v>
      </c>
      <c r="BB38" s="105">
        <f t="shared" si="177"/>
        <v>56.578970999999967</v>
      </c>
      <c r="BC38" s="40">
        <f t="shared" si="178"/>
        <v>119.93924017482766</v>
      </c>
      <c r="BD38" s="35">
        <v>38.601588999999997</v>
      </c>
      <c r="BE38" s="35">
        <v>314.01170100000002</v>
      </c>
      <c r="BF38" s="35">
        <v>379.10586899999998</v>
      </c>
      <c r="BG38" s="89" t="e">
        <f>BF38-#REF!</f>
        <v>#REF!</v>
      </c>
      <c r="BH38" s="40">
        <f t="shared" si="123"/>
        <v>120.72985426743699</v>
      </c>
      <c r="BI38" s="35">
        <v>72.292762999999994</v>
      </c>
      <c r="BJ38" s="35">
        <v>112.84490700000001</v>
      </c>
      <c r="BK38" s="89">
        <f t="shared" si="124"/>
        <v>40.552144000000013</v>
      </c>
      <c r="BL38" s="40">
        <f t="shared" si="125"/>
        <v>156.09433408984523</v>
      </c>
      <c r="BM38" s="35">
        <v>84.660591999999994</v>
      </c>
      <c r="BN38" s="35">
        <v>11.268257</v>
      </c>
      <c r="BO38" s="35">
        <v>124.113164</v>
      </c>
      <c r="BP38" s="105">
        <f t="shared" si="126"/>
        <v>39.452572000000004</v>
      </c>
      <c r="BQ38" s="40">
        <f t="shared" si="127"/>
        <v>146.60086950490498</v>
      </c>
      <c r="BR38" s="35">
        <v>101.84050399999998</v>
      </c>
      <c r="BS38" s="35">
        <v>20.123418000000001</v>
      </c>
      <c r="BT38" s="35">
        <v>144.236582</v>
      </c>
      <c r="BU38" s="105">
        <f t="shared" si="238"/>
        <v>42.396078000000017</v>
      </c>
      <c r="BV38" s="35">
        <f t="shared" si="239"/>
        <v>141.6298784224399</v>
      </c>
      <c r="BW38" s="195">
        <f t="shared" si="240"/>
        <v>41.629878422439901</v>
      </c>
      <c r="BX38" s="35">
        <v>121.550725</v>
      </c>
      <c r="BY38" s="35">
        <v>31.203137000000002</v>
      </c>
      <c r="BZ38" s="35">
        <v>175.439719</v>
      </c>
      <c r="CA38" s="105">
        <f t="shared" si="131"/>
        <v>53.888993999999997</v>
      </c>
      <c r="CB38" s="35">
        <f t="shared" si="132"/>
        <v>144.33457225368258</v>
      </c>
      <c r="CC38" s="195">
        <f t="shared" si="133"/>
        <v>44.33457225368258</v>
      </c>
      <c r="CD38" s="35">
        <v>145.55272400000001</v>
      </c>
      <c r="CE38" s="35">
        <v>26.347624</v>
      </c>
      <c r="CF38" s="35">
        <v>201.78734299999999</v>
      </c>
      <c r="CG38" s="105">
        <f t="shared" si="241"/>
        <v>56.234618999999981</v>
      </c>
      <c r="CH38" s="35">
        <f t="shared" si="242"/>
        <v>138.63522265649937</v>
      </c>
      <c r="CI38" s="185">
        <f t="shared" si="243"/>
        <v>38.635222656499366</v>
      </c>
      <c r="CJ38" s="35">
        <v>170.94089600000001</v>
      </c>
      <c r="CK38" s="35">
        <v>31.069510000000001</v>
      </c>
      <c r="CL38" s="35">
        <v>232.856853</v>
      </c>
      <c r="CM38" s="35">
        <f t="shared" si="137"/>
        <v>61.915956999999992</v>
      </c>
      <c r="CN38" s="40">
        <f t="shared" si="138"/>
        <v>136.22068121135857</v>
      </c>
      <c r="CO38" s="129">
        <f t="shared" si="111"/>
        <v>36.220681211358567</v>
      </c>
      <c r="CP38" s="35">
        <v>200.053969</v>
      </c>
      <c r="CQ38" s="35">
        <v>34.692568000000001</v>
      </c>
      <c r="CR38" s="35">
        <v>267.549421</v>
      </c>
      <c r="CS38" s="40">
        <f t="shared" si="139"/>
        <v>67.495452</v>
      </c>
      <c r="CT38" s="40">
        <f t="shared" si="140"/>
        <v>133.73862180159995</v>
      </c>
      <c r="CU38" s="259">
        <f t="shared" si="141"/>
        <v>33.738621801599948</v>
      </c>
      <c r="CV38" s="35">
        <v>235.81443899999999</v>
      </c>
      <c r="CW38" s="35">
        <v>40.331192000000001</v>
      </c>
      <c r="CX38" s="35">
        <v>307.88061299999998</v>
      </c>
      <c r="CY38" s="120">
        <f t="shared" si="142"/>
        <v>72.06617399999999</v>
      </c>
      <c r="CZ38" s="40">
        <f t="shared" si="143"/>
        <v>130.56054341099951</v>
      </c>
      <c r="DA38" s="259">
        <f t="shared" si="144"/>
        <v>30.560543410999514</v>
      </c>
      <c r="DB38" s="35">
        <v>272.20551999999998</v>
      </c>
      <c r="DC38" s="35">
        <v>40.481912999999999</v>
      </c>
      <c r="DD38" s="35">
        <v>348.362526</v>
      </c>
      <c r="DE38" s="35">
        <f t="shared" si="145"/>
        <v>76.157006000000024</v>
      </c>
      <c r="DF38" s="40">
        <f t="shared" si="146"/>
        <v>127.97775959870323</v>
      </c>
      <c r="DG38" s="129">
        <f t="shared" si="147"/>
        <v>27.97775959870323</v>
      </c>
      <c r="DH38" s="35">
        <v>308.26755800000001</v>
      </c>
      <c r="DI38" s="35">
        <v>39.073366999999998</v>
      </c>
      <c r="DJ38" s="35">
        <v>387.43589300000002</v>
      </c>
      <c r="DK38" s="35">
        <f t="shared" si="148"/>
        <v>79.168335000000013</v>
      </c>
      <c r="DL38" s="35">
        <f t="shared" si="149"/>
        <v>125.6816953148213</v>
      </c>
      <c r="DM38" s="129">
        <f t="shared" si="150"/>
        <v>25.681695314821297</v>
      </c>
      <c r="DN38" s="35">
        <v>340.33587699999998</v>
      </c>
      <c r="DO38" s="35">
        <v>39.179031999999999</v>
      </c>
      <c r="DP38" s="35">
        <v>426.61492500000003</v>
      </c>
      <c r="DQ38" s="35">
        <f t="shared" si="151"/>
        <v>86.279048000000046</v>
      </c>
      <c r="DR38" s="40">
        <f t="shared" si="152"/>
        <v>125.3511468613108</v>
      </c>
      <c r="DS38" s="135">
        <f t="shared" si="153"/>
        <v>25.351146861310795</v>
      </c>
      <c r="DT38" s="35">
        <v>466.95164899999997</v>
      </c>
      <c r="DU38" s="155">
        <f>DT38/BF38%</f>
        <v>123.17183330126709</v>
      </c>
      <c r="DV38" s="239">
        <v>112.84490700000001</v>
      </c>
      <c r="DW38" s="35">
        <v>168.63852600000001</v>
      </c>
      <c r="DX38" s="89">
        <f t="shared" si="81"/>
        <v>55.793619000000007</v>
      </c>
      <c r="DY38" s="40">
        <f t="shared" si="82"/>
        <v>149.44274445633599</v>
      </c>
      <c r="DZ38" s="135">
        <f t="shared" si="83"/>
        <v>49.442744456335987</v>
      </c>
      <c r="EA38" s="38">
        <v>11.268257</v>
      </c>
      <c r="EB38" s="38">
        <v>7.5221299999999998</v>
      </c>
      <c r="EC38" s="102">
        <f t="shared" si="154"/>
        <v>-3.7461270000000004</v>
      </c>
      <c r="ED38" s="43">
        <f t="shared" si="155"/>
        <v>66.755044724308291</v>
      </c>
      <c r="EE38" s="233">
        <f t="shared" si="61"/>
        <v>-33.244955275691709</v>
      </c>
      <c r="EF38" s="35">
        <v>124.113164</v>
      </c>
      <c r="EG38" s="38">
        <v>176.16065599999999</v>
      </c>
      <c r="EH38" s="102">
        <f t="shared" si="85"/>
        <v>52.047491999999991</v>
      </c>
      <c r="EI38" s="43">
        <f t="shared" si="86"/>
        <v>141.93551298071816</v>
      </c>
      <c r="EJ38" s="233">
        <f t="shared" si="62"/>
        <v>41.935512980718158</v>
      </c>
      <c r="EK38" s="35">
        <v>20.123418000000001</v>
      </c>
      <c r="EL38" s="35">
        <v>17.799603999999999</v>
      </c>
      <c r="EM38" s="35">
        <f t="shared" si="63"/>
        <v>-2.3238140000000023</v>
      </c>
      <c r="EN38" s="40">
        <f t="shared" si="64"/>
        <v>88.452190378393951</v>
      </c>
      <c r="EO38" s="233">
        <f t="shared" si="65"/>
        <v>-11.547809621606049</v>
      </c>
      <c r="EP38" s="35">
        <v>144.236582</v>
      </c>
      <c r="EQ38" s="35">
        <v>193.96026000000001</v>
      </c>
      <c r="ER38" s="294">
        <f t="shared" si="87"/>
        <v>49.723678000000007</v>
      </c>
      <c r="ES38" s="40">
        <f t="shared" si="88"/>
        <v>134.47369405911186</v>
      </c>
      <c r="ET38" s="233">
        <f t="shared" si="89"/>
        <v>34.473694059111864</v>
      </c>
      <c r="EU38" s="35">
        <v>31.203137000000002</v>
      </c>
      <c r="EV38" s="35">
        <v>24.284994000000001</v>
      </c>
      <c r="EW38" s="35">
        <f t="shared" si="112"/>
        <v>-6.9181430000000006</v>
      </c>
      <c r="EX38" s="40">
        <f t="shared" si="113"/>
        <v>77.828693954713586</v>
      </c>
      <c r="EY38" s="302">
        <f t="shared" si="90"/>
        <v>-22.171306045286414</v>
      </c>
      <c r="EZ38" s="35">
        <v>175.439719</v>
      </c>
      <c r="FA38" s="35">
        <v>218.24525399999999</v>
      </c>
      <c r="FB38" s="35">
        <f t="shared" si="114"/>
        <v>42.805534999999992</v>
      </c>
      <c r="FC38" s="40">
        <f t="shared" si="91"/>
        <v>124.39899883788573</v>
      </c>
      <c r="FD38" s="302">
        <f t="shared" si="92"/>
        <v>24.398998837885728</v>
      </c>
      <c r="FE38" s="35">
        <v>201.78734299999999</v>
      </c>
      <c r="FF38" s="35">
        <v>26.347624</v>
      </c>
      <c r="FG38" s="35">
        <v>33.122768000000001</v>
      </c>
      <c r="FH38" s="120">
        <f t="shared" si="68"/>
        <v>6.7751440000000009</v>
      </c>
      <c r="FI38" s="40">
        <f t="shared" si="93"/>
        <v>125.7144401331976</v>
      </c>
      <c r="FJ38" s="35">
        <v>251.368022</v>
      </c>
      <c r="FK38" s="105">
        <f t="shared" si="94"/>
        <v>49.580679000000003</v>
      </c>
      <c r="FL38" s="40">
        <f t="shared" si="95"/>
        <v>124.57075764162275</v>
      </c>
      <c r="FM38" s="302">
        <f t="shared" si="96"/>
        <v>24.570757641622748</v>
      </c>
      <c r="FN38" s="35">
        <v>232.856853</v>
      </c>
      <c r="FO38" s="35">
        <v>31.069510000000001</v>
      </c>
      <c r="FP38" s="35">
        <v>29.445474999999998</v>
      </c>
      <c r="FQ38" s="35">
        <f t="shared" si="69"/>
        <v>-1.6240350000000028</v>
      </c>
      <c r="FR38" s="40">
        <f t="shared" si="70"/>
        <v>94.772897931122827</v>
      </c>
      <c r="FS38" s="35">
        <v>280.81349699999998</v>
      </c>
      <c r="FT38" s="35">
        <f t="shared" si="71"/>
        <v>47.956643999999983</v>
      </c>
      <c r="FU38" s="40">
        <f t="shared" si="72"/>
        <v>120.59490342764359</v>
      </c>
      <c r="FV38" s="302">
        <f t="shared" si="73"/>
        <v>20.594903427643587</v>
      </c>
      <c r="FW38" s="35">
        <v>34.692568000000001</v>
      </c>
      <c r="FX38" s="35">
        <v>42.699956</v>
      </c>
      <c r="FY38" s="35">
        <f t="shared" si="115"/>
        <v>8.0073879999999988</v>
      </c>
      <c r="FZ38" s="40">
        <f t="shared" si="156"/>
        <v>123.08098956525789</v>
      </c>
      <c r="GA38" s="35">
        <v>267.549421</v>
      </c>
      <c r="GB38" s="35">
        <v>323.51345300000003</v>
      </c>
      <c r="GC38" s="35">
        <f t="shared" si="244"/>
        <v>55.964032000000032</v>
      </c>
      <c r="GD38" s="40">
        <f t="shared" si="245"/>
        <v>120.91726896317971</v>
      </c>
      <c r="GE38" s="302">
        <f t="shared" si="116"/>
        <v>20.917268963179708</v>
      </c>
      <c r="GF38" s="35">
        <v>40.331192000000001</v>
      </c>
      <c r="GG38" s="35">
        <v>37.348078999999998</v>
      </c>
      <c r="GH38" s="35">
        <f t="shared" si="159"/>
        <v>-2.983113000000003</v>
      </c>
      <c r="GI38" s="40">
        <f t="shared" si="160"/>
        <v>92.603459377049901</v>
      </c>
      <c r="GJ38" s="35">
        <v>307.88061299999998</v>
      </c>
      <c r="GK38" s="35">
        <v>360.86153200000001</v>
      </c>
      <c r="GL38" s="35">
        <f t="shared" si="117"/>
        <v>52.980919000000029</v>
      </c>
      <c r="GM38" s="40">
        <f t="shared" si="118"/>
        <v>117.20826734874665</v>
      </c>
      <c r="GN38" s="233">
        <f t="shared" si="161"/>
        <v>17.208267348746645</v>
      </c>
      <c r="GO38" s="35">
        <v>40.481912999999999</v>
      </c>
      <c r="GP38" s="35">
        <v>70.921426999999994</v>
      </c>
      <c r="GQ38" s="35">
        <f t="shared" si="119"/>
        <v>30.439513999999996</v>
      </c>
      <c r="GR38" s="40">
        <f t="shared" si="120"/>
        <v>175.19287440788679</v>
      </c>
      <c r="GS38" s="35">
        <v>348.362526</v>
      </c>
      <c r="GT38" s="35">
        <v>431.78295900000001</v>
      </c>
      <c r="GU38" s="35">
        <f t="shared" si="162"/>
        <v>83.420433000000003</v>
      </c>
      <c r="GV38" s="40">
        <f t="shared" si="121"/>
        <v>123.94644279275894</v>
      </c>
      <c r="GW38" s="233">
        <f t="shared" si="122"/>
        <v>23.946442792758944</v>
      </c>
      <c r="GX38" s="35">
        <v>39.073366999999998</v>
      </c>
      <c r="GY38" s="35">
        <v>49.933064000000002</v>
      </c>
      <c r="GZ38" s="35">
        <f t="shared" si="97"/>
        <v>10.859697000000004</v>
      </c>
      <c r="HA38" s="40">
        <f t="shared" si="98"/>
        <v>127.79309241509698</v>
      </c>
      <c r="HB38" s="35">
        <v>387.43589300000002</v>
      </c>
      <c r="HC38" s="35">
        <v>481.71602300000001</v>
      </c>
      <c r="HD38" s="35">
        <f t="shared" si="163"/>
        <v>94.280129999999986</v>
      </c>
      <c r="HE38" s="40">
        <f t="shared" si="164"/>
        <v>124.33438194638306</v>
      </c>
      <c r="HF38" s="233">
        <f t="shared" si="101"/>
        <v>24.334381946383061</v>
      </c>
      <c r="HG38" s="35">
        <v>39.179031999999999</v>
      </c>
      <c r="HH38" s="35">
        <v>44.157775999999998</v>
      </c>
      <c r="HI38" s="40">
        <f t="shared" si="165"/>
        <v>4.9787439999999989</v>
      </c>
      <c r="HJ38" s="40">
        <f t="shared" si="166"/>
        <v>112.7076748603692</v>
      </c>
      <c r="HK38" s="35">
        <v>426.61492500000003</v>
      </c>
      <c r="HL38" s="35">
        <v>525.87379899999996</v>
      </c>
      <c r="HM38" s="40">
        <f t="shared" si="167"/>
        <v>99.258873999999935</v>
      </c>
      <c r="HN38" s="40">
        <f t="shared" si="168"/>
        <v>123.26662012586641</v>
      </c>
      <c r="HO38" s="233">
        <f t="shared" si="169"/>
        <v>23.26662012586641</v>
      </c>
      <c r="HP38" s="35">
        <v>40.336723999999997</v>
      </c>
      <c r="HQ38" s="35">
        <v>47.379742999999998</v>
      </c>
      <c r="HR38" s="40">
        <f t="shared" si="102"/>
        <v>7.043019000000001</v>
      </c>
      <c r="HS38" s="40">
        <f t="shared" si="103"/>
        <v>117.46056273682514</v>
      </c>
      <c r="HT38" s="35">
        <v>573.25354200000004</v>
      </c>
      <c r="HU38" s="40">
        <f t="shared" si="79"/>
        <v>106.30189300000006</v>
      </c>
      <c r="HV38" s="40">
        <f t="shared" si="80"/>
        <v>122.76507497674564</v>
      </c>
      <c r="HW38" s="44">
        <f t="shared" si="104"/>
        <v>22.765074976745638</v>
      </c>
    </row>
    <row r="39" spans="1:231" s="15" customFormat="1" ht="16.95" customHeight="1">
      <c r="A39" s="19" t="s">
        <v>12</v>
      </c>
      <c r="B39" s="46">
        <v>35.657671999999998</v>
      </c>
      <c r="C39" s="34">
        <v>28.794491000000001</v>
      </c>
      <c r="D39" s="75">
        <f>C39/B39%</f>
        <v>80.752582501740449</v>
      </c>
      <c r="E39" s="271">
        <f>C39-B39</f>
        <v>-6.8631809999999973</v>
      </c>
      <c r="F39" s="69">
        <v>64.531137000000001</v>
      </c>
      <c r="G39" s="69">
        <f>G41</f>
        <v>30.395498999999997</v>
      </c>
      <c r="H39" s="35">
        <v>59.189988999999997</v>
      </c>
      <c r="I39" s="272">
        <f t="shared" si="234"/>
        <v>-5.341148000000004</v>
      </c>
      <c r="J39" s="75">
        <f t="shared" si="235"/>
        <v>91.723145990748606</v>
      </c>
      <c r="K39" s="35">
        <v>96.689080999999987</v>
      </c>
      <c r="L39" s="35">
        <v>22.084092999999992</v>
      </c>
      <c r="M39" s="35">
        <v>81.274081999999993</v>
      </c>
      <c r="N39" s="270">
        <v>-15.414998999999995</v>
      </c>
      <c r="O39" s="40">
        <v>84.057146018380294</v>
      </c>
      <c r="P39" s="54">
        <v>127.79641700000001</v>
      </c>
      <c r="Q39" s="69">
        <f>Q41</f>
        <v>23.609976</v>
      </c>
      <c r="R39" s="35">
        <v>104.884058</v>
      </c>
      <c r="S39" s="272">
        <f>R39-P39</f>
        <v>-22.912359000000009</v>
      </c>
      <c r="T39" s="75">
        <f>R39/P39%</f>
        <v>82.071203921155316</v>
      </c>
      <c r="U39" s="35">
        <v>156.36222199999997</v>
      </c>
      <c r="V39" s="69">
        <f>V41</f>
        <v>22.849894999999997</v>
      </c>
      <c r="W39" s="35">
        <v>127.73695600000001</v>
      </c>
      <c r="X39" s="272">
        <f>W39-U39</f>
        <v>-28.625265999999968</v>
      </c>
      <c r="Y39" s="75">
        <f>W39/U39%</f>
        <v>81.692978243811353</v>
      </c>
      <c r="Z39" s="35">
        <v>189.83550800000003</v>
      </c>
      <c r="AA39" s="69">
        <f>AA41</f>
        <v>22.475034999999998</v>
      </c>
      <c r="AB39" s="35">
        <v>150.21199100000001</v>
      </c>
      <c r="AC39" s="271">
        <f>AB39-Z39</f>
        <v>-39.623517000000021</v>
      </c>
      <c r="AD39" s="75">
        <f>AB39/Z39%</f>
        <v>79.127447010598232</v>
      </c>
      <c r="AE39" s="35">
        <v>215.00688699999998</v>
      </c>
      <c r="AF39" s="69">
        <f>AF41</f>
        <v>24.240914</v>
      </c>
      <c r="AG39" s="35">
        <v>174.45290500000002</v>
      </c>
      <c r="AH39" s="271">
        <f>AG39-AE39</f>
        <v>-40.553981999999962</v>
      </c>
      <c r="AI39" s="75">
        <f>AG39/AE39%</f>
        <v>81.138286979616623</v>
      </c>
      <c r="AJ39" s="90">
        <v>247.92680100000001</v>
      </c>
      <c r="AK39" s="38">
        <f>AK41</f>
        <v>25.643483</v>
      </c>
      <c r="AL39" s="35">
        <v>200.09638799999999</v>
      </c>
      <c r="AM39" s="89">
        <f t="shared" si="171"/>
        <v>-47.830413000000021</v>
      </c>
      <c r="AN39" s="40">
        <f t="shared" si="172"/>
        <v>80.707848926748326</v>
      </c>
      <c r="AO39" s="35">
        <v>280.71854199999996</v>
      </c>
      <c r="AP39" s="35">
        <v>24.237580999999999</v>
      </c>
      <c r="AQ39" s="35">
        <v>224.333969</v>
      </c>
      <c r="AR39" s="105">
        <f t="shared" si="173"/>
        <v>-56.384572999999961</v>
      </c>
      <c r="AS39" s="35">
        <f t="shared" si="174"/>
        <v>79.914197117766463</v>
      </c>
      <c r="AT39" s="35">
        <v>305.74939799999999</v>
      </c>
      <c r="AU39" s="35">
        <v>24.083203000000001</v>
      </c>
      <c r="AV39" s="35">
        <v>248.41717199999999</v>
      </c>
      <c r="AW39" s="105">
        <f t="shared" si="236"/>
        <v>-57.332225999999991</v>
      </c>
      <c r="AX39" s="40">
        <f t="shared" si="237"/>
        <v>81.248621787965064</v>
      </c>
      <c r="AY39" s="35">
        <v>334.90859200000006</v>
      </c>
      <c r="AZ39" s="35">
        <f>AZ41</f>
        <v>21.146912</v>
      </c>
      <c r="BA39" s="35">
        <v>269.56408399999998</v>
      </c>
      <c r="BB39" s="105">
        <f t="shared" si="177"/>
        <v>-65.344508000000076</v>
      </c>
      <c r="BC39" s="40">
        <f t="shared" si="178"/>
        <v>80.48885291064731</v>
      </c>
      <c r="BD39" s="35">
        <f>BD41</f>
        <v>23.214697999999995</v>
      </c>
      <c r="BE39" s="35">
        <v>369.63981100000001</v>
      </c>
      <c r="BF39" s="35">
        <v>292.782037</v>
      </c>
      <c r="BG39" s="89" t="e">
        <f>BF39-#REF!</f>
        <v>#REF!</v>
      </c>
      <c r="BH39" s="40">
        <f t="shared" si="123"/>
        <v>79.207387377438081</v>
      </c>
      <c r="BI39" s="35">
        <v>28.794491000000001</v>
      </c>
      <c r="BJ39" s="35">
        <f>BJ41</f>
        <v>24.844602999999999</v>
      </c>
      <c r="BK39" s="89">
        <f t="shared" si="124"/>
        <v>-3.9498880000000014</v>
      </c>
      <c r="BL39" s="40">
        <f t="shared" si="125"/>
        <v>86.282487160478027</v>
      </c>
      <c r="BM39" s="35">
        <v>59.189988999999997</v>
      </c>
      <c r="BN39" s="35">
        <v>27.531687000000002</v>
      </c>
      <c r="BO39" s="35">
        <v>52.376289999999997</v>
      </c>
      <c r="BP39" s="105">
        <f t="shared" si="126"/>
        <v>-6.8136989999999997</v>
      </c>
      <c r="BQ39" s="40">
        <f t="shared" si="127"/>
        <v>88.488426649310583</v>
      </c>
      <c r="BR39" s="35">
        <v>81.274081999999993</v>
      </c>
      <c r="BS39" s="35">
        <f>BS41</f>
        <v>28.663466</v>
      </c>
      <c r="BT39" s="35">
        <v>81.039755999999997</v>
      </c>
      <c r="BU39" s="105">
        <f t="shared" si="238"/>
        <v>-0.23432599999999582</v>
      </c>
      <c r="BV39" s="35">
        <f t="shared" si="239"/>
        <v>99.711684224252451</v>
      </c>
      <c r="BW39" s="195">
        <f t="shared" si="240"/>
        <v>-0.28831577574754874</v>
      </c>
      <c r="BX39" s="35">
        <v>104.884058</v>
      </c>
      <c r="BY39" s="35">
        <f>BY41</f>
        <v>33.465722999999997</v>
      </c>
      <c r="BZ39" s="35">
        <f>BZ41</f>
        <v>114.50547899999999</v>
      </c>
      <c r="CA39" s="105">
        <f t="shared" si="131"/>
        <v>9.621420999999998</v>
      </c>
      <c r="CB39" s="35">
        <f t="shared" si="132"/>
        <v>109.17338743701163</v>
      </c>
      <c r="CC39" s="195">
        <f t="shared" si="133"/>
        <v>9.1733874370116268</v>
      </c>
      <c r="CD39" s="35">
        <v>127.73695600000001</v>
      </c>
      <c r="CE39" s="35">
        <f>CE41</f>
        <v>38.154623999999998</v>
      </c>
      <c r="CF39" s="35">
        <v>152.66010299999999</v>
      </c>
      <c r="CG39" s="105">
        <f t="shared" si="241"/>
        <v>24.923146999999986</v>
      </c>
      <c r="CH39" s="35">
        <f t="shared" si="242"/>
        <v>119.51130493511994</v>
      </c>
      <c r="CI39" s="185">
        <f t="shared" si="243"/>
        <v>19.511304935119938</v>
      </c>
      <c r="CJ39" s="35">
        <v>150.21199100000001</v>
      </c>
      <c r="CK39" s="35">
        <v>39.652538</v>
      </c>
      <c r="CL39" s="35">
        <v>192.31264100000001</v>
      </c>
      <c r="CM39" s="35">
        <f t="shared" si="137"/>
        <v>42.100650000000002</v>
      </c>
      <c r="CN39" s="40">
        <f t="shared" si="138"/>
        <v>128.02748949649433</v>
      </c>
      <c r="CO39" s="129">
        <f t="shared" si="111"/>
        <v>28.027489496494326</v>
      </c>
      <c r="CP39" s="35">
        <v>174.45290500000002</v>
      </c>
      <c r="CQ39" s="35">
        <f>CQ41+CQ40</f>
        <v>42.364511000000007</v>
      </c>
      <c r="CR39" s="35">
        <v>234.67715799999999</v>
      </c>
      <c r="CS39" s="40">
        <f t="shared" si="139"/>
        <v>60.224252999999976</v>
      </c>
      <c r="CT39" s="40">
        <f t="shared" si="140"/>
        <v>134.52178282729082</v>
      </c>
      <c r="CU39" s="259">
        <f t="shared" si="141"/>
        <v>34.521782827290821</v>
      </c>
      <c r="CV39" s="35">
        <v>200.09638799999999</v>
      </c>
      <c r="CW39" s="35">
        <v>45.053972000000002</v>
      </c>
      <c r="CX39" s="35">
        <v>279.73113000000001</v>
      </c>
      <c r="CY39" s="120">
        <f t="shared" si="142"/>
        <v>79.634742000000017</v>
      </c>
      <c r="CZ39" s="40">
        <f t="shared" si="143"/>
        <v>139.79819065999334</v>
      </c>
      <c r="DA39" s="259">
        <f t="shared" si="144"/>
        <v>39.798190659993338</v>
      </c>
      <c r="DB39" s="35">
        <v>224.333969</v>
      </c>
      <c r="DC39" s="35">
        <v>47.126852</v>
      </c>
      <c r="DD39" s="35">
        <v>326.85798199999999</v>
      </c>
      <c r="DE39" s="35">
        <f t="shared" si="145"/>
        <v>102.524013</v>
      </c>
      <c r="DF39" s="40">
        <f t="shared" si="146"/>
        <v>145.70151076852744</v>
      </c>
      <c r="DG39" s="129">
        <f t="shared" si="147"/>
        <v>45.701510768527442</v>
      </c>
      <c r="DH39" s="35">
        <v>248.41717199999999</v>
      </c>
      <c r="DI39" s="35">
        <v>42.094718</v>
      </c>
      <c r="DJ39" s="35">
        <v>368.95269999999999</v>
      </c>
      <c r="DK39" s="35">
        <f t="shared" si="148"/>
        <v>120.535528</v>
      </c>
      <c r="DL39" s="35">
        <f t="shared" si="149"/>
        <v>148.52141541970374</v>
      </c>
      <c r="DM39" s="129">
        <f t="shared" si="150"/>
        <v>48.521415419703743</v>
      </c>
      <c r="DN39" s="35">
        <v>269.56408399999998</v>
      </c>
      <c r="DO39" s="35">
        <v>42.828989</v>
      </c>
      <c r="DP39" s="35">
        <v>411.78168899999997</v>
      </c>
      <c r="DQ39" s="35">
        <f t="shared" si="151"/>
        <v>142.21760499999999</v>
      </c>
      <c r="DR39" s="40">
        <f t="shared" si="152"/>
        <v>152.75836561372174</v>
      </c>
      <c r="DS39" s="135">
        <f t="shared" si="153"/>
        <v>52.758365613721736</v>
      </c>
      <c r="DT39" s="35">
        <v>452.41261300000002</v>
      </c>
      <c r="DU39" s="155">
        <f>DT39/BF39%</f>
        <v>154.52198421585544</v>
      </c>
      <c r="DV39" s="239">
        <v>24.844602999999999</v>
      </c>
      <c r="DW39" s="35">
        <v>45.949050999999997</v>
      </c>
      <c r="DX39" s="89">
        <f t="shared" si="81"/>
        <v>21.104447999999998</v>
      </c>
      <c r="DY39" s="40">
        <f t="shared" si="82"/>
        <v>184.94580492994797</v>
      </c>
      <c r="DZ39" s="135">
        <f t="shared" si="83"/>
        <v>84.945804929947968</v>
      </c>
      <c r="EA39" s="38">
        <v>27.531687000000002</v>
      </c>
      <c r="EB39" s="38">
        <v>42.735830999999997</v>
      </c>
      <c r="EC39" s="102">
        <f t="shared" si="154"/>
        <v>15.204143999999996</v>
      </c>
      <c r="ED39" s="43">
        <f t="shared" si="155"/>
        <v>155.22416406956827</v>
      </c>
      <c r="EE39" s="233">
        <f t="shared" si="61"/>
        <v>55.224164069568275</v>
      </c>
      <c r="EF39" s="35">
        <v>52.376289999999997</v>
      </c>
      <c r="EG39" s="38">
        <v>88.684882000000002</v>
      </c>
      <c r="EH39" s="102">
        <f t="shared" si="85"/>
        <v>36.308592000000004</v>
      </c>
      <c r="EI39" s="43">
        <f t="shared" si="86"/>
        <v>169.32257324831525</v>
      </c>
      <c r="EJ39" s="233">
        <f t="shared" si="62"/>
        <v>69.322573248315251</v>
      </c>
      <c r="EK39" s="35">
        <v>28.663466</v>
      </c>
      <c r="EL39" s="35">
        <v>36.193274000000002</v>
      </c>
      <c r="EM39" s="35">
        <f t="shared" si="63"/>
        <v>7.5298080000000027</v>
      </c>
      <c r="EN39" s="40">
        <f t="shared" si="64"/>
        <v>126.26970513614789</v>
      </c>
      <c r="EO39" s="233">
        <f t="shared" si="65"/>
        <v>26.269705136147891</v>
      </c>
      <c r="EP39" s="35">
        <v>81.039755999999997</v>
      </c>
      <c r="EQ39" s="35">
        <v>124.878156</v>
      </c>
      <c r="ER39" s="294">
        <f t="shared" si="87"/>
        <v>43.838400000000007</v>
      </c>
      <c r="ES39" s="40">
        <f t="shared" si="88"/>
        <v>154.09493088799528</v>
      </c>
      <c r="ET39" s="233">
        <f t="shared" si="89"/>
        <v>54.094930887995275</v>
      </c>
      <c r="EU39" s="35">
        <v>33.465722999999997</v>
      </c>
      <c r="EV39" s="35">
        <v>42.974310000000003</v>
      </c>
      <c r="EW39" s="35">
        <f t="shared" si="112"/>
        <v>9.5085870000000057</v>
      </c>
      <c r="EX39" s="40">
        <f t="shared" si="113"/>
        <v>128.41291371472838</v>
      </c>
      <c r="EY39" s="302">
        <f t="shared" si="90"/>
        <v>28.412913714728376</v>
      </c>
      <c r="EZ39" s="35">
        <v>114.50547899999999</v>
      </c>
      <c r="FA39" s="35">
        <v>167.85246599999999</v>
      </c>
      <c r="FB39" s="35">
        <f t="shared" si="114"/>
        <v>53.346986999999999</v>
      </c>
      <c r="FC39" s="40">
        <f t="shared" si="91"/>
        <v>146.58902566575003</v>
      </c>
      <c r="FD39" s="302">
        <f t="shared" si="92"/>
        <v>46.589025665750029</v>
      </c>
      <c r="FE39" s="35">
        <v>152.66010299999999</v>
      </c>
      <c r="FF39" s="35">
        <f>FF41</f>
        <v>38.154623999999998</v>
      </c>
      <c r="FG39" s="35">
        <v>40.963228000000001</v>
      </c>
      <c r="FH39" s="120">
        <f t="shared" si="68"/>
        <v>2.8086040000000025</v>
      </c>
      <c r="FI39" s="40">
        <f t="shared" si="93"/>
        <v>107.36111041220063</v>
      </c>
      <c r="FJ39" s="35">
        <v>208.81569400000001</v>
      </c>
      <c r="FK39" s="105">
        <f t="shared" si="94"/>
        <v>56.155591000000015</v>
      </c>
      <c r="FL39" s="40">
        <f t="shared" si="95"/>
        <v>136.78471971160664</v>
      </c>
      <c r="FM39" s="302">
        <f t="shared" si="96"/>
        <v>36.784719711606641</v>
      </c>
      <c r="FN39" s="35">
        <v>192.31264100000001</v>
      </c>
      <c r="FO39" s="35">
        <v>39.652538</v>
      </c>
      <c r="FP39" s="35">
        <v>41.803735000000003</v>
      </c>
      <c r="FQ39" s="35">
        <f t="shared" si="69"/>
        <v>2.1511970000000034</v>
      </c>
      <c r="FR39" s="40">
        <f t="shared" si="70"/>
        <v>105.42511805927784</v>
      </c>
      <c r="FS39" s="35">
        <v>250.619429</v>
      </c>
      <c r="FT39" s="35">
        <f t="shared" si="71"/>
        <v>58.306787999999983</v>
      </c>
      <c r="FU39" s="40">
        <f t="shared" si="72"/>
        <v>130.31874956155377</v>
      </c>
      <c r="FV39" s="302">
        <f t="shared" si="73"/>
        <v>30.318749561553773</v>
      </c>
      <c r="FW39" s="35">
        <v>42.364516999999999</v>
      </c>
      <c r="FX39" s="35">
        <v>46.744553000000003</v>
      </c>
      <c r="FY39" s="35">
        <f t="shared" si="115"/>
        <v>4.380036000000004</v>
      </c>
      <c r="FZ39" s="40">
        <f t="shared" si="156"/>
        <v>110.3389258515564</v>
      </c>
      <c r="GA39" s="35">
        <v>234.67715799999999</v>
      </c>
      <c r="GB39" s="35">
        <v>297.36398200000002</v>
      </c>
      <c r="GC39" s="35">
        <f t="shared" si="244"/>
        <v>62.68682400000003</v>
      </c>
      <c r="GD39" s="40">
        <f t="shared" si="245"/>
        <v>126.71194100620565</v>
      </c>
      <c r="GE39" s="302">
        <f t="shared" si="116"/>
        <v>26.711941006205649</v>
      </c>
      <c r="GF39" s="35">
        <v>45.053972000000002</v>
      </c>
      <c r="GG39" s="35">
        <v>49.973882000000003</v>
      </c>
      <c r="GH39" s="35">
        <f t="shared" si="159"/>
        <v>4.9199100000000016</v>
      </c>
      <c r="GI39" s="40">
        <f t="shared" si="160"/>
        <v>110.92003608472079</v>
      </c>
      <c r="GJ39" s="35">
        <v>279.73113000000001</v>
      </c>
      <c r="GK39" s="35">
        <v>347.33786400000002</v>
      </c>
      <c r="GL39" s="35">
        <f t="shared" si="117"/>
        <v>67.606734000000017</v>
      </c>
      <c r="GM39" s="40">
        <f t="shared" si="118"/>
        <v>124.16846991609408</v>
      </c>
      <c r="GN39" s="233">
        <f t="shared" si="161"/>
        <v>24.168469916094082</v>
      </c>
      <c r="GO39" s="35">
        <v>47.126852</v>
      </c>
      <c r="GP39" s="35">
        <v>50.114454000000002</v>
      </c>
      <c r="GQ39" s="35">
        <f t="shared" si="119"/>
        <v>2.9876020000000025</v>
      </c>
      <c r="GR39" s="40">
        <f t="shared" si="120"/>
        <v>106.33948985177284</v>
      </c>
      <c r="GS39" s="35">
        <v>326.85798199999999</v>
      </c>
      <c r="GT39" s="35">
        <v>397.45231799999999</v>
      </c>
      <c r="GU39" s="35">
        <f t="shared" si="162"/>
        <v>70.594335999999998</v>
      </c>
      <c r="GV39" s="40">
        <f t="shared" si="121"/>
        <v>121.59786203416014</v>
      </c>
      <c r="GW39" s="233">
        <f t="shared" si="122"/>
        <v>21.597862034160144</v>
      </c>
      <c r="GX39" s="35">
        <v>42.094718</v>
      </c>
      <c r="GY39" s="35">
        <v>47.087921000000001</v>
      </c>
      <c r="GZ39" s="35">
        <f t="shared" si="97"/>
        <v>4.9932030000000012</v>
      </c>
      <c r="HA39" s="40">
        <f t="shared" si="98"/>
        <v>111.86182789014053</v>
      </c>
      <c r="HB39" s="35">
        <v>368.95269999999999</v>
      </c>
      <c r="HC39" s="35">
        <v>444.54023899999999</v>
      </c>
      <c r="HD39" s="35">
        <f t="shared" si="163"/>
        <v>75.587538999999992</v>
      </c>
      <c r="HE39" s="40">
        <f t="shared" si="164"/>
        <v>120.48705403158725</v>
      </c>
      <c r="HF39" s="233">
        <f t="shared" si="101"/>
        <v>20.487054031587249</v>
      </c>
      <c r="HG39" s="35">
        <v>42.828989</v>
      </c>
      <c r="HH39" s="35">
        <v>46.842950000000002</v>
      </c>
      <c r="HI39" s="40">
        <f t="shared" si="165"/>
        <v>4.0139610000000019</v>
      </c>
      <c r="HJ39" s="40">
        <f t="shared" si="166"/>
        <v>109.3720657286587</v>
      </c>
      <c r="HK39" s="35">
        <v>411.78168899999997</v>
      </c>
      <c r="HL39" s="35">
        <v>491.38318900000002</v>
      </c>
      <c r="HM39" s="40">
        <f t="shared" si="167"/>
        <v>79.601500000000044</v>
      </c>
      <c r="HN39" s="40">
        <f t="shared" si="168"/>
        <v>119.33099555575433</v>
      </c>
      <c r="HO39" s="233">
        <f t="shared" si="169"/>
        <v>19.330995555754328</v>
      </c>
      <c r="HP39" s="35">
        <v>40.630924</v>
      </c>
      <c r="HQ39" s="35">
        <v>42.732906</v>
      </c>
      <c r="HR39" s="40">
        <f t="shared" si="102"/>
        <v>2.1019819999999996</v>
      </c>
      <c r="HS39" s="40">
        <f t="shared" si="103"/>
        <v>105.17335515185428</v>
      </c>
      <c r="HT39" s="35">
        <v>534.11609499999997</v>
      </c>
      <c r="HU39" s="40">
        <f t="shared" si="79"/>
        <v>81.703481999999951</v>
      </c>
      <c r="HV39" s="40">
        <f t="shared" si="80"/>
        <v>118.05950578128554</v>
      </c>
      <c r="HW39" s="44">
        <f t="shared" si="104"/>
        <v>18.059505781285537</v>
      </c>
    </row>
    <row r="40" spans="1:231" s="15" customFormat="1" ht="16.95" customHeight="1">
      <c r="A40" s="9" t="s">
        <v>2</v>
      </c>
      <c r="B40" s="46">
        <v>9.9841519999999999</v>
      </c>
      <c r="C40" s="38" t="s">
        <v>14</v>
      </c>
      <c r="D40" s="43" t="s">
        <v>14</v>
      </c>
      <c r="E40" s="38" t="s">
        <v>14</v>
      </c>
      <c r="F40" s="69">
        <v>18.068716000000002</v>
      </c>
      <c r="G40" s="69" t="s">
        <v>14</v>
      </c>
      <c r="H40" s="35" t="s">
        <v>14</v>
      </c>
      <c r="I40" s="272" t="s">
        <v>14</v>
      </c>
      <c r="J40" s="75" t="s">
        <v>14</v>
      </c>
      <c r="K40" s="35">
        <v>27.072947000000003</v>
      </c>
      <c r="L40" s="35" t="s">
        <v>13</v>
      </c>
      <c r="M40" s="35" t="s">
        <v>13</v>
      </c>
      <c r="N40" s="270" t="s">
        <v>14</v>
      </c>
      <c r="O40" s="40" t="s">
        <v>14</v>
      </c>
      <c r="P40" s="54">
        <v>35.782997999999999</v>
      </c>
      <c r="Q40" s="69" t="s">
        <v>13</v>
      </c>
      <c r="R40" s="69" t="s">
        <v>14</v>
      </c>
      <c r="S40" s="272" t="s">
        <v>14</v>
      </c>
      <c r="T40" s="75" t="s">
        <v>14</v>
      </c>
      <c r="U40" s="35">
        <v>43.781421999999999</v>
      </c>
      <c r="V40" s="69" t="s">
        <v>13</v>
      </c>
      <c r="W40" s="69" t="s">
        <v>13</v>
      </c>
      <c r="X40" s="272" t="s">
        <v>14</v>
      </c>
      <c r="Y40" s="75" t="s">
        <v>14</v>
      </c>
      <c r="Z40" s="35">
        <v>53.153941000000003</v>
      </c>
      <c r="AA40" s="69" t="s">
        <v>13</v>
      </c>
      <c r="AB40" s="35" t="s">
        <v>14</v>
      </c>
      <c r="AC40" s="271" t="s">
        <v>14</v>
      </c>
      <c r="AD40" s="75" t="s">
        <v>14</v>
      </c>
      <c r="AE40" s="35">
        <v>60.201829000000004</v>
      </c>
      <c r="AF40" s="69" t="s">
        <v>13</v>
      </c>
      <c r="AG40" s="35" t="s">
        <v>14</v>
      </c>
      <c r="AH40" s="271" t="s">
        <v>14</v>
      </c>
      <c r="AI40" s="75" t="s">
        <v>14</v>
      </c>
      <c r="AJ40" s="90">
        <v>69.419504000000003</v>
      </c>
      <c r="AK40" s="38" t="s">
        <v>14</v>
      </c>
      <c r="AL40" s="73" t="s">
        <v>14</v>
      </c>
      <c r="AM40" s="73" t="s">
        <v>14</v>
      </c>
      <c r="AN40" s="76" t="s">
        <v>14</v>
      </c>
      <c r="AO40" s="35">
        <v>78.601192999999995</v>
      </c>
      <c r="AP40" s="35" t="s">
        <v>14</v>
      </c>
      <c r="AQ40" s="35" t="s">
        <v>14</v>
      </c>
      <c r="AR40" s="105" t="s">
        <v>13</v>
      </c>
      <c r="AS40" s="35" t="s">
        <v>13</v>
      </c>
      <c r="AT40" s="35">
        <v>85.609829000000019</v>
      </c>
      <c r="AU40" s="35" t="s">
        <v>14</v>
      </c>
      <c r="AV40" s="35" t="s">
        <v>14</v>
      </c>
      <c r="AW40" s="105" t="s">
        <v>13</v>
      </c>
      <c r="AX40" s="40" t="s">
        <v>13</v>
      </c>
      <c r="AY40" s="35">
        <v>93.774401999999995</v>
      </c>
      <c r="AZ40" s="35" t="s">
        <v>14</v>
      </c>
      <c r="BA40" s="35" t="s">
        <v>14</v>
      </c>
      <c r="BB40" s="105" t="s">
        <v>13</v>
      </c>
      <c r="BC40" s="40" t="s">
        <v>13</v>
      </c>
      <c r="BD40" s="35" t="s">
        <v>14</v>
      </c>
      <c r="BE40" s="35">
        <v>103.499145</v>
      </c>
      <c r="BF40" s="35" t="s">
        <v>14</v>
      </c>
      <c r="BG40" s="89" t="s">
        <v>14</v>
      </c>
      <c r="BH40" s="40" t="s">
        <v>14</v>
      </c>
      <c r="BI40" s="38" t="s">
        <v>14</v>
      </c>
      <c r="BJ40" s="38" t="s">
        <v>14</v>
      </c>
      <c r="BK40" s="89" t="s">
        <v>13</v>
      </c>
      <c r="BL40" s="40" t="s">
        <v>13</v>
      </c>
      <c r="BM40" s="35" t="s">
        <v>14</v>
      </c>
      <c r="BN40" s="35" t="s">
        <v>14</v>
      </c>
      <c r="BO40" s="35" t="s">
        <v>14</v>
      </c>
      <c r="BP40" s="35" t="s">
        <v>14</v>
      </c>
      <c r="BQ40" s="40" t="s">
        <v>14</v>
      </c>
      <c r="BR40" s="35" t="s">
        <v>13</v>
      </c>
      <c r="BS40" s="35" t="s">
        <v>14</v>
      </c>
      <c r="BT40" s="35" t="s">
        <v>14</v>
      </c>
      <c r="BU40" s="105" t="s">
        <v>14</v>
      </c>
      <c r="BV40" s="35" t="s">
        <v>14</v>
      </c>
      <c r="BW40" s="195" t="s">
        <v>14</v>
      </c>
      <c r="BX40" s="35" t="s">
        <v>14</v>
      </c>
      <c r="BY40" s="35" t="s">
        <v>14</v>
      </c>
      <c r="BZ40" s="35" t="s">
        <v>14</v>
      </c>
      <c r="CA40" s="105" t="s">
        <v>14</v>
      </c>
      <c r="CB40" s="35" t="s">
        <v>14</v>
      </c>
      <c r="CC40" s="195" t="s">
        <v>14</v>
      </c>
      <c r="CD40" s="35" t="s">
        <v>13</v>
      </c>
      <c r="CE40" s="35" t="s">
        <v>14</v>
      </c>
      <c r="CF40" s="35" t="s">
        <v>14</v>
      </c>
      <c r="CG40" s="105" t="s">
        <v>14</v>
      </c>
      <c r="CH40" s="35" t="s">
        <v>14</v>
      </c>
      <c r="CI40" s="185" t="s">
        <v>14</v>
      </c>
      <c r="CJ40" s="35" t="s">
        <v>14</v>
      </c>
      <c r="CK40" s="35">
        <v>4.7583010000000003</v>
      </c>
      <c r="CL40" s="35">
        <v>4.7583010000000003</v>
      </c>
      <c r="CM40" s="35" t="s">
        <v>14</v>
      </c>
      <c r="CN40" s="40" t="s">
        <v>14</v>
      </c>
      <c r="CO40" s="129" t="s">
        <v>14</v>
      </c>
      <c r="CP40" s="35" t="s">
        <v>14</v>
      </c>
      <c r="CQ40" s="35">
        <v>5.0837399999999997</v>
      </c>
      <c r="CR40" s="35">
        <v>9.8420430000000003</v>
      </c>
      <c r="CS40" s="40" t="s">
        <v>14</v>
      </c>
      <c r="CT40" s="40" t="s">
        <v>14</v>
      </c>
      <c r="CU40" s="259" t="s">
        <v>14</v>
      </c>
      <c r="CV40" s="38" t="s">
        <v>14</v>
      </c>
      <c r="CW40" s="35">
        <v>5.4064750000000004</v>
      </c>
      <c r="CX40" s="35">
        <v>15.248518000000001</v>
      </c>
      <c r="CY40" s="120" t="s">
        <v>14</v>
      </c>
      <c r="CZ40" s="40" t="s">
        <v>14</v>
      </c>
      <c r="DA40" s="259" t="s">
        <v>14</v>
      </c>
      <c r="DB40" s="35" t="s">
        <v>14</v>
      </c>
      <c r="DC40" s="35">
        <v>5.6552280000000001</v>
      </c>
      <c r="DD40" s="35">
        <v>20.903746000000002</v>
      </c>
      <c r="DE40" s="35" t="s">
        <v>14</v>
      </c>
      <c r="DF40" s="40" t="s">
        <v>14</v>
      </c>
      <c r="DG40" s="129" t="s">
        <v>14</v>
      </c>
      <c r="DH40" s="35" t="s">
        <v>14</v>
      </c>
      <c r="DI40" s="35">
        <v>5.0513659999999998</v>
      </c>
      <c r="DJ40" s="35">
        <v>25.955112</v>
      </c>
      <c r="DK40" s="35" t="s">
        <v>14</v>
      </c>
      <c r="DL40" s="35" t="s">
        <v>14</v>
      </c>
      <c r="DM40" s="129" t="s">
        <v>14</v>
      </c>
      <c r="DN40" s="35" t="s">
        <v>14</v>
      </c>
      <c r="DO40" s="35">
        <v>5.1394760000000002</v>
      </c>
      <c r="DP40" s="35">
        <v>31.094588000000002</v>
      </c>
      <c r="DQ40" s="35" t="s">
        <v>14</v>
      </c>
      <c r="DR40" s="40" t="s">
        <v>14</v>
      </c>
      <c r="DS40" s="135" t="s">
        <v>14</v>
      </c>
      <c r="DT40" s="35">
        <v>35.970146999999997</v>
      </c>
      <c r="DU40" s="155" t="s">
        <v>14</v>
      </c>
      <c r="DV40" s="239" t="s">
        <v>14</v>
      </c>
      <c r="DW40" s="35">
        <v>17.598483999999999</v>
      </c>
      <c r="DX40" s="89" t="s">
        <v>14</v>
      </c>
      <c r="DY40" s="40" t="s">
        <v>14</v>
      </c>
      <c r="DZ40" s="135" t="s">
        <v>14</v>
      </c>
      <c r="EA40" s="38" t="s">
        <v>14</v>
      </c>
      <c r="EB40" s="38">
        <v>16.367823000000001</v>
      </c>
      <c r="EC40" s="102" t="s">
        <v>14</v>
      </c>
      <c r="ED40" s="43" t="s">
        <v>14</v>
      </c>
      <c r="EE40" s="233" t="s">
        <v>14</v>
      </c>
      <c r="EF40" s="35" t="s">
        <v>14</v>
      </c>
      <c r="EG40" s="38">
        <v>33.966307</v>
      </c>
      <c r="EH40" s="102" t="s">
        <v>14</v>
      </c>
      <c r="EI40" s="43" t="s">
        <v>14</v>
      </c>
      <c r="EJ40" s="233" t="s">
        <v>14</v>
      </c>
      <c r="EK40" s="35" t="s">
        <v>14</v>
      </c>
      <c r="EL40" s="35">
        <v>13.862024999999999</v>
      </c>
      <c r="EM40" s="35" t="s">
        <v>14</v>
      </c>
      <c r="EN40" s="40" t="s">
        <v>14</v>
      </c>
      <c r="EO40" s="233" t="s">
        <v>14</v>
      </c>
      <c r="EP40" s="35" t="s">
        <v>14</v>
      </c>
      <c r="EQ40" s="35">
        <v>47.828332000000003</v>
      </c>
      <c r="ER40" s="294" t="s">
        <v>14</v>
      </c>
      <c r="ES40" s="40" t="s">
        <v>14</v>
      </c>
      <c r="ET40" s="233" t="s">
        <v>14</v>
      </c>
      <c r="EU40" s="35" t="s">
        <v>14</v>
      </c>
      <c r="EV40" s="35">
        <v>16.459161000000002</v>
      </c>
      <c r="EW40" s="35" t="s">
        <v>13</v>
      </c>
      <c r="EX40" s="40" t="s">
        <v>14</v>
      </c>
      <c r="EY40" s="302" t="s">
        <v>14</v>
      </c>
      <c r="EZ40" s="35" t="s">
        <v>14</v>
      </c>
      <c r="FA40" s="35">
        <v>64.287492999999998</v>
      </c>
      <c r="FB40" s="35" t="s">
        <v>14</v>
      </c>
      <c r="FC40" s="40" t="s">
        <v>14</v>
      </c>
      <c r="FD40" s="302" t="s">
        <v>13</v>
      </c>
      <c r="FE40" s="35" t="s">
        <v>14</v>
      </c>
      <c r="FF40" s="35" t="s">
        <v>14</v>
      </c>
      <c r="FG40" s="35">
        <v>15.68892</v>
      </c>
      <c r="FH40" s="120" t="s">
        <v>14</v>
      </c>
      <c r="FI40" s="40" t="s">
        <v>14</v>
      </c>
      <c r="FJ40" s="35">
        <v>79.976412999999994</v>
      </c>
      <c r="FK40" s="105" t="s">
        <v>14</v>
      </c>
      <c r="FL40" s="40" t="s">
        <v>14</v>
      </c>
      <c r="FM40" s="302" t="s">
        <v>14</v>
      </c>
      <c r="FN40" s="35">
        <v>4.7583010000000003</v>
      </c>
      <c r="FO40" s="35">
        <v>4.7583010000000003</v>
      </c>
      <c r="FP40" s="35">
        <v>16.010826000000002</v>
      </c>
      <c r="FQ40" s="35">
        <f t="shared" si="69"/>
        <v>11.252525000000002</v>
      </c>
      <c r="FR40" s="40">
        <f t="shared" si="70"/>
        <v>336.48199220688224</v>
      </c>
      <c r="FS40" s="35">
        <v>95.987239000000002</v>
      </c>
      <c r="FT40" s="35">
        <f t="shared" si="71"/>
        <v>91.228937999999999</v>
      </c>
      <c r="FU40" s="40">
        <f t="shared" si="72"/>
        <v>2017.2586601814387</v>
      </c>
      <c r="FV40" s="302">
        <f t="shared" si="73"/>
        <v>1917.2586601814387</v>
      </c>
      <c r="FW40" s="35">
        <v>5.083742</v>
      </c>
      <c r="FX40" s="35">
        <v>17.903167</v>
      </c>
      <c r="FY40" s="35">
        <f t="shared" si="115"/>
        <v>12.819424999999999</v>
      </c>
      <c r="FZ40" s="40">
        <f t="shared" si="156"/>
        <v>352.16513741255949</v>
      </c>
      <c r="GA40" s="35">
        <v>9.8420430000000003</v>
      </c>
      <c r="GB40" s="35">
        <v>113.890406</v>
      </c>
      <c r="GC40" s="35">
        <f t="shared" si="244"/>
        <v>104.04836299999999</v>
      </c>
      <c r="GD40" s="40">
        <f t="shared" si="245"/>
        <v>1157.1825687004211</v>
      </c>
      <c r="GE40" s="302">
        <f t="shared" si="116"/>
        <v>1057.1825687004211</v>
      </c>
      <c r="GF40" s="35">
        <v>5.4064750000000004</v>
      </c>
      <c r="GG40" s="35">
        <v>19.139994000000002</v>
      </c>
      <c r="GH40" s="35">
        <f t="shared" si="159"/>
        <v>13.733519000000001</v>
      </c>
      <c r="GI40" s="40">
        <f t="shared" si="160"/>
        <v>354.01983732468938</v>
      </c>
      <c r="GJ40" s="35">
        <v>15.248518000000001</v>
      </c>
      <c r="GK40" s="35">
        <v>133.03039999999999</v>
      </c>
      <c r="GL40" s="35">
        <f t="shared" si="117"/>
        <v>117.78188199999998</v>
      </c>
      <c r="GM40" s="40">
        <f t="shared" si="118"/>
        <v>872.41527340558594</v>
      </c>
      <c r="GN40" s="233">
        <f t="shared" si="161"/>
        <v>772.41527340558594</v>
      </c>
      <c r="GO40" s="35">
        <v>5.6552280000000001</v>
      </c>
      <c r="GP40" s="35">
        <v>19.193838</v>
      </c>
      <c r="GQ40" s="35">
        <f t="shared" si="119"/>
        <v>13.538609999999998</v>
      </c>
      <c r="GR40" s="40">
        <f t="shared" si="120"/>
        <v>339.39989687418438</v>
      </c>
      <c r="GS40" s="35">
        <v>20.903746000000002</v>
      </c>
      <c r="GT40" s="35">
        <v>152.22423800000001</v>
      </c>
      <c r="GU40" s="35">
        <f t="shared" si="162"/>
        <v>131.320492</v>
      </c>
      <c r="GV40" s="40">
        <f t="shared" si="121"/>
        <v>728.21511512816892</v>
      </c>
      <c r="GW40" s="233">
        <f t="shared" si="122"/>
        <v>628.21511512816892</v>
      </c>
      <c r="GX40" s="35">
        <v>5.0513659999999998</v>
      </c>
      <c r="GY40" s="35">
        <v>18.034676000000001</v>
      </c>
      <c r="GZ40" s="35">
        <f t="shared" si="97"/>
        <v>12.983310000000001</v>
      </c>
      <c r="HA40" s="40">
        <f t="shared" si="98"/>
        <v>357.02572333899388</v>
      </c>
      <c r="HB40" s="35">
        <v>25.955112</v>
      </c>
      <c r="HC40" s="35">
        <v>170.258914</v>
      </c>
      <c r="HD40" s="35">
        <f t="shared" si="163"/>
        <v>144.30380200000002</v>
      </c>
      <c r="HE40" s="40">
        <f t="shared" si="164"/>
        <v>655.97449165312787</v>
      </c>
      <c r="HF40" s="233">
        <f t="shared" si="101"/>
        <v>555.97449165312787</v>
      </c>
      <c r="HG40" s="35">
        <v>5.1394760000000002</v>
      </c>
      <c r="HH40" s="35">
        <v>17.940850999999999</v>
      </c>
      <c r="HI40" s="40">
        <f t="shared" si="165"/>
        <v>12.801374999999998</v>
      </c>
      <c r="HJ40" s="40">
        <f t="shared" si="166"/>
        <v>349.07938085516884</v>
      </c>
      <c r="HK40" s="35">
        <v>31.094588000000002</v>
      </c>
      <c r="HL40" s="35">
        <v>188.19976500000001</v>
      </c>
      <c r="HM40" s="40">
        <f t="shared" si="167"/>
        <v>157.10517700000003</v>
      </c>
      <c r="HN40" s="40">
        <f t="shared" si="168"/>
        <v>605.2492639555154</v>
      </c>
      <c r="HO40" s="233">
        <f t="shared" si="169"/>
        <v>505.2492639555154</v>
      </c>
      <c r="HP40" s="35">
        <v>4.875559</v>
      </c>
      <c r="HQ40" s="35">
        <v>16.366700000000002</v>
      </c>
      <c r="HR40" s="40">
        <f t="shared" si="102"/>
        <v>11.491141000000002</v>
      </c>
      <c r="HS40" s="40">
        <f t="shared" si="103"/>
        <v>335.68868718438239</v>
      </c>
      <c r="HT40" s="35">
        <v>204.56646499999999</v>
      </c>
      <c r="HU40" s="40">
        <f t="shared" si="79"/>
        <v>168.596318</v>
      </c>
      <c r="HV40" s="40">
        <f t="shared" si="80"/>
        <v>568.71178480310357</v>
      </c>
      <c r="HW40" s="44">
        <f t="shared" si="104"/>
        <v>468.71178480310357</v>
      </c>
    </row>
    <row r="41" spans="1:231" s="15" customFormat="1" ht="16.95" customHeight="1">
      <c r="A41" s="9" t="s">
        <v>3</v>
      </c>
      <c r="B41" s="46">
        <v>25.67352</v>
      </c>
      <c r="C41" s="35">
        <v>28.794491000000001</v>
      </c>
      <c r="D41" s="75">
        <f t="shared" ref="D41:D46" si="246">C41/B41%</f>
        <v>112.15638136102881</v>
      </c>
      <c r="E41" s="271">
        <f t="shared" ref="E41:E46" si="247">C41-B41</f>
        <v>3.1209710000000008</v>
      </c>
      <c r="F41" s="69">
        <v>46.462420999999999</v>
      </c>
      <c r="G41" s="69">
        <v>30.395498999999997</v>
      </c>
      <c r="H41" s="35">
        <v>59.189988999999997</v>
      </c>
      <c r="I41" s="272">
        <f t="shared" ref="I41:I46" si="248">H41-F41</f>
        <v>12.727567999999998</v>
      </c>
      <c r="J41" s="75">
        <f t="shared" ref="J41:J46" si="249">H41/F41%</f>
        <v>127.39325184970451</v>
      </c>
      <c r="K41" s="35">
        <v>69.616134000000017</v>
      </c>
      <c r="L41" s="35">
        <v>22.084092999999992</v>
      </c>
      <c r="M41" s="35">
        <v>81.274081999999993</v>
      </c>
      <c r="N41" s="270">
        <v>11.657947999999976</v>
      </c>
      <c r="O41" s="40">
        <v>116.74604338126557</v>
      </c>
      <c r="P41" s="54">
        <v>92.013419000000013</v>
      </c>
      <c r="Q41" s="69">
        <v>23.609976</v>
      </c>
      <c r="R41" s="35">
        <v>104.884058</v>
      </c>
      <c r="S41" s="272">
        <f t="shared" ref="S41:S46" si="250">R41-P41</f>
        <v>12.870638999999983</v>
      </c>
      <c r="T41" s="75">
        <f t="shared" ref="T41:T46" si="251">R41/P41%</f>
        <v>113.98778475995982</v>
      </c>
      <c r="U41" s="35">
        <v>112.58080000000004</v>
      </c>
      <c r="V41" s="69">
        <v>22.849894999999997</v>
      </c>
      <c r="W41" s="35">
        <v>127.73695600000001</v>
      </c>
      <c r="X41" s="272">
        <f t="shared" ref="X41" si="252">W41-U41</f>
        <v>15.156155999999967</v>
      </c>
      <c r="Y41" s="75">
        <f t="shared" ref="Y41:Y46" si="253">W41/U41%</f>
        <v>113.46246962181826</v>
      </c>
      <c r="Z41" s="35">
        <v>136.681567</v>
      </c>
      <c r="AA41" s="69">
        <v>22.475034999999998</v>
      </c>
      <c r="AB41" s="35">
        <v>150.21199100000001</v>
      </c>
      <c r="AC41" s="271">
        <f t="shared" ref="AC41:AC46" si="254">AB41-Z41</f>
        <v>13.530424000000011</v>
      </c>
      <c r="AD41" s="75">
        <f t="shared" ref="AD41:AD46" si="255">AB41/Z41%</f>
        <v>109.89923096213845</v>
      </c>
      <c r="AE41" s="35">
        <v>154.805058</v>
      </c>
      <c r="AF41" s="69">
        <v>24.240914</v>
      </c>
      <c r="AG41" s="35">
        <v>174.45290500000002</v>
      </c>
      <c r="AH41" s="271">
        <f>AG41-AE41</f>
        <v>19.647847000000013</v>
      </c>
      <c r="AI41" s="75">
        <f>AG41/AE41%</f>
        <v>112.69199291924946</v>
      </c>
      <c r="AJ41" s="90">
        <v>178.50729699999999</v>
      </c>
      <c r="AK41" s="38">
        <v>25.643483</v>
      </c>
      <c r="AL41" s="35">
        <v>200.09638799999999</v>
      </c>
      <c r="AM41" s="89">
        <f t="shared" si="171"/>
        <v>21.589090999999996</v>
      </c>
      <c r="AN41" s="40">
        <f t="shared" si="172"/>
        <v>112.09423444465691</v>
      </c>
      <c r="AO41" s="35">
        <v>202.11734900000002</v>
      </c>
      <c r="AP41" s="35">
        <v>24.237580999999999</v>
      </c>
      <c r="AQ41" s="35">
        <v>224.333969</v>
      </c>
      <c r="AR41" s="105">
        <f t="shared" si="173"/>
        <v>22.216619999999978</v>
      </c>
      <c r="AS41" s="35">
        <f t="shared" si="174"/>
        <v>110.99194112228335</v>
      </c>
      <c r="AT41" s="35">
        <v>220.13956899999999</v>
      </c>
      <c r="AU41" s="35">
        <v>24.083203000000001</v>
      </c>
      <c r="AV41" s="35">
        <v>248.41717199999999</v>
      </c>
      <c r="AW41" s="105">
        <f t="shared" ref="AW41:AW46" si="256">AV41-AT41</f>
        <v>28.277602999999999</v>
      </c>
      <c r="AX41" s="40">
        <f t="shared" ref="AX41:AX46" si="257">AV41/AT41%</f>
        <v>112.8453067880768</v>
      </c>
      <c r="AY41" s="35">
        <v>241.13418999999999</v>
      </c>
      <c r="AZ41" s="35">
        <v>21.146912</v>
      </c>
      <c r="BA41" s="35">
        <v>269.56408399999998</v>
      </c>
      <c r="BB41" s="105">
        <f t="shared" si="177"/>
        <v>28.42989399999999</v>
      </c>
      <c r="BC41" s="40">
        <f t="shared" si="178"/>
        <v>111.79007174387007</v>
      </c>
      <c r="BD41" s="35">
        <v>23.214697999999995</v>
      </c>
      <c r="BE41" s="35">
        <v>266.14066600000001</v>
      </c>
      <c r="BF41" s="35">
        <v>292.782037</v>
      </c>
      <c r="BG41" s="89" t="e">
        <f>BF41-#REF!</f>
        <v>#REF!</v>
      </c>
      <c r="BH41" s="40">
        <f t="shared" si="123"/>
        <v>110.01025938666585</v>
      </c>
      <c r="BI41" s="35">
        <v>28.794491000000001</v>
      </c>
      <c r="BJ41" s="35">
        <v>24.844602999999999</v>
      </c>
      <c r="BK41" s="89">
        <f t="shared" si="124"/>
        <v>-3.9498880000000014</v>
      </c>
      <c r="BL41" s="40">
        <f t="shared" si="125"/>
        <v>86.282487160478027</v>
      </c>
      <c r="BM41" s="35">
        <v>59.189988999999997</v>
      </c>
      <c r="BN41" s="35">
        <v>27.531687000000002</v>
      </c>
      <c r="BO41" s="35">
        <v>52.376289999999997</v>
      </c>
      <c r="BP41" s="105">
        <f t="shared" si="126"/>
        <v>-6.8136989999999997</v>
      </c>
      <c r="BQ41" s="40">
        <f t="shared" si="127"/>
        <v>88.488426649310583</v>
      </c>
      <c r="BR41" s="35">
        <v>81.274081999999993</v>
      </c>
      <c r="BS41" s="35">
        <v>28.663466</v>
      </c>
      <c r="BT41" s="35">
        <v>81.039755999999997</v>
      </c>
      <c r="BU41" s="105">
        <f t="shared" ref="BU41:BU46" si="258">BT41-BR41</f>
        <v>-0.23432599999999582</v>
      </c>
      <c r="BV41" s="35">
        <f t="shared" ref="BV41:BV46" si="259">BT41/BR41%</f>
        <v>99.711684224252451</v>
      </c>
      <c r="BW41" s="195">
        <f t="shared" ref="BW41:BW46" si="260">BV41-100</f>
        <v>-0.28831577574754874</v>
      </c>
      <c r="BX41" s="35">
        <v>104.884058</v>
      </c>
      <c r="BY41" s="35">
        <v>33.465722999999997</v>
      </c>
      <c r="BZ41" s="35">
        <v>114.50547899999999</v>
      </c>
      <c r="CA41" s="105">
        <f t="shared" si="131"/>
        <v>9.621420999999998</v>
      </c>
      <c r="CB41" s="35">
        <f t="shared" si="132"/>
        <v>109.17338743701163</v>
      </c>
      <c r="CC41" s="195">
        <f t="shared" si="133"/>
        <v>9.1733874370116268</v>
      </c>
      <c r="CD41" s="35">
        <v>127.73695600000001</v>
      </c>
      <c r="CE41" s="35">
        <v>38.154623999999998</v>
      </c>
      <c r="CF41" s="35">
        <v>152.66010299999999</v>
      </c>
      <c r="CG41" s="105">
        <f t="shared" ref="CG41:CG46" si="261">CF41-CD41</f>
        <v>24.923146999999986</v>
      </c>
      <c r="CH41" s="35">
        <f t="shared" ref="CH41:CH46" si="262">CF41/CD41%</f>
        <v>119.51130493511994</v>
      </c>
      <c r="CI41" s="185">
        <f t="shared" ref="CI41:CI46" si="263">CH41-100</f>
        <v>19.511304935119938</v>
      </c>
      <c r="CJ41" s="35">
        <v>150.21199100000001</v>
      </c>
      <c r="CK41" s="35">
        <v>34.894236999999997</v>
      </c>
      <c r="CL41" s="35">
        <v>187.55434</v>
      </c>
      <c r="CM41" s="35">
        <f t="shared" si="137"/>
        <v>37.342348999999984</v>
      </c>
      <c r="CN41" s="40">
        <f t="shared" si="138"/>
        <v>124.85976568941155</v>
      </c>
      <c r="CO41" s="129">
        <f t="shared" si="111"/>
        <v>24.859765689411546</v>
      </c>
      <c r="CP41" s="35">
        <v>174.45290500000002</v>
      </c>
      <c r="CQ41" s="35">
        <v>37.280771000000009</v>
      </c>
      <c r="CR41" s="35">
        <v>224.835115</v>
      </c>
      <c r="CS41" s="40">
        <f t="shared" si="139"/>
        <v>50.382209999999986</v>
      </c>
      <c r="CT41" s="40">
        <f t="shared" si="140"/>
        <v>128.8801209701839</v>
      </c>
      <c r="CU41" s="259">
        <f t="shared" si="141"/>
        <v>28.880120970183896</v>
      </c>
      <c r="CV41" s="35">
        <v>200.09638799999999</v>
      </c>
      <c r="CW41" s="35">
        <v>39.647497000000001</v>
      </c>
      <c r="CX41" s="35">
        <v>264.48261200000002</v>
      </c>
      <c r="CY41" s="120">
        <f t="shared" si="142"/>
        <v>64.386224000000027</v>
      </c>
      <c r="CZ41" s="40">
        <f t="shared" si="143"/>
        <v>132.17760432537145</v>
      </c>
      <c r="DA41" s="259">
        <f t="shared" si="144"/>
        <v>32.177604325371448</v>
      </c>
      <c r="DB41" s="35">
        <v>224.333969</v>
      </c>
      <c r="DC41" s="35">
        <v>41.471623999999998</v>
      </c>
      <c r="DD41" s="35">
        <v>305.95423599999998</v>
      </c>
      <c r="DE41" s="35">
        <f t="shared" si="145"/>
        <v>81.620266999999984</v>
      </c>
      <c r="DF41" s="40">
        <f t="shared" si="146"/>
        <v>136.38337402214819</v>
      </c>
      <c r="DG41" s="129">
        <f t="shared" si="147"/>
        <v>36.383374022148189</v>
      </c>
      <c r="DH41" s="35">
        <v>248.41717199999999</v>
      </c>
      <c r="DI41" s="35">
        <v>37.043351999999999</v>
      </c>
      <c r="DJ41" s="35">
        <v>342.99758800000001</v>
      </c>
      <c r="DK41" s="35">
        <f t="shared" si="148"/>
        <v>94.580416000000014</v>
      </c>
      <c r="DL41" s="35">
        <f t="shared" si="149"/>
        <v>138.07321983361118</v>
      </c>
      <c r="DM41" s="129">
        <f t="shared" si="150"/>
        <v>38.073219833611176</v>
      </c>
      <c r="DN41" s="35">
        <v>269.56408399999998</v>
      </c>
      <c r="DO41" s="35">
        <v>37.689512999999998</v>
      </c>
      <c r="DP41" s="35">
        <v>380.68710099999998</v>
      </c>
      <c r="DQ41" s="35">
        <f t="shared" si="151"/>
        <v>111.123017</v>
      </c>
      <c r="DR41" s="40">
        <f t="shared" si="152"/>
        <v>141.22322801727549</v>
      </c>
      <c r="DS41" s="135">
        <f t="shared" si="153"/>
        <v>41.223228017275488</v>
      </c>
      <c r="DT41" s="35">
        <v>416.44246600000002</v>
      </c>
      <c r="DU41" s="155">
        <f t="shared" ref="DU41:DU46" si="264">DT41/BF41%</f>
        <v>142.23634423309926</v>
      </c>
      <c r="DV41" s="239">
        <v>24.844602999999999</v>
      </c>
      <c r="DW41" s="35">
        <v>28.350567000000002</v>
      </c>
      <c r="DX41" s="89">
        <f t="shared" si="81"/>
        <v>3.5059640000000023</v>
      </c>
      <c r="DY41" s="40">
        <f t="shared" si="82"/>
        <v>114.11157183715112</v>
      </c>
      <c r="DZ41" s="135">
        <f t="shared" si="83"/>
        <v>14.111571837151118</v>
      </c>
      <c r="EA41" s="38">
        <v>27.531687000000002</v>
      </c>
      <c r="EB41" s="38">
        <v>26.368008</v>
      </c>
      <c r="EC41" s="102">
        <f t="shared" si="154"/>
        <v>-1.1636790000000019</v>
      </c>
      <c r="ED41" s="43">
        <f t="shared" si="155"/>
        <v>95.773310222508343</v>
      </c>
      <c r="EE41" s="233">
        <f t="shared" si="61"/>
        <v>-4.2266897774916572</v>
      </c>
      <c r="EF41" s="35">
        <v>52.376289999999997</v>
      </c>
      <c r="EG41" s="38">
        <v>54.718575000000001</v>
      </c>
      <c r="EH41" s="102">
        <f t="shared" si="85"/>
        <v>2.3422850000000039</v>
      </c>
      <c r="EI41" s="43">
        <f t="shared" si="86"/>
        <v>104.47203305159645</v>
      </c>
      <c r="EJ41" s="233">
        <f t="shared" si="62"/>
        <v>4.4720330515964548</v>
      </c>
      <c r="EK41" s="35">
        <v>28.663466</v>
      </c>
      <c r="EL41" s="35">
        <v>22.331249</v>
      </c>
      <c r="EM41" s="35">
        <f t="shared" si="63"/>
        <v>-6.332217</v>
      </c>
      <c r="EN41" s="40">
        <f t="shared" si="64"/>
        <v>77.908404377893447</v>
      </c>
      <c r="EO41" s="233">
        <f t="shared" si="65"/>
        <v>-22.091595622106553</v>
      </c>
      <c r="EP41" s="35">
        <v>81.039755999999997</v>
      </c>
      <c r="EQ41" s="35">
        <v>77.049824000000001</v>
      </c>
      <c r="ER41" s="294">
        <f t="shared" si="87"/>
        <v>-3.989931999999996</v>
      </c>
      <c r="ES41" s="40">
        <f t="shared" si="88"/>
        <v>95.076574514859104</v>
      </c>
      <c r="ET41" s="233">
        <f t="shared" si="89"/>
        <v>-4.9234254851408963</v>
      </c>
      <c r="EU41" s="35">
        <v>33.465722999999997</v>
      </c>
      <c r="EV41" s="35">
        <v>26.515149000000001</v>
      </c>
      <c r="EW41" s="35">
        <f t="shared" si="112"/>
        <v>-6.950573999999996</v>
      </c>
      <c r="EX41" s="40">
        <f t="shared" si="113"/>
        <v>79.23076695519174</v>
      </c>
      <c r="EY41" s="302">
        <f t="shared" si="90"/>
        <v>-20.76923304480826</v>
      </c>
      <c r="EZ41" s="35">
        <v>114.50547899999999</v>
      </c>
      <c r="FA41" s="35">
        <v>103.56497299999999</v>
      </c>
      <c r="FB41" s="35">
        <f t="shared" si="114"/>
        <v>-10.940505999999999</v>
      </c>
      <c r="FC41" s="40">
        <f t="shared" si="91"/>
        <v>90.445430126535697</v>
      </c>
      <c r="FD41" s="302">
        <f t="shared" si="92"/>
        <v>-9.5545698734643025</v>
      </c>
      <c r="FE41" s="35">
        <v>152.66010299999999</v>
      </c>
      <c r="FF41" s="35">
        <v>38.154623999999998</v>
      </c>
      <c r="FG41" s="35">
        <v>25.274308000000001</v>
      </c>
      <c r="FH41" s="120">
        <f t="shared" si="68"/>
        <v>-12.880315999999997</v>
      </c>
      <c r="FI41" s="40">
        <f t="shared" si="93"/>
        <v>66.241795489846794</v>
      </c>
      <c r="FJ41" s="35">
        <v>128.839281</v>
      </c>
      <c r="FK41" s="105">
        <f t="shared" si="94"/>
        <v>-23.820821999999993</v>
      </c>
      <c r="FL41" s="40">
        <f t="shared" si="95"/>
        <v>84.396170622261408</v>
      </c>
      <c r="FM41" s="302">
        <f t="shared" si="96"/>
        <v>-15.603829377738592</v>
      </c>
      <c r="FN41" s="35">
        <v>187.55434</v>
      </c>
      <c r="FO41" s="35">
        <v>34.894236999999997</v>
      </c>
      <c r="FP41" s="35">
        <v>25.792909000000002</v>
      </c>
      <c r="FQ41" s="35">
        <f t="shared" si="69"/>
        <v>-9.1013279999999952</v>
      </c>
      <c r="FR41" s="40">
        <f t="shared" si="70"/>
        <v>73.917389281215705</v>
      </c>
      <c r="FS41" s="35">
        <v>154.63219000000001</v>
      </c>
      <c r="FT41" s="35">
        <f t="shared" si="71"/>
        <v>-32.922149999999988</v>
      </c>
      <c r="FU41" s="40">
        <f t="shared" si="72"/>
        <v>82.446607207276571</v>
      </c>
      <c r="FV41" s="302">
        <f t="shared" si="73"/>
        <v>-17.553392792723429</v>
      </c>
      <c r="FW41" s="35">
        <v>37.280774999999998</v>
      </c>
      <c r="FX41" s="35">
        <v>28.841386</v>
      </c>
      <c r="FY41" s="35">
        <f t="shared" si="115"/>
        <v>-8.4393889999999985</v>
      </c>
      <c r="FZ41" s="40">
        <f t="shared" si="156"/>
        <v>77.362624569902323</v>
      </c>
      <c r="GA41" s="35">
        <v>224.835115</v>
      </c>
      <c r="GB41" s="35">
        <v>183.47357600000001</v>
      </c>
      <c r="GC41" s="35">
        <f t="shared" si="244"/>
        <v>-41.361538999999993</v>
      </c>
      <c r="GD41" s="40">
        <f t="shared" si="245"/>
        <v>81.603612496206395</v>
      </c>
      <c r="GE41" s="302">
        <f t="shared" si="116"/>
        <v>-18.396387503793605</v>
      </c>
      <c r="GF41" s="35">
        <v>39.647497000000001</v>
      </c>
      <c r="GG41" s="35">
        <v>30.833888000000002</v>
      </c>
      <c r="GH41" s="35">
        <f t="shared" si="159"/>
        <v>-8.8136089999999996</v>
      </c>
      <c r="GI41" s="40">
        <f t="shared" si="160"/>
        <v>77.770074615302946</v>
      </c>
      <c r="GJ41" s="35">
        <v>264.48261200000002</v>
      </c>
      <c r="GK41" s="35">
        <v>214.30746400000001</v>
      </c>
      <c r="GL41" s="35">
        <f t="shared" si="117"/>
        <v>-50.175148000000007</v>
      </c>
      <c r="GM41" s="40">
        <f t="shared" si="118"/>
        <v>81.02894265124695</v>
      </c>
      <c r="GN41" s="233">
        <f t="shared" si="161"/>
        <v>-18.97105734875305</v>
      </c>
      <c r="GO41" s="35">
        <v>41.471623999999998</v>
      </c>
      <c r="GP41" s="35">
        <v>30.920615999999999</v>
      </c>
      <c r="GQ41" s="35">
        <f t="shared" si="119"/>
        <v>-10.551007999999999</v>
      </c>
      <c r="GR41" s="40">
        <f t="shared" si="120"/>
        <v>74.558488473950291</v>
      </c>
      <c r="GS41" s="35">
        <v>305.95423599999998</v>
      </c>
      <c r="GT41" s="35">
        <v>245.22808000000001</v>
      </c>
      <c r="GU41" s="35">
        <f t="shared" si="162"/>
        <v>-60.726155999999975</v>
      </c>
      <c r="GV41" s="40">
        <f t="shared" si="121"/>
        <v>80.151882584165307</v>
      </c>
      <c r="GW41" s="233">
        <f t="shared" si="122"/>
        <v>-19.848117415834693</v>
      </c>
      <c r="GX41" s="35">
        <v>37.043351999999999</v>
      </c>
      <c r="GY41" s="35">
        <v>29.053245</v>
      </c>
      <c r="GZ41" s="35">
        <f t="shared" si="97"/>
        <v>-7.9901069999999983</v>
      </c>
      <c r="HA41" s="40">
        <f t="shared" si="98"/>
        <v>78.430388804987203</v>
      </c>
      <c r="HB41" s="35">
        <v>342.99758800000001</v>
      </c>
      <c r="HC41" s="35">
        <v>274.28132499999998</v>
      </c>
      <c r="HD41" s="35">
        <f t="shared" si="163"/>
        <v>-68.716263000000026</v>
      </c>
      <c r="HE41" s="40">
        <f t="shared" si="164"/>
        <v>79.965963200884076</v>
      </c>
      <c r="HF41" s="233">
        <f t="shared" si="101"/>
        <v>-20.034036799115924</v>
      </c>
      <c r="HG41" s="35">
        <v>37.689512999999998</v>
      </c>
      <c r="HH41" s="35">
        <v>28.902099</v>
      </c>
      <c r="HI41" s="40">
        <f t="shared" si="165"/>
        <v>-8.7874139999999983</v>
      </c>
      <c r="HJ41" s="40">
        <f t="shared" si="166"/>
        <v>76.68472394429719</v>
      </c>
      <c r="HK41" s="35">
        <v>380.68710099999998</v>
      </c>
      <c r="HL41" s="35">
        <v>303.183424</v>
      </c>
      <c r="HM41" s="40">
        <f t="shared" si="167"/>
        <v>-77.503676999999982</v>
      </c>
      <c r="HN41" s="40">
        <f t="shared" si="168"/>
        <v>79.641107671783189</v>
      </c>
      <c r="HO41" s="233">
        <f t="shared" si="169"/>
        <v>-20.358892328216811</v>
      </c>
      <c r="HP41" s="35">
        <v>35.755364999999998</v>
      </c>
      <c r="HQ41" s="35">
        <v>26.366205999999998</v>
      </c>
      <c r="HR41" s="40">
        <f t="shared" si="102"/>
        <v>-9.3891589999999994</v>
      </c>
      <c r="HS41" s="40">
        <f t="shared" si="103"/>
        <v>73.740558934302584</v>
      </c>
      <c r="HT41" s="35">
        <v>329.54962999999998</v>
      </c>
      <c r="HU41" s="40">
        <f t="shared" si="79"/>
        <v>-86.892836000000045</v>
      </c>
      <c r="HV41" s="40">
        <f t="shared" si="80"/>
        <v>79.13449201407812</v>
      </c>
      <c r="HW41" s="44">
        <f t="shared" si="104"/>
        <v>-20.86550798592188</v>
      </c>
    </row>
    <row r="42" spans="1:231" s="23" customFormat="1" ht="32.25" customHeight="1">
      <c r="A42" s="22" t="s">
        <v>15</v>
      </c>
      <c r="B42" s="47">
        <v>10.644258000000001</v>
      </c>
      <c r="C42" s="38">
        <v>9.888503</v>
      </c>
      <c r="D42" s="75">
        <f t="shared" si="246"/>
        <v>92.899880855950684</v>
      </c>
      <c r="E42" s="271">
        <f t="shared" si="247"/>
        <v>-0.75575500000000062</v>
      </c>
      <c r="F42" s="73">
        <v>17.036911</v>
      </c>
      <c r="G42" s="73" t="s">
        <v>14</v>
      </c>
      <c r="H42" s="38">
        <v>16.344512000000002</v>
      </c>
      <c r="I42" s="272">
        <f t="shared" si="248"/>
        <v>-0.69239899999999821</v>
      </c>
      <c r="J42" s="75">
        <f t="shared" si="249"/>
        <v>95.935888847455985</v>
      </c>
      <c r="K42" s="38">
        <v>25.185375000000001</v>
      </c>
      <c r="L42" s="38">
        <v>8.6697019999999991</v>
      </c>
      <c r="M42" s="38">
        <v>25.014213999999999</v>
      </c>
      <c r="N42" s="283">
        <v>-0.17116100000000145</v>
      </c>
      <c r="O42" s="43">
        <v>99.320395269079768</v>
      </c>
      <c r="P42" s="284">
        <v>38.912849999999999</v>
      </c>
      <c r="Q42" s="73">
        <v>10.673902999999999</v>
      </c>
      <c r="R42" s="35">
        <v>35.688116999999998</v>
      </c>
      <c r="S42" s="272">
        <f t="shared" si="250"/>
        <v>-3.2247330000000005</v>
      </c>
      <c r="T42" s="75">
        <f t="shared" si="251"/>
        <v>91.712935444204163</v>
      </c>
      <c r="U42" s="38">
        <v>50.462206000000009</v>
      </c>
      <c r="V42" s="73" t="s">
        <v>14</v>
      </c>
      <c r="W42" s="73">
        <v>47.742610000000006</v>
      </c>
      <c r="X42" s="73" t="s">
        <v>14</v>
      </c>
      <c r="Y42" s="76">
        <f t="shared" si="253"/>
        <v>94.610628001478958</v>
      </c>
      <c r="Z42" s="38">
        <v>66.92706800000002</v>
      </c>
      <c r="AA42" s="73">
        <v>12.952394</v>
      </c>
      <c r="AB42" s="35">
        <v>60.695003999999997</v>
      </c>
      <c r="AC42" s="271">
        <f t="shared" si="254"/>
        <v>-6.2320640000000225</v>
      </c>
      <c r="AD42" s="76">
        <f t="shared" si="255"/>
        <v>90.688275781033738</v>
      </c>
      <c r="AE42" s="38">
        <v>83.038332000000011</v>
      </c>
      <c r="AF42" s="73">
        <v>15.081110000000001</v>
      </c>
      <c r="AG42" s="35">
        <v>75.776114000000007</v>
      </c>
      <c r="AH42" s="271">
        <f>AG42-AE42</f>
        <v>-7.2622180000000043</v>
      </c>
      <c r="AI42" s="75">
        <f>AG42/AE42%</f>
        <v>91.254378760883583</v>
      </c>
      <c r="AJ42" s="90">
        <v>96.159679999999994</v>
      </c>
      <c r="AK42" s="38">
        <v>13.37856</v>
      </c>
      <c r="AL42" s="35">
        <v>89.154674</v>
      </c>
      <c r="AM42" s="89">
        <f t="shared" si="171"/>
        <v>-7.0050059999999945</v>
      </c>
      <c r="AN42" s="40">
        <f t="shared" si="172"/>
        <v>92.715235741217114</v>
      </c>
      <c r="AO42" s="38">
        <v>110.48348500000002</v>
      </c>
      <c r="AP42" s="35">
        <v>11.674296999999999</v>
      </c>
      <c r="AQ42" s="35">
        <v>100.828971</v>
      </c>
      <c r="AR42" s="105">
        <f t="shared" si="173"/>
        <v>-9.6545140000000202</v>
      </c>
      <c r="AS42" s="35">
        <f t="shared" si="174"/>
        <v>91.261577239349364</v>
      </c>
      <c r="AT42" s="35">
        <v>120.88297700000001</v>
      </c>
      <c r="AU42" s="35">
        <v>10.153145</v>
      </c>
      <c r="AV42" s="38">
        <v>110.982116</v>
      </c>
      <c r="AW42" s="105">
        <f t="shared" si="256"/>
        <v>-9.9008610000000061</v>
      </c>
      <c r="AX42" s="40">
        <f t="shared" si="257"/>
        <v>91.809548998780855</v>
      </c>
      <c r="AY42" s="35">
        <v>130.039736</v>
      </c>
      <c r="AZ42" s="35">
        <v>9.7041760000000004</v>
      </c>
      <c r="BA42" s="35">
        <v>120.68629199999999</v>
      </c>
      <c r="BB42" s="105">
        <f t="shared" si="177"/>
        <v>-9.3534440000000103</v>
      </c>
      <c r="BC42" s="40">
        <f t="shared" si="178"/>
        <v>92.807241626513289</v>
      </c>
      <c r="BD42" s="35" t="s">
        <v>78</v>
      </c>
      <c r="BE42" s="35">
        <v>142.30977899999999</v>
      </c>
      <c r="BF42" s="35">
        <v>130.226857</v>
      </c>
      <c r="BG42" s="102" t="s">
        <v>13</v>
      </c>
      <c r="BH42" s="40">
        <f t="shared" si="123"/>
        <v>91.509422553456432</v>
      </c>
      <c r="BI42" s="38">
        <v>9.888503</v>
      </c>
      <c r="BJ42" s="38">
        <v>11.489330000000001</v>
      </c>
      <c r="BK42" s="102">
        <f t="shared" si="124"/>
        <v>1.6008270000000007</v>
      </c>
      <c r="BL42" s="40">
        <f t="shared" si="125"/>
        <v>116.18876992806698</v>
      </c>
      <c r="BM42" s="38">
        <v>16.344512000000002</v>
      </c>
      <c r="BN42" s="35">
        <v>7.4243059999999996</v>
      </c>
      <c r="BO42" s="38">
        <v>18.913637000000001</v>
      </c>
      <c r="BP42" s="106">
        <f t="shared" si="126"/>
        <v>2.5691249999999997</v>
      </c>
      <c r="BQ42" s="40">
        <f t="shared" si="127"/>
        <v>115.71857881104066</v>
      </c>
      <c r="BR42" s="38">
        <v>25.014213999999999</v>
      </c>
      <c r="BS42" s="35">
        <v>10.621377000000001</v>
      </c>
      <c r="BT42" s="38">
        <v>29.535014</v>
      </c>
      <c r="BU42" s="106">
        <f t="shared" si="258"/>
        <v>4.5208000000000013</v>
      </c>
      <c r="BV42" s="35">
        <f t="shared" si="259"/>
        <v>118.07292445807012</v>
      </c>
      <c r="BW42" s="195">
        <f t="shared" si="260"/>
        <v>18.072924458070119</v>
      </c>
      <c r="BX42" s="38">
        <v>35.688116999999998</v>
      </c>
      <c r="BY42" s="35">
        <v>12.036576999999999</v>
      </c>
      <c r="BZ42" s="35">
        <v>41.571590999999998</v>
      </c>
      <c r="CA42" s="105">
        <f t="shared" si="131"/>
        <v>5.8834739999999996</v>
      </c>
      <c r="CB42" s="35">
        <f t="shared" si="132"/>
        <v>116.48580674626236</v>
      </c>
      <c r="CC42" s="195">
        <f t="shared" si="133"/>
        <v>16.485806746262355</v>
      </c>
      <c r="CD42" s="38">
        <v>47.742610000000006</v>
      </c>
      <c r="CE42" s="35">
        <v>13.835316000000001</v>
      </c>
      <c r="CF42" s="35">
        <v>55.406906999999997</v>
      </c>
      <c r="CG42" s="106">
        <f t="shared" si="261"/>
        <v>7.6642969999999906</v>
      </c>
      <c r="CH42" s="35">
        <f t="shared" si="262"/>
        <v>116.05336825950653</v>
      </c>
      <c r="CI42" s="185">
        <f t="shared" si="263"/>
        <v>16.053368259506527</v>
      </c>
      <c r="CJ42" s="38">
        <v>60.695003999999997</v>
      </c>
      <c r="CK42" s="35">
        <v>14.412407</v>
      </c>
      <c r="CL42" s="35">
        <v>69.819310999999999</v>
      </c>
      <c r="CM42" s="38">
        <f t="shared" si="137"/>
        <v>9.1243070000000017</v>
      </c>
      <c r="CN42" s="40">
        <f t="shared" si="138"/>
        <v>115.03304456492005</v>
      </c>
      <c r="CO42" s="129">
        <f t="shared" si="111"/>
        <v>15.033044564920047</v>
      </c>
      <c r="CP42" s="38">
        <v>75.776114000000007</v>
      </c>
      <c r="CQ42" s="35">
        <v>16.055482999999999</v>
      </c>
      <c r="CR42" s="35">
        <v>85.874792999999997</v>
      </c>
      <c r="CS42" s="43">
        <f t="shared" si="139"/>
        <v>10.09867899999999</v>
      </c>
      <c r="CT42" s="43">
        <f t="shared" si="140"/>
        <v>113.32699510032936</v>
      </c>
      <c r="CU42" s="259">
        <f t="shared" si="141"/>
        <v>13.326995100329356</v>
      </c>
      <c r="CV42" s="35">
        <v>89.154674</v>
      </c>
      <c r="CW42" s="35">
        <v>15.964472000000001</v>
      </c>
      <c r="CX42" s="38">
        <v>101.839265</v>
      </c>
      <c r="CY42" s="108">
        <f t="shared" si="142"/>
        <v>12.684590999999998</v>
      </c>
      <c r="CZ42" s="43">
        <f t="shared" si="143"/>
        <v>114.22762310812779</v>
      </c>
      <c r="DA42" s="259">
        <f t="shared" si="144"/>
        <v>14.227623108127787</v>
      </c>
      <c r="DB42" s="38">
        <v>100.828971</v>
      </c>
      <c r="DC42" s="35">
        <v>14.167755</v>
      </c>
      <c r="DD42" s="38">
        <v>116.00702</v>
      </c>
      <c r="DE42" s="38">
        <f t="shared" si="145"/>
        <v>15.178049000000001</v>
      </c>
      <c r="DF42" s="43">
        <f t="shared" si="146"/>
        <v>115.05326182491737</v>
      </c>
      <c r="DG42" s="129">
        <f t="shared" si="147"/>
        <v>15.053261824917371</v>
      </c>
      <c r="DH42" s="35">
        <v>110.982116</v>
      </c>
      <c r="DI42" s="35">
        <v>11.367565000000001</v>
      </c>
      <c r="DJ42" s="35">
        <v>127.374585</v>
      </c>
      <c r="DK42" s="35">
        <f t="shared" si="148"/>
        <v>16.392468999999991</v>
      </c>
      <c r="DL42" s="35">
        <f t="shared" si="149"/>
        <v>114.77036984949898</v>
      </c>
      <c r="DM42" s="129">
        <f t="shared" si="150"/>
        <v>14.770369849498977</v>
      </c>
      <c r="DN42" s="35">
        <v>120.68629199999999</v>
      </c>
      <c r="DO42" s="35">
        <v>9.8181060000000002</v>
      </c>
      <c r="DP42" s="35">
        <v>137.192691</v>
      </c>
      <c r="DQ42" s="35">
        <f t="shared" si="151"/>
        <v>16.506399000000002</v>
      </c>
      <c r="DR42" s="40">
        <f t="shared" si="152"/>
        <v>113.67711173030324</v>
      </c>
      <c r="DS42" s="135">
        <f t="shared" si="153"/>
        <v>13.677111730303238</v>
      </c>
      <c r="DT42" s="35">
        <v>148.27166800000001</v>
      </c>
      <c r="DU42" s="155">
        <f t="shared" si="264"/>
        <v>113.8564436059453</v>
      </c>
      <c r="DV42" s="239">
        <v>11.489330000000001</v>
      </c>
      <c r="DW42" s="38">
        <v>10.388275</v>
      </c>
      <c r="DX42" s="102">
        <f t="shared" si="81"/>
        <v>-1.1010550000000006</v>
      </c>
      <c r="DY42" s="43">
        <f t="shared" si="82"/>
        <v>90.416717075756381</v>
      </c>
      <c r="DZ42" s="135">
        <f t="shared" si="83"/>
        <v>-9.583282924243619</v>
      </c>
      <c r="EA42" s="38">
        <v>7.4243059999999996</v>
      </c>
      <c r="EB42" s="38">
        <v>7.3629309999999997</v>
      </c>
      <c r="EC42" s="102">
        <f t="shared" si="154"/>
        <v>-6.1374999999999957E-2</v>
      </c>
      <c r="ED42" s="43">
        <f t="shared" si="155"/>
        <v>99.173323405581613</v>
      </c>
      <c r="EE42" s="233">
        <f t="shared" si="61"/>
        <v>-0.82667659441838737</v>
      </c>
      <c r="EF42" s="35">
        <v>18.913637000000001</v>
      </c>
      <c r="EG42" s="38">
        <v>17.751206</v>
      </c>
      <c r="EH42" s="102">
        <f t="shared" si="85"/>
        <v>-1.1624310000000015</v>
      </c>
      <c r="EI42" s="43">
        <f t="shared" si="86"/>
        <v>93.85400597463088</v>
      </c>
      <c r="EJ42" s="233">
        <f t="shared" si="62"/>
        <v>-6.1459940253691201</v>
      </c>
      <c r="EK42" s="35">
        <v>10.621377000000001</v>
      </c>
      <c r="EL42" s="35">
        <v>11.167785</v>
      </c>
      <c r="EM42" s="35">
        <f t="shared" si="63"/>
        <v>0.54640799999999956</v>
      </c>
      <c r="EN42" s="40">
        <f t="shared" si="64"/>
        <v>105.14441771533012</v>
      </c>
      <c r="EO42" s="233">
        <f t="shared" si="65"/>
        <v>5.1444177153301212</v>
      </c>
      <c r="EP42" s="35">
        <v>29.535014</v>
      </c>
      <c r="EQ42" s="38">
        <v>28.918990999999998</v>
      </c>
      <c r="ER42" s="296">
        <f t="shared" si="87"/>
        <v>-0.61602300000000199</v>
      </c>
      <c r="ES42" s="43">
        <f t="shared" si="88"/>
        <v>97.914262034885098</v>
      </c>
      <c r="ET42" s="233">
        <f t="shared" si="89"/>
        <v>-2.0857379651149017</v>
      </c>
      <c r="EU42" s="38">
        <v>12.036576999999999</v>
      </c>
      <c r="EV42" s="38">
        <v>13.276608</v>
      </c>
      <c r="EW42" s="38">
        <f t="shared" si="112"/>
        <v>1.2400310000000001</v>
      </c>
      <c r="EX42" s="43">
        <f t="shared" si="113"/>
        <v>110.3021897338421</v>
      </c>
      <c r="EY42" s="302">
        <f t="shared" si="90"/>
        <v>10.302189733842098</v>
      </c>
      <c r="EZ42" s="38">
        <v>41.571590999999998</v>
      </c>
      <c r="FA42" s="38">
        <v>42.195599000000001</v>
      </c>
      <c r="FB42" s="38">
        <f t="shared" si="114"/>
        <v>0.62400800000000345</v>
      </c>
      <c r="FC42" s="43">
        <f t="shared" si="91"/>
        <v>101.50104430691624</v>
      </c>
      <c r="FD42" s="302">
        <f t="shared" si="92"/>
        <v>1.501044306916242</v>
      </c>
      <c r="FE42" s="35">
        <v>55.406906999999997</v>
      </c>
      <c r="FF42" s="35">
        <v>13.835316000000001</v>
      </c>
      <c r="FG42" s="35">
        <v>13.400137000000001</v>
      </c>
      <c r="FH42" s="120">
        <f t="shared" si="68"/>
        <v>-0.43517899999999976</v>
      </c>
      <c r="FI42" s="40">
        <f t="shared" si="93"/>
        <v>96.854578529323078</v>
      </c>
      <c r="FJ42" s="35">
        <v>55.595736000000002</v>
      </c>
      <c r="FK42" s="105">
        <f t="shared" si="94"/>
        <v>0.18882900000000546</v>
      </c>
      <c r="FL42" s="40">
        <f t="shared" si="95"/>
        <v>100.34080408061762</v>
      </c>
      <c r="FM42" s="302">
        <f t="shared" si="96"/>
        <v>0.34080408061761602</v>
      </c>
      <c r="FN42" s="35">
        <v>69.819310999999999</v>
      </c>
      <c r="FO42" s="35">
        <v>14.412407</v>
      </c>
      <c r="FP42" s="35">
        <v>15.386232</v>
      </c>
      <c r="FQ42" s="35">
        <f t="shared" si="69"/>
        <v>0.97382499999999972</v>
      </c>
      <c r="FR42" s="40">
        <f t="shared" si="70"/>
        <v>106.75685192626048</v>
      </c>
      <c r="FS42" s="35">
        <v>70.981967999999995</v>
      </c>
      <c r="FT42" s="35">
        <f t="shared" si="71"/>
        <v>1.1626569999999958</v>
      </c>
      <c r="FU42" s="40">
        <f t="shared" si="72"/>
        <v>101.66523700011878</v>
      </c>
      <c r="FV42" s="302">
        <f t="shared" si="73"/>
        <v>1.6652370001187791</v>
      </c>
      <c r="FW42" s="35">
        <v>16.055482000000001</v>
      </c>
      <c r="FX42" s="35">
        <v>14.394812999999999</v>
      </c>
      <c r="FY42" s="35">
        <f t="shared" si="115"/>
        <v>-1.6606690000000022</v>
      </c>
      <c r="FZ42" s="40">
        <f t="shared" si="156"/>
        <v>89.65668548599163</v>
      </c>
      <c r="GA42" s="35">
        <v>85.874792999999997</v>
      </c>
      <c r="GB42" s="35">
        <v>85.376780999999994</v>
      </c>
      <c r="GC42" s="35">
        <f t="shared" si="244"/>
        <v>-0.49801200000000279</v>
      </c>
      <c r="GD42" s="40">
        <f t="shared" si="245"/>
        <v>99.420071964540284</v>
      </c>
      <c r="GE42" s="302">
        <f t="shared" si="116"/>
        <v>-0.57992803545971583</v>
      </c>
      <c r="GF42" s="35">
        <v>15.964472000000001</v>
      </c>
      <c r="GG42" s="35">
        <v>14.788361</v>
      </c>
      <c r="GH42" s="35">
        <f t="shared" si="159"/>
        <v>-1.1761110000000006</v>
      </c>
      <c r="GI42" s="40">
        <f t="shared" si="160"/>
        <v>92.632947710390908</v>
      </c>
      <c r="GJ42" s="35">
        <v>101.839265</v>
      </c>
      <c r="GK42" s="35">
        <v>100.165142</v>
      </c>
      <c r="GL42" s="35">
        <f t="shared" si="117"/>
        <v>-1.6741229999999945</v>
      </c>
      <c r="GM42" s="40">
        <f t="shared" si="118"/>
        <v>98.356112448376379</v>
      </c>
      <c r="GN42" s="233">
        <f t="shared" si="161"/>
        <v>-1.6438875516236209</v>
      </c>
      <c r="GO42" s="35">
        <v>14.167755</v>
      </c>
      <c r="GP42" s="35">
        <v>15.026145</v>
      </c>
      <c r="GQ42" s="35">
        <f t="shared" si="119"/>
        <v>0.85838999999999999</v>
      </c>
      <c r="GR42" s="40">
        <f t="shared" si="120"/>
        <v>106.05875807423266</v>
      </c>
      <c r="GS42" s="35">
        <v>116.00702</v>
      </c>
      <c r="GT42" s="35">
        <v>115.191287</v>
      </c>
      <c r="GU42" s="35">
        <f t="shared" si="162"/>
        <v>-0.81573299999999449</v>
      </c>
      <c r="GV42" s="40">
        <f t="shared" si="121"/>
        <v>99.296824450796166</v>
      </c>
      <c r="GW42" s="233">
        <f t="shared" si="122"/>
        <v>-0.70317554920383429</v>
      </c>
      <c r="GX42" s="35">
        <v>11.367565000000001</v>
      </c>
      <c r="GY42" s="35">
        <v>11.393401000000001</v>
      </c>
      <c r="GZ42" s="35">
        <f t="shared" si="97"/>
        <v>2.583599999999997E-2</v>
      </c>
      <c r="HA42" s="40">
        <f t="shared" si="98"/>
        <v>100.22727822537193</v>
      </c>
      <c r="HB42" s="35">
        <v>127.374585</v>
      </c>
      <c r="HC42" s="35">
        <v>126.584688</v>
      </c>
      <c r="HD42" s="35">
        <f t="shared" si="163"/>
        <v>-0.7898969999999963</v>
      </c>
      <c r="HE42" s="40">
        <f t="shared" si="164"/>
        <v>99.379862945186431</v>
      </c>
      <c r="HF42" s="233">
        <f t="shared" si="101"/>
        <v>-0.62013705481356851</v>
      </c>
      <c r="HG42" s="35">
        <v>9.8181060000000002</v>
      </c>
      <c r="HH42" s="35">
        <v>11.070257</v>
      </c>
      <c r="HI42" s="40">
        <f t="shared" si="165"/>
        <v>1.2521509999999996</v>
      </c>
      <c r="HJ42" s="40">
        <f t="shared" si="166"/>
        <v>112.75348830008558</v>
      </c>
      <c r="HK42" s="35">
        <v>137.192691</v>
      </c>
      <c r="HL42" s="35">
        <v>137.654945</v>
      </c>
      <c r="HM42" s="40">
        <f t="shared" si="167"/>
        <v>0.4622540000000015</v>
      </c>
      <c r="HN42" s="40">
        <f t="shared" si="168"/>
        <v>100.33693777462241</v>
      </c>
      <c r="HO42" s="233">
        <f t="shared" si="169"/>
        <v>0.33693777462241314</v>
      </c>
      <c r="HP42" s="35">
        <v>11.078977</v>
      </c>
      <c r="HQ42" s="35">
        <v>12.503571000000001</v>
      </c>
      <c r="HR42" s="40">
        <f t="shared" si="102"/>
        <v>1.4245940000000008</v>
      </c>
      <c r="HS42" s="40">
        <f t="shared" si="103"/>
        <v>112.85853377978853</v>
      </c>
      <c r="HT42" s="35">
        <v>150.15851599999999</v>
      </c>
      <c r="HU42" s="40">
        <f t="shared" si="79"/>
        <v>1.8868479999999863</v>
      </c>
      <c r="HV42" s="40">
        <f t="shared" si="80"/>
        <v>101.27256139048762</v>
      </c>
      <c r="HW42" s="44">
        <f t="shared" si="104"/>
        <v>1.2725613904876241</v>
      </c>
    </row>
    <row r="43" spans="1:231" s="23" customFormat="1" ht="32.25" customHeight="1">
      <c r="A43" s="22" t="s">
        <v>16</v>
      </c>
      <c r="B43" s="46">
        <v>26.819538999999999</v>
      </c>
      <c r="C43" s="53">
        <v>13.84844</v>
      </c>
      <c r="D43" s="76">
        <f t="shared" si="246"/>
        <v>51.635637734116166</v>
      </c>
      <c r="E43" s="285">
        <f t="shared" si="247"/>
        <v>-12.971098999999999</v>
      </c>
      <c r="F43" s="73">
        <v>33.417445000000001</v>
      </c>
      <c r="G43" s="73">
        <f>G44+G45</f>
        <v>8.1030820000000006</v>
      </c>
      <c r="H43" s="38">
        <v>21.951525</v>
      </c>
      <c r="I43" s="286">
        <f t="shared" si="248"/>
        <v>-11.465920000000001</v>
      </c>
      <c r="J43" s="76">
        <f t="shared" si="249"/>
        <v>65.688819118277891</v>
      </c>
      <c r="K43" s="38">
        <v>39.860765000000001</v>
      </c>
      <c r="L43" s="38">
        <v>8.8272210000000051</v>
      </c>
      <c r="M43" s="38">
        <v>30.778746000000005</v>
      </c>
      <c r="N43" s="283">
        <v>-9.0820189999999954</v>
      </c>
      <c r="O43" s="43">
        <v>77.215643001332282</v>
      </c>
      <c r="P43" s="284">
        <v>47.881436000000001</v>
      </c>
      <c r="Q43" s="73">
        <f>Q44+Q45</f>
        <v>9.3443149999999999</v>
      </c>
      <c r="R43" s="38">
        <v>40.123061</v>
      </c>
      <c r="S43" s="286">
        <f t="shared" si="250"/>
        <v>-7.7583750000000009</v>
      </c>
      <c r="T43" s="76">
        <f t="shared" si="251"/>
        <v>83.796695236959891</v>
      </c>
      <c r="U43" s="38">
        <v>57.770218</v>
      </c>
      <c r="V43" s="73">
        <f>V44+V45</f>
        <v>10.267486</v>
      </c>
      <c r="W43" s="38">
        <v>50.390549000000007</v>
      </c>
      <c r="X43" s="286">
        <f t="shared" ref="X43:X46" si="265">W43-U43</f>
        <v>-7.3796689999999927</v>
      </c>
      <c r="Y43" s="76">
        <f t="shared" si="253"/>
        <v>87.225824558944907</v>
      </c>
      <c r="Z43" s="38">
        <v>67.933278000000001</v>
      </c>
      <c r="AA43" s="73">
        <f>AA44+AA45</f>
        <v>8.5761950000000002</v>
      </c>
      <c r="AB43" s="38">
        <v>58.966743999999998</v>
      </c>
      <c r="AC43" s="285">
        <f t="shared" si="254"/>
        <v>-8.9665340000000029</v>
      </c>
      <c r="AD43" s="76">
        <f t="shared" si="255"/>
        <v>86.800969621987036</v>
      </c>
      <c r="AE43" s="38">
        <v>80.249092000000019</v>
      </c>
      <c r="AF43" s="73">
        <f>AF44+AF45</f>
        <v>11.403918000000001</v>
      </c>
      <c r="AG43" s="38">
        <v>70.672934000000012</v>
      </c>
      <c r="AH43" s="285">
        <f t="shared" ref="AH43:AH46" si="266">AG43-AE43</f>
        <v>-9.5761580000000066</v>
      </c>
      <c r="AI43" s="76">
        <f t="shared" ref="AI43:AI46" si="267">AG43/AE43%</f>
        <v>88.066957816793732</v>
      </c>
      <c r="AJ43" s="90">
        <v>92.85423200000001</v>
      </c>
      <c r="AK43" s="38">
        <v>10.014003000000001</v>
      </c>
      <c r="AL43" s="35">
        <v>80.686937</v>
      </c>
      <c r="AM43" s="89">
        <f t="shared" si="171"/>
        <v>-12.16729500000001</v>
      </c>
      <c r="AN43" s="40">
        <f t="shared" si="172"/>
        <v>86.896348461532682</v>
      </c>
      <c r="AO43" s="38">
        <v>104.65310000000001</v>
      </c>
      <c r="AP43" s="35">
        <v>11.020372999999999</v>
      </c>
      <c r="AQ43" s="35">
        <v>91.707310000000007</v>
      </c>
      <c r="AR43" s="105">
        <f t="shared" si="173"/>
        <v>-12.945790000000002</v>
      </c>
      <c r="AS43" s="35">
        <f t="shared" si="174"/>
        <v>87.629807430453567</v>
      </c>
      <c r="AT43" s="35">
        <v>118.25671199999999</v>
      </c>
      <c r="AU43" s="35">
        <v>12.171597</v>
      </c>
      <c r="AV43" s="38">
        <v>103.878907</v>
      </c>
      <c r="AW43" s="106">
        <f t="shared" si="256"/>
        <v>-14.377804999999995</v>
      </c>
      <c r="AX43" s="43">
        <f t="shared" si="257"/>
        <v>87.841869812852579</v>
      </c>
      <c r="AY43" s="35">
        <v>131.893034</v>
      </c>
      <c r="AZ43" s="35">
        <v>11.691338999999999</v>
      </c>
      <c r="BA43" s="38">
        <v>115.570246</v>
      </c>
      <c r="BB43" s="106">
        <f t="shared" si="177"/>
        <v>-16.322788000000003</v>
      </c>
      <c r="BC43" s="43">
        <f t="shared" si="178"/>
        <v>87.624222822867196</v>
      </c>
      <c r="BD43" s="35">
        <f>BD44+BD45</f>
        <v>14.729765</v>
      </c>
      <c r="BE43" s="35">
        <v>148.371058</v>
      </c>
      <c r="BF43" s="35">
        <v>130.925162</v>
      </c>
      <c r="BG43" s="102" t="e">
        <f>BF43-#REF!</f>
        <v>#REF!</v>
      </c>
      <c r="BH43" s="43">
        <f t="shared" si="123"/>
        <v>88.241712207781106</v>
      </c>
      <c r="BI43" s="38">
        <v>13.84844</v>
      </c>
      <c r="BJ43" s="38">
        <v>12.928936</v>
      </c>
      <c r="BK43" s="102">
        <f t="shared" si="124"/>
        <v>-0.91950399999999988</v>
      </c>
      <c r="BL43" s="43">
        <f t="shared" si="125"/>
        <v>93.360234076906849</v>
      </c>
      <c r="BM43" s="38">
        <v>21.951525</v>
      </c>
      <c r="BN43" s="35">
        <v>10.295109</v>
      </c>
      <c r="BO43" s="38">
        <v>23.224045</v>
      </c>
      <c r="BP43" s="106">
        <f t="shared" si="126"/>
        <v>1.2725200000000001</v>
      </c>
      <c r="BQ43" s="43">
        <f t="shared" si="127"/>
        <v>105.7969548812668</v>
      </c>
      <c r="BR43" s="38">
        <v>30.778746000000005</v>
      </c>
      <c r="BS43" s="35">
        <v>9.0768979999999999</v>
      </c>
      <c r="BT43" s="38">
        <v>32.300942999999997</v>
      </c>
      <c r="BU43" s="106">
        <f t="shared" si="258"/>
        <v>1.5221969999999914</v>
      </c>
      <c r="BV43" s="38">
        <f t="shared" si="259"/>
        <v>104.94561084457433</v>
      </c>
      <c r="BW43" s="195">
        <f t="shared" si="260"/>
        <v>4.9456108445743325</v>
      </c>
      <c r="BX43" s="38">
        <v>40.123061</v>
      </c>
      <c r="BY43" s="35">
        <v>11.419434000000001</v>
      </c>
      <c r="BZ43" s="38">
        <v>43.720376999999999</v>
      </c>
      <c r="CA43" s="106">
        <f t="shared" si="131"/>
        <v>3.5973159999999993</v>
      </c>
      <c r="CB43" s="38">
        <f t="shared" si="132"/>
        <v>108.96570677895188</v>
      </c>
      <c r="CC43" s="195">
        <f t="shared" si="133"/>
        <v>8.9657067789518834</v>
      </c>
      <c r="CD43" s="38">
        <v>50.390549000000007</v>
      </c>
      <c r="CE43" s="35">
        <v>15.156478999999999</v>
      </c>
      <c r="CF43" s="38">
        <v>58.876855999999997</v>
      </c>
      <c r="CG43" s="106">
        <f t="shared" si="261"/>
        <v>8.4863069999999894</v>
      </c>
      <c r="CH43" s="38">
        <f t="shared" si="262"/>
        <v>116.84106874882428</v>
      </c>
      <c r="CI43" s="185">
        <f t="shared" si="263"/>
        <v>16.841068748824284</v>
      </c>
      <c r="CJ43" s="38">
        <v>58.966743999999998</v>
      </c>
      <c r="CK43" s="35">
        <v>14.198805999999999</v>
      </c>
      <c r="CL43" s="35">
        <v>73.075661999999994</v>
      </c>
      <c r="CM43" s="38">
        <f t="shared" si="137"/>
        <v>14.108917999999996</v>
      </c>
      <c r="CN43" s="43">
        <f t="shared" si="138"/>
        <v>123.92690700371722</v>
      </c>
      <c r="CO43" s="129">
        <f t="shared" si="111"/>
        <v>23.926907003717218</v>
      </c>
      <c r="CP43" s="38">
        <v>70.672934000000012</v>
      </c>
      <c r="CQ43" s="35">
        <f>CQ44+CQ45</f>
        <v>12.981511000000001</v>
      </c>
      <c r="CR43" s="35">
        <v>86.057169999999999</v>
      </c>
      <c r="CS43" s="43">
        <f t="shared" si="139"/>
        <v>15.384235999999987</v>
      </c>
      <c r="CT43" s="43">
        <f t="shared" si="140"/>
        <v>121.76821468880857</v>
      </c>
      <c r="CU43" s="259">
        <f t="shared" si="141"/>
        <v>21.76821468880857</v>
      </c>
      <c r="CV43" s="35">
        <v>80.686937</v>
      </c>
      <c r="CW43" s="35">
        <v>12.9679</v>
      </c>
      <c r="CX43" s="38">
        <v>99.025069999999999</v>
      </c>
      <c r="CY43" s="108">
        <f t="shared" si="142"/>
        <v>18.338132999999999</v>
      </c>
      <c r="CZ43" s="43">
        <f t="shared" si="143"/>
        <v>122.72751164169237</v>
      </c>
      <c r="DA43" s="259">
        <f t="shared" si="144"/>
        <v>22.727511641692374</v>
      </c>
      <c r="DB43" s="38">
        <v>91.707310000000007</v>
      </c>
      <c r="DC43" s="35">
        <v>14.169313000000001</v>
      </c>
      <c r="DD43" s="38">
        <v>113.194383</v>
      </c>
      <c r="DE43" s="38">
        <f t="shared" si="145"/>
        <v>21.487072999999995</v>
      </c>
      <c r="DF43" s="43">
        <f t="shared" si="146"/>
        <v>123.43005481242443</v>
      </c>
      <c r="DG43" s="129">
        <f t="shared" si="147"/>
        <v>23.43005481242443</v>
      </c>
      <c r="DH43" s="35">
        <v>103.878907</v>
      </c>
      <c r="DI43" s="35">
        <v>16.265234</v>
      </c>
      <c r="DJ43" s="35">
        <v>129.45961700000001</v>
      </c>
      <c r="DK43" s="35">
        <f t="shared" si="148"/>
        <v>25.58071000000001</v>
      </c>
      <c r="DL43" s="35">
        <f t="shared" si="149"/>
        <v>124.62550939239283</v>
      </c>
      <c r="DM43" s="129">
        <f t="shared" si="150"/>
        <v>24.625509392392829</v>
      </c>
      <c r="DN43" s="35">
        <v>115.570246</v>
      </c>
      <c r="DO43" s="35">
        <v>16.823315000000001</v>
      </c>
      <c r="DP43" s="35">
        <v>146.28293199999999</v>
      </c>
      <c r="DQ43" s="35">
        <f t="shared" si="151"/>
        <v>30.712685999999991</v>
      </c>
      <c r="DR43" s="40">
        <f t="shared" si="152"/>
        <v>126.57490752420827</v>
      </c>
      <c r="DS43" s="135">
        <f t="shared" si="153"/>
        <v>26.574907524208271</v>
      </c>
      <c r="DT43" s="35">
        <v>166.337131</v>
      </c>
      <c r="DU43" s="156">
        <f t="shared" si="264"/>
        <v>127.04748916025783</v>
      </c>
      <c r="DV43" s="240">
        <v>12.928936</v>
      </c>
      <c r="DW43" s="38">
        <v>21.362486000000001</v>
      </c>
      <c r="DX43" s="102">
        <f t="shared" si="81"/>
        <v>8.4335500000000003</v>
      </c>
      <c r="DY43" s="43">
        <f t="shared" si="82"/>
        <v>165.23003903801521</v>
      </c>
      <c r="DZ43" s="135">
        <f t="shared" si="83"/>
        <v>65.230039038015207</v>
      </c>
      <c r="EA43" s="38">
        <v>10.295109</v>
      </c>
      <c r="EB43" s="38">
        <v>11.133126000000001</v>
      </c>
      <c r="EC43" s="102">
        <f t="shared" si="154"/>
        <v>0.83801700000000068</v>
      </c>
      <c r="ED43" s="43">
        <f t="shared" si="155"/>
        <v>108.13995267072939</v>
      </c>
      <c r="EE43" s="233">
        <f t="shared" si="61"/>
        <v>8.1399526707293859</v>
      </c>
      <c r="EF43" s="35">
        <v>23.224045</v>
      </c>
      <c r="EG43" s="38">
        <v>32.495612000000001</v>
      </c>
      <c r="EH43" s="102">
        <f t="shared" si="85"/>
        <v>9.271567000000001</v>
      </c>
      <c r="EI43" s="43">
        <f t="shared" si="86"/>
        <v>139.92227452194481</v>
      </c>
      <c r="EJ43" s="233">
        <f t="shared" si="62"/>
        <v>39.922274521944814</v>
      </c>
      <c r="EK43" s="35">
        <v>9.0768979999999999</v>
      </c>
      <c r="EL43" s="35">
        <v>13.430792</v>
      </c>
      <c r="EM43" s="35">
        <f t="shared" si="63"/>
        <v>4.3538940000000004</v>
      </c>
      <c r="EN43" s="40">
        <f t="shared" si="64"/>
        <v>147.96676133189996</v>
      </c>
      <c r="EO43" s="233">
        <f t="shared" si="65"/>
        <v>47.96676133189996</v>
      </c>
      <c r="EP43" s="35">
        <v>32.300942999999997</v>
      </c>
      <c r="EQ43" s="38">
        <v>45.926403999999998</v>
      </c>
      <c r="ER43" s="296">
        <f t="shared" si="87"/>
        <v>13.625461000000001</v>
      </c>
      <c r="ES43" s="43">
        <f t="shared" si="88"/>
        <v>142.1828582527761</v>
      </c>
      <c r="ET43" s="233">
        <f t="shared" si="89"/>
        <v>42.1828582527761</v>
      </c>
      <c r="EU43" s="38">
        <v>11.419434000000001</v>
      </c>
      <c r="EV43" s="38">
        <v>13.329212</v>
      </c>
      <c r="EW43" s="38">
        <f t="shared" si="112"/>
        <v>1.9097779999999993</v>
      </c>
      <c r="EX43" s="43">
        <f t="shared" si="113"/>
        <v>116.72392869909314</v>
      </c>
      <c r="EY43" s="302">
        <f t="shared" si="90"/>
        <v>16.723928699093136</v>
      </c>
      <c r="EZ43" s="38">
        <v>43.720376999999999</v>
      </c>
      <c r="FA43" s="38">
        <v>59.255616000000003</v>
      </c>
      <c r="FB43" s="38">
        <f t="shared" si="114"/>
        <v>15.535239000000004</v>
      </c>
      <c r="FC43" s="43">
        <f t="shared" si="91"/>
        <v>135.53317712699504</v>
      </c>
      <c r="FD43" s="302">
        <f t="shared" si="92"/>
        <v>35.533177126995042</v>
      </c>
      <c r="FE43" s="35">
        <v>58.876855999999997</v>
      </c>
      <c r="FF43" s="35">
        <v>15.156478999999999</v>
      </c>
      <c r="FG43" s="35">
        <v>16.122242</v>
      </c>
      <c r="FH43" s="120">
        <f t="shared" si="68"/>
        <v>0.96576300000000082</v>
      </c>
      <c r="FI43" s="40">
        <f t="shared" si="93"/>
        <v>106.37194826054257</v>
      </c>
      <c r="FJ43" s="35">
        <v>75.377858000000003</v>
      </c>
      <c r="FK43" s="105">
        <f t="shared" si="94"/>
        <v>16.501002000000007</v>
      </c>
      <c r="FL43" s="40">
        <f t="shared" si="95"/>
        <v>128.02629610521322</v>
      </c>
      <c r="FM43" s="302">
        <f t="shared" si="96"/>
        <v>28.02629610521322</v>
      </c>
      <c r="FN43" s="35">
        <v>73.075661999999994</v>
      </c>
      <c r="FO43" s="35">
        <v>14.198805999999999</v>
      </c>
      <c r="FP43" s="35">
        <v>13.230388</v>
      </c>
      <c r="FQ43" s="35">
        <f t="shared" si="69"/>
        <v>-0.96841799999999978</v>
      </c>
      <c r="FR43" s="40">
        <f t="shared" si="70"/>
        <v>93.179581438044863</v>
      </c>
      <c r="FS43" s="35">
        <v>88.608245999999994</v>
      </c>
      <c r="FT43" s="35">
        <f t="shared" si="71"/>
        <v>15.532584</v>
      </c>
      <c r="FU43" s="40">
        <f t="shared" si="72"/>
        <v>121.25548174986085</v>
      </c>
      <c r="FV43" s="302">
        <f t="shared" si="73"/>
        <v>21.255481749860849</v>
      </c>
      <c r="FW43" s="35">
        <v>12.981508</v>
      </c>
      <c r="FX43" s="35">
        <v>16.076682999999999</v>
      </c>
      <c r="FY43" s="35">
        <f t="shared" si="115"/>
        <v>3.0951749999999993</v>
      </c>
      <c r="FZ43" s="40">
        <f t="shared" si="156"/>
        <v>123.84295414677554</v>
      </c>
      <c r="GA43" s="35">
        <v>86.057169999999999</v>
      </c>
      <c r="GB43" s="35">
        <v>104.684929</v>
      </c>
      <c r="GC43" s="35">
        <f t="shared" si="244"/>
        <v>18.627758999999998</v>
      </c>
      <c r="GD43" s="40">
        <f t="shared" si="245"/>
        <v>121.64579546364354</v>
      </c>
      <c r="GE43" s="302">
        <f t="shared" si="116"/>
        <v>21.645795463643537</v>
      </c>
      <c r="GF43" s="35">
        <v>12.9679</v>
      </c>
      <c r="GG43" s="35">
        <v>15.380680999999999</v>
      </c>
      <c r="GH43" s="35">
        <f t="shared" si="159"/>
        <v>2.412780999999999</v>
      </c>
      <c r="GI43" s="40">
        <f t="shared" si="160"/>
        <v>118.60579584975208</v>
      </c>
      <c r="GJ43" s="35">
        <v>99.025069999999999</v>
      </c>
      <c r="GK43" s="35">
        <v>120.06561000000001</v>
      </c>
      <c r="GL43" s="35">
        <f t="shared" si="117"/>
        <v>21.040540000000007</v>
      </c>
      <c r="GM43" s="40">
        <f t="shared" si="118"/>
        <v>121.24769010514207</v>
      </c>
      <c r="GN43" s="233">
        <f t="shared" si="161"/>
        <v>21.24769010514207</v>
      </c>
      <c r="GO43" s="35">
        <v>14.169313000000001</v>
      </c>
      <c r="GP43" s="35">
        <v>14.970908</v>
      </c>
      <c r="GQ43" s="35">
        <f t="shared" si="119"/>
        <v>0.80159499999999895</v>
      </c>
      <c r="GR43" s="40">
        <f t="shared" si="120"/>
        <v>105.65726087072817</v>
      </c>
      <c r="GS43" s="35">
        <v>113.194383</v>
      </c>
      <c r="GT43" s="35">
        <f t="shared" si="184"/>
        <v>135.036518</v>
      </c>
      <c r="GU43" s="35">
        <f t="shared" si="162"/>
        <v>21.842134999999999</v>
      </c>
      <c r="GV43" s="40">
        <f t="shared" si="121"/>
        <v>119.29612973816907</v>
      </c>
      <c r="GW43" s="233">
        <f t="shared" si="122"/>
        <v>19.296129738169071</v>
      </c>
      <c r="GX43" s="35">
        <v>16.265234</v>
      </c>
      <c r="GY43" s="35">
        <v>16.397613</v>
      </c>
      <c r="GZ43" s="35">
        <f t="shared" si="97"/>
        <v>0.13237900000000025</v>
      </c>
      <c r="HA43" s="40">
        <f t="shared" si="98"/>
        <v>100.81387700908576</v>
      </c>
      <c r="HB43" s="35">
        <v>129.45961700000001</v>
      </c>
      <c r="HC43" s="35">
        <v>151.43413100000001</v>
      </c>
      <c r="HD43" s="35">
        <f t="shared" si="163"/>
        <v>21.974513999999999</v>
      </c>
      <c r="HE43" s="40">
        <f t="shared" si="164"/>
        <v>116.97402982429648</v>
      </c>
      <c r="HF43" s="233">
        <f t="shared" si="101"/>
        <v>16.97402982429648</v>
      </c>
      <c r="HG43" s="35">
        <v>16.823315000000001</v>
      </c>
      <c r="HH43" s="35">
        <v>18.500171000000002</v>
      </c>
      <c r="HI43" s="40">
        <f t="shared" si="165"/>
        <v>1.6768560000000008</v>
      </c>
      <c r="HJ43" s="40">
        <f t="shared" si="166"/>
        <v>109.9674529068736</v>
      </c>
      <c r="HK43" s="35">
        <v>146.28293199999999</v>
      </c>
      <c r="HL43" s="35">
        <v>169.934302</v>
      </c>
      <c r="HM43" s="40">
        <f t="shared" si="167"/>
        <v>23.651370000000014</v>
      </c>
      <c r="HN43" s="40">
        <f t="shared" si="168"/>
        <v>116.16823622321161</v>
      </c>
      <c r="HO43" s="233">
        <f t="shared" si="169"/>
        <v>16.168236223211608</v>
      </c>
      <c r="HP43" s="35">
        <v>20.054199000000001</v>
      </c>
      <c r="HQ43" s="35">
        <v>24.813027000000002</v>
      </c>
      <c r="HR43" s="40">
        <f t="shared" si="102"/>
        <v>4.7588280000000012</v>
      </c>
      <c r="HS43" s="40">
        <f t="shared" si="103"/>
        <v>123.7298333381453</v>
      </c>
      <c r="HT43" s="35">
        <v>194.74732900000001</v>
      </c>
      <c r="HU43" s="40">
        <f t="shared" si="79"/>
        <v>28.410198000000008</v>
      </c>
      <c r="HV43" s="40">
        <f t="shared" si="80"/>
        <v>117.07988939643307</v>
      </c>
      <c r="HW43" s="44">
        <f t="shared" si="104"/>
        <v>17.079889396433074</v>
      </c>
    </row>
    <row r="44" spans="1:231" s="23" customFormat="1" ht="18" customHeight="1">
      <c r="A44" s="24" t="s">
        <v>2</v>
      </c>
      <c r="B44" s="46">
        <v>15.523799</v>
      </c>
      <c r="C44" s="38">
        <v>8.1367709999999995</v>
      </c>
      <c r="D44" s="76">
        <f t="shared" si="246"/>
        <v>52.414818048082175</v>
      </c>
      <c r="E44" s="285">
        <f t="shared" si="247"/>
        <v>-7.3870280000000008</v>
      </c>
      <c r="F44" s="73">
        <v>19.200990000000001</v>
      </c>
      <c r="G44" s="73">
        <v>4.7872009999999996</v>
      </c>
      <c r="H44" s="38">
        <v>12.923971999999999</v>
      </c>
      <c r="I44" s="286">
        <f t="shared" si="248"/>
        <v>-6.2770180000000018</v>
      </c>
      <c r="J44" s="76">
        <f t="shared" si="249"/>
        <v>67.308883552358495</v>
      </c>
      <c r="K44" s="38">
        <v>22.845633999999997</v>
      </c>
      <c r="L44" s="38">
        <v>5.1646309999999991</v>
      </c>
      <c r="M44" s="38">
        <v>18.088602999999999</v>
      </c>
      <c r="N44" s="283">
        <v>-4.7570309999999978</v>
      </c>
      <c r="O44" s="43">
        <v>79.177504988480521</v>
      </c>
      <c r="P44" s="284">
        <v>27.531209000000004</v>
      </c>
      <c r="Q44" s="73">
        <v>5.4962749999999998</v>
      </c>
      <c r="R44" s="38">
        <v>23.584878</v>
      </c>
      <c r="S44" s="286">
        <f t="shared" si="250"/>
        <v>-3.9463310000000043</v>
      </c>
      <c r="T44" s="76">
        <f t="shared" si="251"/>
        <v>85.665972751142149</v>
      </c>
      <c r="U44" s="38">
        <v>33.188668</v>
      </c>
      <c r="V44" s="73">
        <v>5.9461049999999993</v>
      </c>
      <c r="W44" s="38">
        <v>29.530982000000005</v>
      </c>
      <c r="X44" s="286">
        <f t="shared" si="265"/>
        <v>-3.6576859999999947</v>
      </c>
      <c r="Y44" s="76">
        <f t="shared" si="253"/>
        <v>88.979111785986731</v>
      </c>
      <c r="Z44" s="38">
        <v>38.883111</v>
      </c>
      <c r="AA44" s="73">
        <v>5.0043519999999999</v>
      </c>
      <c r="AB44" s="38">
        <v>34.535333999999999</v>
      </c>
      <c r="AC44" s="285">
        <f t="shared" si="254"/>
        <v>-4.3477770000000007</v>
      </c>
      <c r="AD44" s="76">
        <f t="shared" si="255"/>
        <v>88.81834069295536</v>
      </c>
      <c r="AE44" s="38">
        <v>45.977608000000004</v>
      </c>
      <c r="AF44" s="73">
        <v>6.8423489999999996</v>
      </c>
      <c r="AG44" s="38">
        <v>41.377683000000005</v>
      </c>
      <c r="AH44" s="285">
        <f t="shared" si="266"/>
        <v>-4.5999249999999989</v>
      </c>
      <c r="AI44" s="76">
        <f t="shared" si="267"/>
        <v>89.995292926069581</v>
      </c>
      <c r="AJ44" s="90">
        <v>53.396278000000002</v>
      </c>
      <c r="AK44" s="38">
        <v>5.8786060000000004</v>
      </c>
      <c r="AL44" s="35">
        <v>47.256289000000002</v>
      </c>
      <c r="AM44" s="89">
        <f t="shared" si="171"/>
        <v>-6.1399889999999999</v>
      </c>
      <c r="AN44" s="40">
        <f t="shared" si="172"/>
        <v>88.501091780217351</v>
      </c>
      <c r="AO44" s="38">
        <v>60.320016999999993</v>
      </c>
      <c r="AP44" s="35">
        <v>6.5311680000000001</v>
      </c>
      <c r="AQ44" s="35">
        <v>53.787457000000003</v>
      </c>
      <c r="AR44" s="105">
        <f t="shared" si="173"/>
        <v>-6.5325599999999895</v>
      </c>
      <c r="AS44" s="35">
        <f t="shared" si="174"/>
        <v>89.170162203369429</v>
      </c>
      <c r="AT44" s="35">
        <v>68.295486999999994</v>
      </c>
      <c r="AU44" s="35">
        <v>7.2161010000000001</v>
      </c>
      <c r="AV44" s="38">
        <v>61.003557999999998</v>
      </c>
      <c r="AW44" s="106">
        <f t="shared" si="256"/>
        <v>-7.2919289999999961</v>
      </c>
      <c r="AX44" s="43">
        <f t="shared" si="257"/>
        <v>89.322970930714646</v>
      </c>
      <c r="AY44" s="35">
        <v>76.21976500000001</v>
      </c>
      <c r="AZ44" s="35">
        <v>6.8983910000000002</v>
      </c>
      <c r="BA44" s="38">
        <v>67.901949000000002</v>
      </c>
      <c r="BB44" s="106">
        <f t="shared" si="177"/>
        <v>-8.3178160000000076</v>
      </c>
      <c r="BC44" s="43">
        <f t="shared" si="178"/>
        <v>89.087061604034062</v>
      </c>
      <c r="BD44" s="35">
        <v>8.7384280000000008</v>
      </c>
      <c r="BE44" s="35">
        <v>85.93047</v>
      </c>
      <c r="BF44" s="35">
        <v>77.010613000000006</v>
      </c>
      <c r="BG44" s="102" t="e">
        <f>BF44-#REF!</f>
        <v>#REF!</v>
      </c>
      <c r="BH44" s="43">
        <f t="shared" si="123"/>
        <v>89.619680888513699</v>
      </c>
      <c r="BI44" s="38">
        <v>8.1367709999999995</v>
      </c>
      <c r="BJ44" s="38">
        <v>7.5977829999999997</v>
      </c>
      <c r="BK44" s="102">
        <f t="shared" si="124"/>
        <v>-0.5389879999999998</v>
      </c>
      <c r="BL44" s="43">
        <f t="shared" si="125"/>
        <v>93.375898129614313</v>
      </c>
      <c r="BM44" s="38">
        <v>12.923971999999999</v>
      </c>
      <c r="BN44" s="35">
        <v>6.1354850000000001</v>
      </c>
      <c r="BO44" s="38">
        <v>13.733268000000001</v>
      </c>
      <c r="BP44" s="106">
        <f t="shared" si="126"/>
        <v>0.80929600000000157</v>
      </c>
      <c r="BQ44" s="43">
        <f t="shared" si="127"/>
        <v>106.26197580743754</v>
      </c>
      <c r="BR44" s="38">
        <v>18.088602999999999</v>
      </c>
      <c r="BS44" s="35">
        <v>5.3588440000000004</v>
      </c>
      <c r="BT44" s="38">
        <v>19.092112</v>
      </c>
      <c r="BU44" s="106">
        <f t="shared" si="258"/>
        <v>1.0035090000000011</v>
      </c>
      <c r="BV44" s="38">
        <f t="shared" si="259"/>
        <v>105.54774185712407</v>
      </c>
      <c r="BW44" s="195">
        <f t="shared" si="260"/>
        <v>5.5477418571240662</v>
      </c>
      <c r="BX44" s="38">
        <v>23.584878</v>
      </c>
      <c r="BY44" s="35">
        <v>6.802708</v>
      </c>
      <c r="BZ44" s="38">
        <v>25.894819999999999</v>
      </c>
      <c r="CA44" s="106">
        <f t="shared" si="131"/>
        <v>2.3099419999999995</v>
      </c>
      <c r="CB44" s="38">
        <f t="shared" si="132"/>
        <v>109.79416556659737</v>
      </c>
      <c r="CC44" s="195">
        <f t="shared" si="133"/>
        <v>9.7941655665973713</v>
      </c>
      <c r="CD44" s="38">
        <v>29.530982000000005</v>
      </c>
      <c r="CE44" s="35">
        <v>8.9652229999999999</v>
      </c>
      <c r="CF44" s="38">
        <v>34.860042999999997</v>
      </c>
      <c r="CG44" s="106">
        <f t="shared" si="261"/>
        <v>5.3290609999999923</v>
      </c>
      <c r="CH44" s="38">
        <f t="shared" si="262"/>
        <v>118.04566133290112</v>
      </c>
      <c r="CI44" s="185">
        <f t="shared" si="263"/>
        <v>18.045661332901119</v>
      </c>
      <c r="CJ44" s="38">
        <v>34.535333999999999</v>
      </c>
      <c r="CK44" s="35">
        <v>8.4405719999999995</v>
      </c>
      <c r="CL44" s="35">
        <v>43.300615000000001</v>
      </c>
      <c r="CM44" s="38">
        <f t="shared" si="137"/>
        <v>8.7652810000000017</v>
      </c>
      <c r="CN44" s="43">
        <f t="shared" si="138"/>
        <v>125.38061742793627</v>
      </c>
      <c r="CO44" s="129">
        <f t="shared" si="111"/>
        <v>25.380617427936272</v>
      </c>
      <c r="CP44" s="38">
        <v>41.377683000000005</v>
      </c>
      <c r="CQ44" s="35">
        <v>7.7374739999999997</v>
      </c>
      <c r="CR44" s="35">
        <v>51.038091000000001</v>
      </c>
      <c r="CS44" s="43">
        <f t="shared" si="139"/>
        <v>9.6604079999999968</v>
      </c>
      <c r="CT44" s="43">
        <f t="shared" si="140"/>
        <v>123.34690417537395</v>
      </c>
      <c r="CU44" s="259">
        <f t="shared" si="141"/>
        <v>23.34690417537395</v>
      </c>
      <c r="CV44" s="35">
        <v>47.256289000000002</v>
      </c>
      <c r="CW44" s="35">
        <v>7.6903560000000004</v>
      </c>
      <c r="CX44" s="38">
        <v>58.728447000000003</v>
      </c>
      <c r="CY44" s="108">
        <f t="shared" si="142"/>
        <v>11.472158</v>
      </c>
      <c r="CZ44" s="43">
        <f t="shared" si="143"/>
        <v>124.27646826012936</v>
      </c>
      <c r="DA44" s="259">
        <f t="shared" si="144"/>
        <v>24.276468260129363</v>
      </c>
      <c r="DB44" s="38">
        <v>53.787457000000003</v>
      </c>
      <c r="DC44" s="35">
        <v>8.4431720000000006</v>
      </c>
      <c r="DD44" s="38">
        <v>67.171619000000007</v>
      </c>
      <c r="DE44" s="38">
        <f t="shared" si="145"/>
        <v>13.384162000000003</v>
      </c>
      <c r="DF44" s="43">
        <f t="shared" si="146"/>
        <v>124.88342588867884</v>
      </c>
      <c r="DG44" s="129">
        <f t="shared" si="147"/>
        <v>24.883425888678843</v>
      </c>
      <c r="DH44" s="35">
        <v>61.003557999999998</v>
      </c>
      <c r="DI44" s="35">
        <v>9.6752129999999994</v>
      </c>
      <c r="DJ44" s="35">
        <v>76.846832000000006</v>
      </c>
      <c r="DK44" s="35">
        <f t="shared" si="148"/>
        <v>15.843274000000008</v>
      </c>
      <c r="DL44" s="35">
        <f t="shared" si="149"/>
        <v>125.97106549096694</v>
      </c>
      <c r="DM44" s="129">
        <f t="shared" si="150"/>
        <v>25.971065490966936</v>
      </c>
      <c r="DN44" s="35">
        <v>67.901949000000002</v>
      </c>
      <c r="DO44" s="35">
        <v>9.9964180000000002</v>
      </c>
      <c r="DP44" s="35">
        <v>86.843249999999998</v>
      </c>
      <c r="DQ44" s="35">
        <f t="shared" si="151"/>
        <v>18.941300999999996</v>
      </c>
      <c r="DR44" s="40">
        <f t="shared" si="152"/>
        <v>127.89507706177918</v>
      </c>
      <c r="DS44" s="135">
        <f t="shared" si="153"/>
        <v>27.895077061779176</v>
      </c>
      <c r="DT44" s="35">
        <v>98.849261999999996</v>
      </c>
      <c r="DU44" s="156">
        <f t="shared" si="264"/>
        <v>128.35797320558919</v>
      </c>
      <c r="DV44" s="240">
        <v>7.5977829999999997</v>
      </c>
      <c r="DW44" s="38">
        <v>10.619619</v>
      </c>
      <c r="DX44" s="102">
        <f t="shared" si="81"/>
        <v>3.0218360000000004</v>
      </c>
      <c r="DY44" s="43">
        <f t="shared" si="82"/>
        <v>139.77260208668767</v>
      </c>
      <c r="DZ44" s="135">
        <f t="shared" si="83"/>
        <v>39.772602086687669</v>
      </c>
      <c r="EA44" s="38">
        <v>6.1354850000000001</v>
      </c>
      <c r="EB44" s="38">
        <v>5.5235560000000001</v>
      </c>
      <c r="EC44" s="102">
        <f t="shared" si="154"/>
        <v>-0.61192899999999995</v>
      </c>
      <c r="ED44" s="43">
        <f t="shared" si="155"/>
        <v>90.026395631315211</v>
      </c>
      <c r="EE44" s="233">
        <f t="shared" si="61"/>
        <v>-9.9736043686847893</v>
      </c>
      <c r="EF44" s="35">
        <v>13.733268000000001</v>
      </c>
      <c r="EG44" s="38">
        <v>16.143174999999999</v>
      </c>
      <c r="EH44" s="102">
        <f t="shared" si="85"/>
        <v>2.4099069999999987</v>
      </c>
      <c r="EI44" s="43">
        <f t="shared" si="86"/>
        <v>117.54794998539312</v>
      </c>
      <c r="EJ44" s="233">
        <f t="shared" si="62"/>
        <v>17.547949985393117</v>
      </c>
      <c r="EK44" s="35">
        <v>5.3588440000000004</v>
      </c>
      <c r="EL44" s="35">
        <v>6.6301379999999996</v>
      </c>
      <c r="EM44" s="35">
        <f t="shared" si="63"/>
        <v>1.2712939999999993</v>
      </c>
      <c r="EN44" s="40">
        <f t="shared" si="64"/>
        <v>123.72328808228042</v>
      </c>
      <c r="EO44" s="233">
        <f t="shared" si="65"/>
        <v>23.723288082280419</v>
      </c>
      <c r="EP44" s="35">
        <v>19.092112</v>
      </c>
      <c r="EQ44" s="38">
        <v>22.773313000000002</v>
      </c>
      <c r="ER44" s="296">
        <f t="shared" si="87"/>
        <v>3.6812010000000015</v>
      </c>
      <c r="ES44" s="43">
        <f t="shared" si="88"/>
        <v>119.28126652514925</v>
      </c>
      <c r="ET44" s="233">
        <f t="shared" si="89"/>
        <v>19.281266525149249</v>
      </c>
      <c r="EU44" s="38">
        <v>6.802708</v>
      </c>
      <c r="EV44" s="38">
        <v>6.5877720000000002</v>
      </c>
      <c r="EW44" s="38">
        <f t="shared" si="112"/>
        <v>-0.21493599999999979</v>
      </c>
      <c r="EX44" s="43">
        <f t="shared" si="113"/>
        <v>96.840434720996399</v>
      </c>
      <c r="EY44" s="302">
        <f t="shared" si="90"/>
        <v>-3.1595652790036013</v>
      </c>
      <c r="EZ44" s="38">
        <v>25.894819999999999</v>
      </c>
      <c r="FA44" s="38">
        <v>29.361084999999999</v>
      </c>
      <c r="FB44" s="38">
        <f t="shared" si="114"/>
        <v>3.4662649999999999</v>
      </c>
      <c r="FC44" s="43">
        <f t="shared" si="91"/>
        <v>113.38593973620978</v>
      </c>
      <c r="FD44" s="302">
        <f t="shared" si="92"/>
        <v>13.385939736209778</v>
      </c>
      <c r="FE44" s="35">
        <v>34.860042999999997</v>
      </c>
      <c r="FF44" s="35">
        <v>8.9652229999999999</v>
      </c>
      <c r="FG44" s="35">
        <v>7.9788870000000003</v>
      </c>
      <c r="FH44" s="120">
        <f t="shared" si="68"/>
        <v>-0.98633599999999966</v>
      </c>
      <c r="FI44" s="40">
        <f t="shared" si="93"/>
        <v>88.998198929351787</v>
      </c>
      <c r="FJ44" s="35">
        <v>37.339972000000003</v>
      </c>
      <c r="FK44" s="105">
        <f t="shared" si="94"/>
        <v>2.4799290000000056</v>
      </c>
      <c r="FL44" s="40">
        <f t="shared" si="95"/>
        <v>107.11395852265589</v>
      </c>
      <c r="FM44" s="302">
        <f t="shared" si="96"/>
        <v>7.1139585226558921</v>
      </c>
      <c r="FN44" s="35">
        <v>43.300615000000001</v>
      </c>
      <c r="FO44" s="35">
        <v>8.4405719999999995</v>
      </c>
      <c r="FP44" s="35">
        <v>6.5535259999999997</v>
      </c>
      <c r="FQ44" s="35">
        <f t="shared" si="69"/>
        <v>-1.8870459999999998</v>
      </c>
      <c r="FR44" s="40">
        <f t="shared" si="70"/>
        <v>77.643150250954562</v>
      </c>
      <c r="FS44" s="35">
        <v>43.893498000000001</v>
      </c>
      <c r="FT44" s="35">
        <f t="shared" si="71"/>
        <v>0.59288300000000049</v>
      </c>
      <c r="FU44" s="40">
        <f t="shared" si="72"/>
        <v>101.36922535626805</v>
      </c>
      <c r="FV44" s="302">
        <f t="shared" si="73"/>
        <v>1.3692253562680463</v>
      </c>
      <c r="FW44" s="35">
        <v>7.737476</v>
      </c>
      <c r="FX44" s="35">
        <v>8.0040259999999996</v>
      </c>
      <c r="FY44" s="35">
        <f t="shared" si="115"/>
        <v>0.26654999999999962</v>
      </c>
      <c r="FZ44" s="40">
        <f t="shared" si="156"/>
        <v>103.44492183239082</v>
      </c>
      <c r="GA44" s="35">
        <v>51.038091000000001</v>
      </c>
      <c r="GB44" s="35">
        <v>51.897523999999997</v>
      </c>
      <c r="GC44" s="35">
        <f t="shared" si="244"/>
        <v>0.85943299999999567</v>
      </c>
      <c r="GD44" s="40">
        <f t="shared" si="245"/>
        <v>101.68390506612013</v>
      </c>
      <c r="GE44" s="302">
        <f t="shared" si="116"/>
        <v>1.6839050661201327</v>
      </c>
      <c r="GF44" s="35">
        <v>7.6903560000000004</v>
      </c>
      <c r="GG44" s="35">
        <v>7.6006749999999998</v>
      </c>
      <c r="GH44" s="35">
        <f t="shared" si="159"/>
        <v>-8.9681000000000566E-2</v>
      </c>
      <c r="GI44" s="40">
        <f t="shared" si="160"/>
        <v>98.833851124707351</v>
      </c>
      <c r="GJ44" s="35">
        <v>58.728447000000003</v>
      </c>
      <c r="GK44" s="35">
        <v>59.498199</v>
      </c>
      <c r="GL44" s="35">
        <f t="shared" si="117"/>
        <v>0.76975199999999688</v>
      </c>
      <c r="GM44" s="40">
        <f t="shared" si="118"/>
        <v>101.31069701196083</v>
      </c>
      <c r="GN44" s="233">
        <f t="shared" si="161"/>
        <v>1.3106970119608263</v>
      </c>
      <c r="GO44" s="35">
        <v>8.4431720000000006</v>
      </c>
      <c r="GP44" s="35">
        <v>7.3791859999999998</v>
      </c>
      <c r="GQ44" s="35">
        <f t="shared" si="119"/>
        <v>-1.0639860000000008</v>
      </c>
      <c r="GR44" s="40">
        <f t="shared" si="120"/>
        <v>87.398266907271335</v>
      </c>
      <c r="GS44" s="35">
        <v>67.171619000000007</v>
      </c>
      <c r="GT44" s="35">
        <v>66.877385000000004</v>
      </c>
      <c r="GU44" s="35">
        <f t="shared" si="162"/>
        <v>-0.29423400000000299</v>
      </c>
      <c r="GV44" s="40">
        <f t="shared" si="121"/>
        <v>99.56196678838424</v>
      </c>
      <c r="GW44" s="233">
        <f t="shared" si="122"/>
        <v>-0.43803321161576037</v>
      </c>
      <c r="GX44" s="35">
        <v>9.6752129999999994</v>
      </c>
      <c r="GY44" s="35">
        <v>8.1065749999999994</v>
      </c>
      <c r="GZ44" s="35">
        <f t="shared" si="97"/>
        <v>-1.568638</v>
      </c>
      <c r="HA44" s="40">
        <f t="shared" si="98"/>
        <v>83.787044274890903</v>
      </c>
      <c r="HB44" s="35">
        <v>76.846832000000006</v>
      </c>
      <c r="HC44" s="35">
        <v>74.983959999999996</v>
      </c>
      <c r="HD44" s="35">
        <f t="shared" si="163"/>
        <v>-1.8628720000000101</v>
      </c>
      <c r="HE44" s="40">
        <f t="shared" si="164"/>
        <v>97.575863634821005</v>
      </c>
      <c r="HF44" s="233">
        <f t="shared" si="101"/>
        <v>-2.4241363651789953</v>
      </c>
      <c r="HG44" s="35">
        <v>9.9964180000000002</v>
      </c>
      <c r="HH44" s="35">
        <v>9.1798079999999995</v>
      </c>
      <c r="HI44" s="40">
        <f t="shared" si="165"/>
        <v>-0.81661000000000072</v>
      </c>
      <c r="HJ44" s="40">
        <f t="shared" si="166"/>
        <v>91.830973854834795</v>
      </c>
      <c r="HK44" s="35">
        <v>86.843249999999998</v>
      </c>
      <c r="HL44" s="35">
        <v>84.163768000000005</v>
      </c>
      <c r="HM44" s="40">
        <f t="shared" si="167"/>
        <v>-2.679481999999993</v>
      </c>
      <c r="HN44" s="40">
        <f t="shared" si="168"/>
        <v>96.914576550278824</v>
      </c>
      <c r="HO44" s="233">
        <f t="shared" si="169"/>
        <v>-3.0854234497211763</v>
      </c>
      <c r="HP44" s="35">
        <v>12.006012</v>
      </c>
      <c r="HQ44" s="35">
        <v>12.327405000000001</v>
      </c>
      <c r="HR44" s="40">
        <f t="shared" si="102"/>
        <v>0.32139300000000048</v>
      </c>
      <c r="HS44" s="40">
        <f t="shared" si="103"/>
        <v>102.67693385613808</v>
      </c>
      <c r="HT44" s="35">
        <v>96.491173000000003</v>
      </c>
      <c r="HU44" s="40">
        <f t="shared" si="79"/>
        <v>-2.3580889999999926</v>
      </c>
      <c r="HV44" s="40">
        <f t="shared" si="80"/>
        <v>97.614459681044465</v>
      </c>
      <c r="HW44" s="44">
        <f t="shared" si="104"/>
        <v>-2.3855403189555346</v>
      </c>
    </row>
    <row r="45" spans="1:231" s="23" customFormat="1" ht="18" customHeight="1">
      <c r="A45" s="24" t="s">
        <v>3</v>
      </c>
      <c r="B45" s="46">
        <v>11.29574</v>
      </c>
      <c r="C45" s="38">
        <v>5.7116689999999997</v>
      </c>
      <c r="D45" s="76">
        <f t="shared" si="246"/>
        <v>50.564805847160081</v>
      </c>
      <c r="E45" s="285">
        <f t="shared" si="247"/>
        <v>-5.5840710000000007</v>
      </c>
      <c r="F45" s="73">
        <v>14.216455000000002</v>
      </c>
      <c r="G45" s="73">
        <v>3.3158810000000001</v>
      </c>
      <c r="H45" s="38">
        <v>9.0275529999999993</v>
      </c>
      <c r="I45" s="286">
        <f t="shared" si="248"/>
        <v>-5.1889020000000023</v>
      </c>
      <c r="J45" s="76">
        <f t="shared" si="249"/>
        <v>63.500732074205544</v>
      </c>
      <c r="K45" s="38">
        <v>17.015130999999997</v>
      </c>
      <c r="L45" s="38">
        <v>3.6625900000000002</v>
      </c>
      <c r="M45" s="38">
        <v>12.690143000000003</v>
      </c>
      <c r="N45" s="283">
        <v>-4.3249879999999941</v>
      </c>
      <c r="O45" s="43">
        <v>74.581518061776919</v>
      </c>
      <c r="P45" s="284">
        <v>20.350227</v>
      </c>
      <c r="Q45" s="73">
        <v>3.8480400000000001</v>
      </c>
      <c r="R45" s="38">
        <v>16.538183</v>
      </c>
      <c r="S45" s="286">
        <f t="shared" si="250"/>
        <v>-3.8120440000000002</v>
      </c>
      <c r="T45" s="76">
        <f t="shared" si="251"/>
        <v>81.267806005308927</v>
      </c>
      <c r="U45" s="38">
        <v>24.581550000000004</v>
      </c>
      <c r="V45" s="73">
        <v>4.3213810000000006</v>
      </c>
      <c r="W45" s="38">
        <v>20.859566999999998</v>
      </c>
      <c r="X45" s="286">
        <f t="shared" si="265"/>
        <v>-3.7219830000000051</v>
      </c>
      <c r="Y45" s="76">
        <f t="shared" si="253"/>
        <v>84.858631778712066</v>
      </c>
      <c r="Z45" s="38">
        <v>29.050167000000002</v>
      </c>
      <c r="AA45" s="73">
        <v>3.5718429999999999</v>
      </c>
      <c r="AB45" s="38">
        <v>24.43141</v>
      </c>
      <c r="AC45" s="285">
        <f t="shared" si="254"/>
        <v>-4.6187570000000022</v>
      </c>
      <c r="AD45" s="76">
        <f t="shared" si="255"/>
        <v>84.100755771903124</v>
      </c>
      <c r="AE45" s="38">
        <v>34.271484000000001</v>
      </c>
      <c r="AF45" s="73">
        <v>4.5615690000000004</v>
      </c>
      <c r="AG45" s="38">
        <v>29.295251000000004</v>
      </c>
      <c r="AH45" s="285">
        <f t="shared" si="266"/>
        <v>-4.976232999999997</v>
      </c>
      <c r="AI45" s="76">
        <f t="shared" si="267"/>
        <v>85.479960540955858</v>
      </c>
      <c r="AJ45" s="90">
        <v>39.457954000000001</v>
      </c>
      <c r="AK45" s="38">
        <v>4.1353970000000002</v>
      </c>
      <c r="AL45" s="35">
        <v>33.430647999999998</v>
      </c>
      <c r="AM45" s="89">
        <f t="shared" si="171"/>
        <v>-6.0273060000000029</v>
      </c>
      <c r="AN45" s="40">
        <f t="shared" si="172"/>
        <v>84.724737628311885</v>
      </c>
      <c r="AO45" s="38">
        <v>44.333083000000016</v>
      </c>
      <c r="AP45" s="35">
        <v>4.4892050000000001</v>
      </c>
      <c r="AQ45" s="35">
        <v>37.919853000000003</v>
      </c>
      <c r="AR45" s="105">
        <f t="shared" si="173"/>
        <v>-6.4132300000000129</v>
      </c>
      <c r="AS45" s="35">
        <f t="shared" si="174"/>
        <v>85.533985985138884</v>
      </c>
      <c r="AT45" s="35">
        <v>49.961224999999999</v>
      </c>
      <c r="AU45" s="35">
        <v>0.49554959999999998</v>
      </c>
      <c r="AV45" s="38">
        <v>42.875349</v>
      </c>
      <c r="AW45" s="106">
        <f t="shared" si="256"/>
        <v>-7.085875999999999</v>
      </c>
      <c r="AX45" s="43">
        <f t="shared" si="257"/>
        <v>85.817249276814167</v>
      </c>
      <c r="AY45" s="35">
        <v>55.673268999999991</v>
      </c>
      <c r="AZ45" s="35">
        <v>4.792948</v>
      </c>
      <c r="BA45" s="38">
        <v>47.668297000000003</v>
      </c>
      <c r="BB45" s="106">
        <f t="shared" si="177"/>
        <v>-8.004971999999988</v>
      </c>
      <c r="BC45" s="43">
        <f t="shared" si="178"/>
        <v>85.621516135508429</v>
      </c>
      <c r="BD45" s="35">
        <v>5.9913370000000006</v>
      </c>
      <c r="BE45" s="35">
        <v>62.440587999999998</v>
      </c>
      <c r="BF45" s="35">
        <v>53.914549000000001</v>
      </c>
      <c r="BG45" s="102" t="e">
        <f>BF45-#REF!</f>
        <v>#REF!</v>
      </c>
      <c r="BH45" s="43">
        <f t="shared" si="123"/>
        <v>86.345357606177572</v>
      </c>
      <c r="BI45" s="38">
        <v>5.7116689999999997</v>
      </c>
      <c r="BJ45" s="38">
        <v>5.3311529999999996</v>
      </c>
      <c r="BK45" s="102">
        <f t="shared" si="124"/>
        <v>-0.38051600000000008</v>
      </c>
      <c r="BL45" s="43">
        <f t="shared" si="125"/>
        <v>93.337919266680188</v>
      </c>
      <c r="BM45" s="38">
        <v>9.0275529999999993</v>
      </c>
      <c r="BN45" s="35">
        <v>4.159624</v>
      </c>
      <c r="BO45" s="38">
        <v>9.4907769999999996</v>
      </c>
      <c r="BP45" s="106">
        <f t="shared" si="126"/>
        <v>0.4632240000000003</v>
      </c>
      <c r="BQ45" s="43">
        <f t="shared" si="127"/>
        <v>105.13122437497736</v>
      </c>
      <c r="BR45" s="38">
        <v>12.690143000000003</v>
      </c>
      <c r="BS45" s="35">
        <v>3.718054</v>
      </c>
      <c r="BT45" s="38">
        <v>13.208831</v>
      </c>
      <c r="BU45" s="106">
        <f t="shared" si="258"/>
        <v>0.51868799999999737</v>
      </c>
      <c r="BV45" s="38">
        <f t="shared" si="259"/>
        <v>104.08732982756771</v>
      </c>
      <c r="BW45" s="195">
        <f t="shared" si="260"/>
        <v>4.0873298275677143</v>
      </c>
      <c r="BX45" s="38">
        <v>16.538183</v>
      </c>
      <c r="BY45" s="35">
        <v>4.6167259999999999</v>
      </c>
      <c r="BZ45" s="38">
        <v>17.825557</v>
      </c>
      <c r="CA45" s="106">
        <f t="shared" si="131"/>
        <v>1.2873739999999998</v>
      </c>
      <c r="CB45" s="38">
        <f t="shared" si="132"/>
        <v>107.78425296176732</v>
      </c>
      <c r="CC45" s="195">
        <f t="shared" si="133"/>
        <v>7.7842529617673222</v>
      </c>
      <c r="CD45" s="38">
        <v>20.859566999999998</v>
      </c>
      <c r="CE45" s="35">
        <v>6.1912560000000001</v>
      </c>
      <c r="CF45" s="38">
        <v>24.016812999999999</v>
      </c>
      <c r="CG45" s="106">
        <f t="shared" si="261"/>
        <v>3.1572460000000007</v>
      </c>
      <c r="CH45" s="38">
        <f t="shared" si="262"/>
        <v>115.13572165711781</v>
      </c>
      <c r="CI45" s="185">
        <f t="shared" si="263"/>
        <v>15.135721657117813</v>
      </c>
      <c r="CJ45" s="38">
        <v>24.43141</v>
      </c>
      <c r="CK45" s="35">
        <v>5.7582339999999999</v>
      </c>
      <c r="CL45" s="35">
        <v>29.775047000000001</v>
      </c>
      <c r="CM45" s="38">
        <f t="shared" si="137"/>
        <v>5.3436370000000011</v>
      </c>
      <c r="CN45" s="43">
        <f t="shared" si="138"/>
        <v>121.8719959265552</v>
      </c>
      <c r="CO45" s="129">
        <f t="shared" si="111"/>
        <v>21.871995926555201</v>
      </c>
      <c r="CP45" s="38">
        <v>29.295251000000004</v>
      </c>
      <c r="CQ45" s="35">
        <v>5.2440370000000005</v>
      </c>
      <c r="CR45" s="35">
        <v>35.019078999999998</v>
      </c>
      <c r="CS45" s="43">
        <f t="shared" si="139"/>
        <v>5.7238279999999939</v>
      </c>
      <c r="CT45" s="43">
        <f t="shared" si="140"/>
        <v>119.5384159705612</v>
      </c>
      <c r="CU45" s="259">
        <f t="shared" si="141"/>
        <v>19.538415970561203</v>
      </c>
      <c r="CV45" s="35">
        <v>33.430647999999998</v>
      </c>
      <c r="CW45" s="35">
        <v>5.2775439999999998</v>
      </c>
      <c r="CX45" s="38">
        <v>40.296622999999997</v>
      </c>
      <c r="CY45" s="108">
        <f t="shared" si="142"/>
        <v>6.8659749999999988</v>
      </c>
      <c r="CZ45" s="43">
        <f t="shared" si="143"/>
        <v>120.53796564158733</v>
      </c>
      <c r="DA45" s="259">
        <f t="shared" si="144"/>
        <v>20.537965641587334</v>
      </c>
      <c r="DB45" s="38">
        <v>37.919853000000003</v>
      </c>
      <c r="DC45" s="35">
        <v>5.7261410000000001</v>
      </c>
      <c r="DD45" s="38">
        <v>46.022764000000002</v>
      </c>
      <c r="DE45" s="38">
        <f t="shared" si="145"/>
        <v>8.1029109999999989</v>
      </c>
      <c r="DF45" s="43">
        <f t="shared" si="146"/>
        <v>121.36851901825673</v>
      </c>
      <c r="DG45" s="129">
        <f t="shared" si="147"/>
        <v>21.368519018256734</v>
      </c>
      <c r="DH45" s="35">
        <v>42.875349</v>
      </c>
      <c r="DI45" s="35">
        <v>6.5900210000000001</v>
      </c>
      <c r="DJ45" s="35">
        <v>52.612785000000002</v>
      </c>
      <c r="DK45" s="35">
        <f t="shared" si="148"/>
        <v>9.7374360000000024</v>
      </c>
      <c r="DL45" s="35">
        <f t="shared" si="149"/>
        <v>122.71103612474384</v>
      </c>
      <c r="DM45" s="129">
        <f t="shared" si="150"/>
        <v>22.711036124743842</v>
      </c>
      <c r="DN45" s="35">
        <v>47.668297000000003</v>
      </c>
      <c r="DO45" s="35">
        <v>6.8268969999999998</v>
      </c>
      <c r="DP45" s="35">
        <v>59.439681999999998</v>
      </c>
      <c r="DQ45" s="35">
        <f t="shared" si="151"/>
        <v>11.771384999999995</v>
      </c>
      <c r="DR45" s="40">
        <f t="shared" si="152"/>
        <v>124.69436867022959</v>
      </c>
      <c r="DS45" s="135">
        <f t="shared" si="153"/>
        <v>24.694368670229593</v>
      </c>
      <c r="DT45" s="35">
        <v>67.487869000000003</v>
      </c>
      <c r="DU45" s="156">
        <f t="shared" si="264"/>
        <v>125.17561632575281</v>
      </c>
      <c r="DV45" s="240">
        <v>5.3311529999999996</v>
      </c>
      <c r="DW45" s="38">
        <v>10.742867</v>
      </c>
      <c r="DX45" s="102">
        <f t="shared" si="81"/>
        <v>5.4117140000000008</v>
      </c>
      <c r="DY45" s="43">
        <f t="shared" si="82"/>
        <v>201.51113652149922</v>
      </c>
      <c r="DZ45" s="135">
        <f t="shared" si="83"/>
        <v>101.51113652149922</v>
      </c>
      <c r="EA45" s="38">
        <v>4.159624</v>
      </c>
      <c r="EB45" s="38">
        <v>5.6095699999999997</v>
      </c>
      <c r="EC45" s="102">
        <f t="shared" si="154"/>
        <v>1.4499459999999997</v>
      </c>
      <c r="ED45" s="43">
        <f t="shared" si="155"/>
        <v>134.85762174658095</v>
      </c>
      <c r="EE45" s="233">
        <f t="shared" si="61"/>
        <v>34.857621746580946</v>
      </c>
      <c r="EF45" s="35">
        <v>9.4907769999999996</v>
      </c>
      <c r="EG45" s="38">
        <v>16.352436999999998</v>
      </c>
      <c r="EH45" s="102">
        <f t="shared" si="85"/>
        <v>6.8616599999999988</v>
      </c>
      <c r="EI45" s="43">
        <f t="shared" si="86"/>
        <v>172.29819012710971</v>
      </c>
      <c r="EJ45" s="233">
        <f t="shared" si="62"/>
        <v>72.298190127109706</v>
      </c>
      <c r="EK45" s="35">
        <v>3.718054</v>
      </c>
      <c r="EL45" s="35">
        <v>6.8006539999999998</v>
      </c>
      <c r="EM45" s="35">
        <f t="shared" si="63"/>
        <v>3.0825999999999998</v>
      </c>
      <c r="EN45" s="40">
        <f t="shared" si="64"/>
        <v>182.90896259172138</v>
      </c>
      <c r="EO45" s="233">
        <f t="shared" si="65"/>
        <v>82.908962591721377</v>
      </c>
      <c r="EP45" s="35">
        <v>13.208831</v>
      </c>
      <c r="EQ45" s="38">
        <v>23.153091</v>
      </c>
      <c r="ER45" s="296">
        <f t="shared" si="87"/>
        <v>9.9442599999999999</v>
      </c>
      <c r="ES45" s="43">
        <f t="shared" si="88"/>
        <v>175.28493626725941</v>
      </c>
      <c r="ET45" s="233">
        <f t="shared" si="89"/>
        <v>75.284936267259411</v>
      </c>
      <c r="EU45" s="38">
        <v>4.6167259999999999</v>
      </c>
      <c r="EV45" s="38">
        <v>6.7414399999999999</v>
      </c>
      <c r="EW45" s="38">
        <f t="shared" si="112"/>
        <v>2.124714</v>
      </c>
      <c r="EX45" s="43">
        <f t="shared" si="113"/>
        <v>146.02209444528438</v>
      </c>
      <c r="EY45" s="302">
        <f t="shared" si="90"/>
        <v>46.022094445284381</v>
      </c>
      <c r="EZ45" s="38">
        <v>17.825557</v>
      </c>
      <c r="FA45" s="38">
        <v>29.894531000000001</v>
      </c>
      <c r="FB45" s="38">
        <f t="shared" si="114"/>
        <v>12.068974000000001</v>
      </c>
      <c r="FC45" s="43">
        <f t="shared" si="91"/>
        <v>167.70601333804044</v>
      </c>
      <c r="FD45" s="302">
        <f t="shared" si="92"/>
        <v>67.706013338040435</v>
      </c>
      <c r="FE45" s="35">
        <v>24.016812999999999</v>
      </c>
      <c r="FF45" s="35">
        <v>6.1912560000000001</v>
      </c>
      <c r="FG45" s="35">
        <v>8.1433549999999997</v>
      </c>
      <c r="FH45" s="120">
        <f t="shared" si="68"/>
        <v>1.9520989999999996</v>
      </c>
      <c r="FI45" s="40">
        <f t="shared" si="93"/>
        <v>131.52993512140347</v>
      </c>
      <c r="FJ45" s="35">
        <v>38.037886</v>
      </c>
      <c r="FK45" s="105">
        <f t="shared" si="94"/>
        <v>14.021073000000001</v>
      </c>
      <c r="FL45" s="40">
        <f t="shared" si="95"/>
        <v>158.38023970957346</v>
      </c>
      <c r="FM45" s="302">
        <f t="shared" si="96"/>
        <v>58.380239709573459</v>
      </c>
      <c r="FN45" s="35">
        <v>29.775047000000001</v>
      </c>
      <c r="FO45" s="35">
        <v>5.7582339999999999</v>
      </c>
      <c r="FP45" s="35">
        <v>6.6768619999999999</v>
      </c>
      <c r="FQ45" s="35">
        <f t="shared" si="69"/>
        <v>0.918628</v>
      </c>
      <c r="FR45" s="40">
        <f t="shared" si="70"/>
        <v>115.95329401340759</v>
      </c>
      <c r="FS45" s="35">
        <v>44.714748</v>
      </c>
      <c r="FT45" s="35">
        <f t="shared" si="71"/>
        <v>14.939700999999999</v>
      </c>
      <c r="FU45" s="40">
        <f t="shared" si="72"/>
        <v>150.1752390180946</v>
      </c>
      <c r="FV45" s="302">
        <f t="shared" si="73"/>
        <v>50.175239018094601</v>
      </c>
      <c r="FW45" s="35">
        <v>5.2440319999999998</v>
      </c>
      <c r="FX45" s="35">
        <v>8.0726569999999995</v>
      </c>
      <c r="FY45" s="35">
        <f t="shared" si="115"/>
        <v>2.8286249999999997</v>
      </c>
      <c r="FZ45" s="40">
        <f t="shared" si="156"/>
        <v>153.93988823866826</v>
      </c>
      <c r="GA45" s="35">
        <v>35.019078999999998</v>
      </c>
      <c r="GB45" s="35">
        <v>52.787405</v>
      </c>
      <c r="GC45" s="35">
        <f t="shared" si="244"/>
        <v>17.768326000000002</v>
      </c>
      <c r="GD45" s="40">
        <f t="shared" si="245"/>
        <v>150.73898716753803</v>
      </c>
      <c r="GE45" s="302">
        <f t="shared" si="116"/>
        <v>50.738987167538028</v>
      </c>
      <c r="GF45" s="35">
        <v>5.2775439999999998</v>
      </c>
      <c r="GG45" s="35">
        <v>7.7800060000000002</v>
      </c>
      <c r="GH45" s="35">
        <f t="shared" si="159"/>
        <v>2.5024620000000004</v>
      </c>
      <c r="GI45" s="40">
        <f t="shared" si="160"/>
        <v>147.41716980474251</v>
      </c>
      <c r="GJ45" s="35">
        <v>40.296622999999997</v>
      </c>
      <c r="GK45" s="35">
        <v>60.567411</v>
      </c>
      <c r="GL45" s="35">
        <f t="shared" si="117"/>
        <v>20.270788000000003</v>
      </c>
      <c r="GM45" s="40">
        <f t="shared" si="118"/>
        <v>150.30393737956652</v>
      </c>
      <c r="GN45" s="233">
        <f t="shared" si="161"/>
        <v>50.30393737956652</v>
      </c>
      <c r="GO45" s="35">
        <v>5.7261410000000001</v>
      </c>
      <c r="GP45" s="35">
        <v>7.5917219999999999</v>
      </c>
      <c r="GQ45" s="35">
        <f t="shared" si="119"/>
        <v>1.8655809999999997</v>
      </c>
      <c r="GR45" s="40">
        <f t="shared" si="120"/>
        <v>132.58007443407348</v>
      </c>
      <c r="GS45" s="35">
        <v>46.022764000000002</v>
      </c>
      <c r="GT45" s="35">
        <v>68.159132999999997</v>
      </c>
      <c r="GU45" s="35">
        <f t="shared" si="162"/>
        <v>22.136368999999995</v>
      </c>
      <c r="GV45" s="40">
        <f t="shared" si="121"/>
        <v>148.09873870243862</v>
      </c>
      <c r="GW45" s="233">
        <f t="shared" si="122"/>
        <v>48.098738702438624</v>
      </c>
      <c r="GX45" s="35">
        <v>6.5900210000000001</v>
      </c>
      <c r="GY45" s="35">
        <v>8.2910380000000004</v>
      </c>
      <c r="GZ45" s="35">
        <f t="shared" si="97"/>
        <v>1.7010170000000002</v>
      </c>
      <c r="HA45" s="40">
        <f t="shared" si="98"/>
        <v>125.8120118281869</v>
      </c>
      <c r="HB45" s="35">
        <v>52.612785000000002</v>
      </c>
      <c r="HC45" s="35">
        <v>76.450170999999997</v>
      </c>
      <c r="HD45" s="35">
        <f t="shared" si="163"/>
        <v>23.837385999999995</v>
      </c>
      <c r="HE45" s="40">
        <f t="shared" si="164"/>
        <v>145.3072119257705</v>
      </c>
      <c r="HF45" s="233">
        <f t="shared" si="101"/>
        <v>45.307211925770503</v>
      </c>
      <c r="HG45" s="35">
        <v>6.8268969999999998</v>
      </c>
      <c r="HH45" s="35">
        <v>9.3203630000000004</v>
      </c>
      <c r="HI45" s="40">
        <f t="shared" si="165"/>
        <v>2.4934660000000006</v>
      </c>
      <c r="HJ45" s="40">
        <f t="shared" si="166"/>
        <v>136.5241485260434</v>
      </c>
      <c r="HK45" s="35">
        <v>59.439681999999998</v>
      </c>
      <c r="HL45" s="35">
        <v>85.770533999999998</v>
      </c>
      <c r="HM45" s="40">
        <f t="shared" si="167"/>
        <v>26.330852</v>
      </c>
      <c r="HN45" s="40">
        <f t="shared" si="168"/>
        <v>144.29844022382221</v>
      </c>
      <c r="HO45" s="233">
        <f t="shared" si="169"/>
        <v>44.298440223822212</v>
      </c>
      <c r="HP45" s="35">
        <v>8.0481870000000004</v>
      </c>
      <c r="HQ45" s="35">
        <v>12.485621999999999</v>
      </c>
      <c r="HR45" s="40">
        <f t="shared" si="102"/>
        <v>4.4374349999999989</v>
      </c>
      <c r="HS45" s="40">
        <f t="shared" si="103"/>
        <v>155.13583369770109</v>
      </c>
      <c r="HT45" s="35">
        <v>98.256156000000004</v>
      </c>
      <c r="HU45" s="40">
        <f t="shared" si="79"/>
        <v>30.768287000000001</v>
      </c>
      <c r="HV45" s="40">
        <f t="shared" si="80"/>
        <v>145.59084092579661</v>
      </c>
      <c r="HW45" s="44">
        <f t="shared" si="104"/>
        <v>45.590840925796613</v>
      </c>
    </row>
    <row r="46" spans="1:231" s="14" customFormat="1" ht="30.75" customHeight="1">
      <c r="A46" s="6" t="s">
        <v>17</v>
      </c>
      <c r="B46" s="45">
        <v>28.454407</v>
      </c>
      <c r="C46" s="34">
        <v>23.322737</v>
      </c>
      <c r="D46" s="78">
        <f t="shared" si="246"/>
        <v>81.96528924324447</v>
      </c>
      <c r="E46" s="281">
        <f t="shared" si="247"/>
        <v>-5.1316699999999997</v>
      </c>
      <c r="F46" s="67">
        <v>64.14427400000001</v>
      </c>
      <c r="G46" s="67">
        <v>44.992898000000004</v>
      </c>
      <c r="H46" s="34">
        <v>68.315541999999994</v>
      </c>
      <c r="I46" s="282">
        <f t="shared" si="248"/>
        <v>4.1712679999999835</v>
      </c>
      <c r="J46" s="78">
        <f t="shared" si="249"/>
        <v>106.50294677900631</v>
      </c>
      <c r="K46" s="34">
        <v>159.12544900000003</v>
      </c>
      <c r="L46" s="34">
        <v>124.24220900000006</v>
      </c>
      <c r="M46" s="34">
        <v>192.55775100000005</v>
      </c>
      <c r="N46" s="263">
        <v>33.432302000000021</v>
      </c>
      <c r="O46" s="42">
        <v>121.01002838332919</v>
      </c>
      <c r="P46" s="268">
        <v>321.315518</v>
      </c>
      <c r="Q46" s="67">
        <v>154.452687</v>
      </c>
      <c r="R46" s="34">
        <v>347.01043800000002</v>
      </c>
      <c r="S46" s="282">
        <f t="shared" si="250"/>
        <v>25.694920000000025</v>
      </c>
      <c r="T46" s="78">
        <f t="shared" si="251"/>
        <v>107.996787755517</v>
      </c>
      <c r="U46" s="34">
        <v>409.45926199999997</v>
      </c>
      <c r="V46" s="67">
        <v>103.270618</v>
      </c>
      <c r="W46" s="34">
        <v>450.28262800000005</v>
      </c>
      <c r="X46" s="282">
        <f t="shared" si="265"/>
        <v>40.823366000000078</v>
      </c>
      <c r="Y46" s="78">
        <f t="shared" si="253"/>
        <v>109.97006779150598</v>
      </c>
      <c r="Z46" s="34">
        <v>427.30139100000002</v>
      </c>
      <c r="AA46" s="67">
        <v>22.447506000000001</v>
      </c>
      <c r="AB46" s="34">
        <v>472.73013400000002</v>
      </c>
      <c r="AC46" s="281">
        <f t="shared" si="254"/>
        <v>45.428742999999997</v>
      </c>
      <c r="AD46" s="78">
        <f t="shared" si="255"/>
        <v>110.63154577935833</v>
      </c>
      <c r="AE46" s="34">
        <v>590.8058229999998</v>
      </c>
      <c r="AF46" s="67">
        <v>185.910796</v>
      </c>
      <c r="AG46" s="34">
        <v>658.64093000000003</v>
      </c>
      <c r="AH46" s="281">
        <f t="shared" si="266"/>
        <v>67.835107000000221</v>
      </c>
      <c r="AI46" s="78">
        <f t="shared" si="267"/>
        <v>111.48179390913015</v>
      </c>
      <c r="AJ46" s="91">
        <v>644.58196799999996</v>
      </c>
      <c r="AK46" s="53">
        <v>59.877566999999999</v>
      </c>
      <c r="AL46" s="34">
        <v>718.51849700000002</v>
      </c>
      <c r="AM46" s="88">
        <f t="shared" si="171"/>
        <v>73.936529000000064</v>
      </c>
      <c r="AN46" s="42">
        <f>AL46/AJ46%</f>
        <v>111.47046189166745</v>
      </c>
      <c r="AO46" s="34">
        <v>671.40854100000001</v>
      </c>
      <c r="AP46" s="34">
        <v>58.540596000000001</v>
      </c>
      <c r="AQ46" s="34">
        <v>777.05909299999996</v>
      </c>
      <c r="AR46" s="104">
        <f t="shared" si="173"/>
        <v>105.65055199999995</v>
      </c>
      <c r="AS46" s="34">
        <f t="shared" si="174"/>
        <v>115.73565803059988</v>
      </c>
      <c r="AT46" s="34">
        <v>854.38046000000008</v>
      </c>
      <c r="AU46" s="34">
        <v>146.74522400000001</v>
      </c>
      <c r="AV46" s="34">
        <v>923.80431699999997</v>
      </c>
      <c r="AW46" s="104">
        <f t="shared" si="256"/>
        <v>69.423856999999884</v>
      </c>
      <c r="AX46" s="42">
        <f t="shared" si="257"/>
        <v>108.12563726000941</v>
      </c>
      <c r="AY46" s="34">
        <v>920.89324400000021</v>
      </c>
      <c r="AZ46" s="34">
        <v>110.590614</v>
      </c>
      <c r="BA46" s="34">
        <v>1034.394931</v>
      </c>
      <c r="BB46" s="104">
        <f t="shared" si="177"/>
        <v>113.50168699999983</v>
      </c>
      <c r="BC46" s="42">
        <f t="shared" si="178"/>
        <v>112.32517316632631</v>
      </c>
      <c r="BD46" s="34">
        <v>30.829528</v>
      </c>
      <c r="BE46" s="34">
        <v>955.07499399999995</v>
      </c>
      <c r="BF46" s="34">
        <v>1068.4424309999999</v>
      </c>
      <c r="BG46" s="88" t="e">
        <f>BF46-#REF!</f>
        <v>#REF!</v>
      </c>
      <c r="BH46" s="42">
        <f t="shared" si="123"/>
        <v>111.87000368685185</v>
      </c>
      <c r="BI46" s="34">
        <v>23.322737</v>
      </c>
      <c r="BJ46" s="34">
        <v>26.368241000000001</v>
      </c>
      <c r="BK46" s="88">
        <f t="shared" si="124"/>
        <v>3.0455040000000011</v>
      </c>
      <c r="BL46" s="42">
        <f t="shared" si="125"/>
        <v>113.05809005178081</v>
      </c>
      <c r="BM46" s="34">
        <v>68.315541999999994</v>
      </c>
      <c r="BN46" s="34">
        <v>40.034266000000002</v>
      </c>
      <c r="BO46" s="34">
        <v>66.402505000000005</v>
      </c>
      <c r="BP46" s="104">
        <f t="shared" si="126"/>
        <v>-1.9130369999999886</v>
      </c>
      <c r="BQ46" s="42">
        <f t="shared" si="127"/>
        <v>97.199704570886681</v>
      </c>
      <c r="BR46" s="34">
        <v>192.55775100000005</v>
      </c>
      <c r="BS46" s="34">
        <v>134.90198000000001</v>
      </c>
      <c r="BT46" s="34">
        <v>201.304485</v>
      </c>
      <c r="BU46" s="104">
        <f t="shared" si="258"/>
        <v>8.7467339999999467</v>
      </c>
      <c r="BV46" s="34">
        <f t="shared" si="259"/>
        <v>104.54239517992706</v>
      </c>
      <c r="BW46" s="194">
        <f t="shared" si="260"/>
        <v>4.5423951799270554</v>
      </c>
      <c r="BX46" s="34">
        <v>347.01043800000002</v>
      </c>
      <c r="BY46" s="34">
        <v>144.046583</v>
      </c>
      <c r="BZ46" s="34">
        <v>345.351068</v>
      </c>
      <c r="CA46" s="104">
        <f t="shared" si="131"/>
        <v>-1.659370000000024</v>
      </c>
      <c r="CB46" s="34">
        <f t="shared" si="132"/>
        <v>99.52180977334173</v>
      </c>
      <c r="CC46" s="194">
        <f t="shared" si="133"/>
        <v>-0.47819022665827049</v>
      </c>
      <c r="CD46" s="34">
        <v>450.28262800000005</v>
      </c>
      <c r="CE46" s="34">
        <v>116.690163</v>
      </c>
      <c r="CF46" s="34">
        <v>462.04123099999998</v>
      </c>
      <c r="CG46" s="104">
        <f t="shared" si="261"/>
        <v>11.758602999999937</v>
      </c>
      <c r="CH46" s="34">
        <f t="shared" si="262"/>
        <v>102.61138277801824</v>
      </c>
      <c r="CI46" s="184">
        <f t="shared" si="263"/>
        <v>2.611382778018239</v>
      </c>
      <c r="CJ46" s="34">
        <v>472.73013400000002</v>
      </c>
      <c r="CK46" s="34">
        <v>14.808332</v>
      </c>
      <c r="CL46" s="34">
        <v>476.84956299999999</v>
      </c>
      <c r="CM46" s="34">
        <f t="shared" si="137"/>
        <v>4.1194289999999683</v>
      </c>
      <c r="CN46" s="42">
        <f t="shared" si="138"/>
        <v>100.87141239868579</v>
      </c>
      <c r="CO46" s="128">
        <f t="shared" si="111"/>
        <v>0.87141239868579135</v>
      </c>
      <c r="CP46" s="34">
        <v>658.64093000000003</v>
      </c>
      <c r="CQ46" s="34">
        <v>106.262792</v>
      </c>
      <c r="CR46" s="34">
        <v>583.11234000000002</v>
      </c>
      <c r="CS46" s="42">
        <f t="shared" si="139"/>
        <v>-75.528590000000008</v>
      </c>
      <c r="CT46" s="42">
        <f t="shared" si="140"/>
        <v>88.532660732153403</v>
      </c>
      <c r="CU46" s="258">
        <f t="shared" si="141"/>
        <v>-11.467339267846597</v>
      </c>
      <c r="CV46" s="34">
        <v>718.51849700000002</v>
      </c>
      <c r="CW46" s="34">
        <v>121.190202</v>
      </c>
      <c r="CX46" s="34">
        <v>704.30254200000002</v>
      </c>
      <c r="CY46" s="119">
        <f t="shared" si="142"/>
        <v>-14.215955000000008</v>
      </c>
      <c r="CZ46" s="42">
        <f t="shared" si="143"/>
        <v>98.021490739715787</v>
      </c>
      <c r="DA46" s="258">
        <f t="shared" si="144"/>
        <v>-1.9785092602842127</v>
      </c>
      <c r="DB46" s="34">
        <v>777.05909299999996</v>
      </c>
      <c r="DC46" s="34">
        <v>18.007390999999998</v>
      </c>
      <c r="DD46" s="34">
        <v>722.309933</v>
      </c>
      <c r="DE46" s="34">
        <f t="shared" si="145"/>
        <v>-54.749159999999961</v>
      </c>
      <c r="DF46" s="42">
        <f t="shared" si="146"/>
        <v>92.954311905851412</v>
      </c>
      <c r="DG46" s="128">
        <f t="shared" si="147"/>
        <v>-7.0456880941485878</v>
      </c>
      <c r="DH46" s="34">
        <v>923.80431699999997</v>
      </c>
      <c r="DI46" s="34">
        <v>181.60143500000001</v>
      </c>
      <c r="DJ46" s="34">
        <v>903.91136800000004</v>
      </c>
      <c r="DK46" s="34">
        <f t="shared" si="148"/>
        <v>-19.89294899999993</v>
      </c>
      <c r="DL46" s="34">
        <f t="shared" si="149"/>
        <v>97.846627404318582</v>
      </c>
      <c r="DM46" s="128">
        <f t="shared" si="150"/>
        <v>-2.153372595681418</v>
      </c>
      <c r="DN46" s="34">
        <v>1034.394931</v>
      </c>
      <c r="DO46" s="34">
        <v>152.915323</v>
      </c>
      <c r="DP46" s="34">
        <v>1056.826691</v>
      </c>
      <c r="DQ46" s="34">
        <f t="shared" si="151"/>
        <v>22.43175999999994</v>
      </c>
      <c r="DR46" s="42">
        <f t="shared" si="152"/>
        <v>102.16858757982446</v>
      </c>
      <c r="DS46" s="134">
        <f t="shared" si="153"/>
        <v>2.1685875798244609</v>
      </c>
      <c r="DT46" s="34">
        <v>1116.9386010000001</v>
      </c>
      <c r="DU46" s="154">
        <f t="shared" si="264"/>
        <v>104.53895957263795</v>
      </c>
      <c r="DV46" s="238">
        <v>26.368241000000001</v>
      </c>
      <c r="DW46" s="34">
        <v>32.386099999999999</v>
      </c>
      <c r="DX46" s="88">
        <f t="shared" si="81"/>
        <v>6.0178589999999978</v>
      </c>
      <c r="DY46" s="42">
        <f t="shared" si="82"/>
        <v>122.82237559949485</v>
      </c>
      <c r="DZ46" s="134">
        <f t="shared" si="83"/>
        <v>22.822375599494848</v>
      </c>
      <c r="EA46" s="53">
        <v>40.034266000000002</v>
      </c>
      <c r="EB46" s="53">
        <v>37.475209999999997</v>
      </c>
      <c r="EC46" s="245">
        <f t="shared" si="154"/>
        <v>-2.5590560000000053</v>
      </c>
      <c r="ED46" s="83">
        <f t="shared" si="155"/>
        <v>93.607835847421299</v>
      </c>
      <c r="EE46" s="232">
        <f t="shared" si="61"/>
        <v>-6.392164152578701</v>
      </c>
      <c r="EF46" s="34">
        <v>66.402505000000005</v>
      </c>
      <c r="EG46" s="53">
        <v>69.861310000000003</v>
      </c>
      <c r="EH46" s="245">
        <f t="shared" si="85"/>
        <v>3.4588049999999981</v>
      </c>
      <c r="EI46" s="83">
        <f t="shared" si="86"/>
        <v>105.20884716623266</v>
      </c>
      <c r="EJ46" s="232">
        <f t="shared" si="62"/>
        <v>5.2088471662326583</v>
      </c>
      <c r="EK46" s="34">
        <v>134.90198000000001</v>
      </c>
      <c r="EL46" s="34">
        <v>157.434969</v>
      </c>
      <c r="EM46" s="34">
        <f t="shared" si="63"/>
        <v>22.532988999999986</v>
      </c>
      <c r="EN46" s="42">
        <f t="shared" si="64"/>
        <v>116.70323074576073</v>
      </c>
      <c r="EO46" s="232">
        <f t="shared" si="65"/>
        <v>16.703230745760735</v>
      </c>
      <c r="EP46" s="34">
        <v>201.304485</v>
      </c>
      <c r="EQ46" s="34">
        <v>227.296279</v>
      </c>
      <c r="ER46" s="293">
        <f t="shared" si="87"/>
        <v>25.991793999999999</v>
      </c>
      <c r="ES46" s="42">
        <f t="shared" si="88"/>
        <v>112.91168152562523</v>
      </c>
      <c r="ET46" s="232">
        <f t="shared" si="89"/>
        <v>12.911681525625227</v>
      </c>
      <c r="EU46" s="34">
        <v>144.046583</v>
      </c>
      <c r="EV46" s="34">
        <v>142.88481100000001</v>
      </c>
      <c r="EW46" s="34">
        <f t="shared" si="112"/>
        <v>-1.1617719999999849</v>
      </c>
      <c r="EX46" s="42">
        <f t="shared" si="113"/>
        <v>99.193474794192113</v>
      </c>
      <c r="EY46" s="301">
        <f t="shared" si="90"/>
        <v>-0.80652520580788689</v>
      </c>
      <c r="EZ46" s="34">
        <v>345.351068</v>
      </c>
      <c r="FA46" s="34">
        <v>370.18108999999998</v>
      </c>
      <c r="FB46" s="34">
        <f t="shared" si="114"/>
        <v>24.830021999999985</v>
      </c>
      <c r="FC46" s="42">
        <f t="shared" si="91"/>
        <v>107.18979157753755</v>
      </c>
      <c r="FD46" s="301">
        <f t="shared" si="92"/>
        <v>7.1897915775375481</v>
      </c>
      <c r="FE46" s="34">
        <v>462.04123099999998</v>
      </c>
      <c r="FF46" s="34">
        <v>116.690163</v>
      </c>
      <c r="FG46" s="34">
        <v>145.67483799999999</v>
      </c>
      <c r="FH46" s="119">
        <f t="shared" si="68"/>
        <v>28.984674999999996</v>
      </c>
      <c r="FI46" s="42">
        <f t="shared" si="93"/>
        <v>124.83900463829158</v>
      </c>
      <c r="FJ46" s="34">
        <v>515.85592799999995</v>
      </c>
      <c r="FK46" s="104">
        <f t="shared" si="94"/>
        <v>53.814696999999967</v>
      </c>
      <c r="FL46" s="42">
        <f t="shared" si="95"/>
        <v>111.64716336754803</v>
      </c>
      <c r="FM46" s="301">
        <f t="shared" si="96"/>
        <v>11.647163367548032</v>
      </c>
      <c r="FN46" s="34">
        <v>476.84956299999999</v>
      </c>
      <c r="FO46" s="34">
        <v>14.808332</v>
      </c>
      <c r="FP46" s="34">
        <v>17.566220000000001</v>
      </c>
      <c r="FQ46" s="34">
        <f t="shared" si="69"/>
        <v>2.7578880000000012</v>
      </c>
      <c r="FR46" s="42">
        <f t="shared" si="70"/>
        <v>118.62389362961341</v>
      </c>
      <c r="FS46" s="34">
        <v>533.42214799999999</v>
      </c>
      <c r="FT46" s="34">
        <f t="shared" si="71"/>
        <v>56.572585000000004</v>
      </c>
      <c r="FU46" s="42">
        <f t="shared" si="72"/>
        <v>111.86382234348403</v>
      </c>
      <c r="FV46" s="301">
        <f t="shared" si="73"/>
        <v>11.863822343484031</v>
      </c>
      <c r="FW46" s="34">
        <v>106.262777</v>
      </c>
      <c r="FX46" s="34">
        <v>138.24150399999999</v>
      </c>
      <c r="FY46" s="34">
        <f t="shared" si="115"/>
        <v>31.978726999999992</v>
      </c>
      <c r="FZ46" s="42">
        <f t="shared" si="156"/>
        <v>130.09400648356856</v>
      </c>
      <c r="GA46" s="34">
        <v>583.11234000000002</v>
      </c>
      <c r="GB46" s="34">
        <v>671.66365199999996</v>
      </c>
      <c r="GC46" s="34">
        <f t="shared" si="244"/>
        <v>88.551311999999939</v>
      </c>
      <c r="GD46" s="42">
        <f t="shared" si="245"/>
        <v>115.18597805698984</v>
      </c>
      <c r="GE46" s="301">
        <f t="shared" si="116"/>
        <v>15.185978056989839</v>
      </c>
      <c r="GF46" s="34">
        <v>121.190202</v>
      </c>
      <c r="GG46" s="34">
        <v>118.102681</v>
      </c>
      <c r="GH46" s="34">
        <f t="shared" si="159"/>
        <v>-3.0875209999999953</v>
      </c>
      <c r="GI46" s="42">
        <f t="shared" si="160"/>
        <v>97.452334471725706</v>
      </c>
      <c r="GJ46" s="34">
        <v>704.30254200000002</v>
      </c>
      <c r="GK46" s="34">
        <v>789.76633300000003</v>
      </c>
      <c r="GL46" s="34">
        <f t="shared" si="117"/>
        <v>85.463791000000015</v>
      </c>
      <c r="GM46" s="42">
        <f t="shared" si="118"/>
        <v>112.13452826072577</v>
      </c>
      <c r="GN46" s="232">
        <f t="shared" si="161"/>
        <v>12.134528260725773</v>
      </c>
      <c r="GO46" s="34">
        <v>18.007390999999998</v>
      </c>
      <c r="GP46" s="34">
        <v>20.905123</v>
      </c>
      <c r="GQ46" s="34">
        <f t="shared" si="119"/>
        <v>2.8977320000000013</v>
      </c>
      <c r="GR46" s="42">
        <f t="shared" si="120"/>
        <v>116.09190359669539</v>
      </c>
      <c r="GS46" s="34">
        <v>722.309933</v>
      </c>
      <c r="GT46" s="34">
        <v>810.67145600000003</v>
      </c>
      <c r="GU46" s="34">
        <f t="shared" si="162"/>
        <v>88.361523000000034</v>
      </c>
      <c r="GV46" s="42">
        <f t="shared" si="121"/>
        <v>112.23318674755093</v>
      </c>
      <c r="GW46" s="232">
        <f t="shared" si="122"/>
        <v>12.233186747550931</v>
      </c>
      <c r="GX46" s="34">
        <v>181.60143500000001</v>
      </c>
      <c r="GY46" s="34">
        <v>223.94989000000001</v>
      </c>
      <c r="GZ46" s="34">
        <f t="shared" si="97"/>
        <v>42.348455000000001</v>
      </c>
      <c r="HA46" s="42">
        <f t="shared" si="98"/>
        <v>123.31944954069333</v>
      </c>
      <c r="HB46" s="34">
        <v>903.91136800000004</v>
      </c>
      <c r="HC46" s="34">
        <v>1034.6213459999999</v>
      </c>
      <c r="HD46" s="34">
        <f t="shared" si="163"/>
        <v>130.70997799999986</v>
      </c>
      <c r="HE46" s="42">
        <f t="shared" si="164"/>
        <v>114.46048613031714</v>
      </c>
      <c r="HF46" s="232">
        <f t="shared" si="101"/>
        <v>14.460486130317136</v>
      </c>
      <c r="HG46" s="34">
        <v>152.915323</v>
      </c>
      <c r="HH46" s="34">
        <v>140.604568</v>
      </c>
      <c r="HI46" s="42">
        <f t="shared" si="165"/>
        <v>-12.310755</v>
      </c>
      <c r="HJ46" s="42">
        <f t="shared" si="166"/>
        <v>91.949299286376956</v>
      </c>
      <c r="HK46" s="34">
        <v>1056.826691</v>
      </c>
      <c r="HL46" s="34">
        <v>1175.2259140000001</v>
      </c>
      <c r="HM46" s="42">
        <f t="shared" si="167"/>
        <v>118.39922300000012</v>
      </c>
      <c r="HN46" s="42">
        <f t="shared" si="168"/>
        <v>111.20327713221998</v>
      </c>
      <c r="HO46" s="232">
        <f t="shared" si="169"/>
        <v>11.203277132219981</v>
      </c>
      <c r="HP46" s="34">
        <v>60.111910000000002</v>
      </c>
      <c r="HQ46" s="34">
        <v>75.052961999999994</v>
      </c>
      <c r="HR46" s="42">
        <f t="shared" si="102"/>
        <v>14.941051999999992</v>
      </c>
      <c r="HS46" s="42">
        <f t="shared" si="103"/>
        <v>124.85539388117927</v>
      </c>
      <c r="HT46" s="34">
        <v>1250.2788760000001</v>
      </c>
      <c r="HU46" s="42">
        <f t="shared" si="79"/>
        <v>133.34027500000002</v>
      </c>
      <c r="HV46" s="42">
        <f t="shared" si="80"/>
        <v>111.93801296513702</v>
      </c>
      <c r="HW46" s="331">
        <f t="shared" si="104"/>
        <v>11.93801296513702</v>
      </c>
    </row>
    <row r="47" spans="1:231" s="15" customFormat="1" ht="16.95" customHeight="1">
      <c r="A47" s="8" t="s">
        <v>4</v>
      </c>
      <c r="B47" s="46"/>
      <c r="C47" s="35"/>
      <c r="D47" s="75"/>
      <c r="E47" s="271"/>
      <c r="F47" s="69"/>
      <c r="G47" s="69"/>
      <c r="H47" s="35"/>
      <c r="I47" s="272"/>
      <c r="J47" s="75"/>
      <c r="K47" s="35"/>
      <c r="L47" s="35"/>
      <c r="M47" s="35"/>
      <c r="N47" s="270"/>
      <c r="O47" s="40"/>
      <c r="P47" s="54"/>
      <c r="Q47" s="69"/>
      <c r="R47" s="35"/>
      <c r="S47" s="272"/>
      <c r="T47" s="75"/>
      <c r="U47" s="35"/>
      <c r="V47" s="69"/>
      <c r="W47" s="35"/>
      <c r="X47" s="272"/>
      <c r="Y47" s="75"/>
      <c r="Z47" s="35"/>
      <c r="AA47" s="69"/>
      <c r="AB47" s="35"/>
      <c r="AC47" s="271"/>
      <c r="AD47" s="75"/>
      <c r="AE47" s="35"/>
      <c r="AF47" s="69"/>
      <c r="AG47" s="35"/>
      <c r="AH47" s="271"/>
      <c r="AI47" s="75"/>
      <c r="AJ47" s="90"/>
      <c r="AK47" s="38"/>
      <c r="AL47" s="35"/>
      <c r="AM47" s="89"/>
      <c r="AN47" s="40"/>
      <c r="AO47" s="35"/>
      <c r="AP47" s="35"/>
      <c r="AQ47" s="35"/>
      <c r="AR47" s="105"/>
      <c r="AS47" s="35"/>
      <c r="AT47" s="35"/>
      <c r="AU47" s="35"/>
      <c r="AV47" s="35"/>
      <c r="AW47" s="105"/>
      <c r="AX47" s="40"/>
      <c r="AY47" s="35"/>
      <c r="AZ47" s="35"/>
      <c r="BA47" s="35"/>
      <c r="BB47" s="105"/>
      <c r="BC47" s="40"/>
      <c r="BD47" s="35"/>
      <c r="BE47" s="35"/>
      <c r="BF47" s="35"/>
      <c r="BG47" s="89"/>
      <c r="BH47" s="40"/>
      <c r="BI47" s="35"/>
      <c r="BJ47" s="35"/>
      <c r="BK47" s="89"/>
      <c r="BL47" s="40"/>
      <c r="BM47" s="35"/>
      <c r="BN47" s="35"/>
      <c r="BO47" s="35"/>
      <c r="BP47" s="105"/>
      <c r="BQ47" s="40"/>
      <c r="BR47" s="35"/>
      <c r="BS47" s="35"/>
      <c r="BT47" s="35"/>
      <c r="BU47" s="105"/>
      <c r="BV47" s="35"/>
      <c r="BW47" s="195"/>
      <c r="BX47" s="35"/>
      <c r="BY47" s="35"/>
      <c r="BZ47" s="35"/>
      <c r="CA47" s="105"/>
      <c r="CB47" s="35"/>
      <c r="CC47" s="195"/>
      <c r="CD47" s="35"/>
      <c r="CE47" s="35"/>
      <c r="CF47" s="35"/>
      <c r="CG47" s="105"/>
      <c r="CH47" s="35"/>
      <c r="CI47" s="185"/>
      <c r="CJ47" s="35"/>
      <c r="CK47" s="35"/>
      <c r="CL47" s="35"/>
      <c r="CM47" s="35"/>
      <c r="CN47" s="40"/>
      <c r="CO47" s="129"/>
      <c r="CP47" s="35"/>
      <c r="CQ47" s="35"/>
      <c r="CR47" s="35"/>
      <c r="CS47" s="40"/>
      <c r="CT47" s="40"/>
      <c r="CU47" s="259"/>
      <c r="CV47" s="35"/>
      <c r="CW47" s="35"/>
      <c r="CX47" s="35"/>
      <c r="CY47" s="120"/>
      <c r="CZ47" s="40"/>
      <c r="DA47" s="259"/>
      <c r="DB47" s="35"/>
      <c r="DC47" s="35"/>
      <c r="DD47" s="35"/>
      <c r="DE47" s="35"/>
      <c r="DF47" s="40"/>
      <c r="DG47" s="129"/>
      <c r="DH47" s="35"/>
      <c r="DI47" s="35"/>
      <c r="DJ47" s="35"/>
      <c r="DK47" s="35"/>
      <c r="DL47" s="35"/>
      <c r="DM47" s="129"/>
      <c r="DN47" s="35"/>
      <c r="DO47" s="35"/>
      <c r="DP47" s="35"/>
      <c r="DQ47" s="35"/>
      <c r="DR47" s="40"/>
      <c r="DS47" s="135"/>
      <c r="DT47" s="35"/>
      <c r="DU47" s="155"/>
      <c r="DV47" s="239"/>
      <c r="DW47" s="35"/>
      <c r="DX47" s="89"/>
      <c r="DY47" s="40"/>
      <c r="DZ47" s="135"/>
      <c r="EA47" s="38"/>
      <c r="EB47" s="38"/>
      <c r="EC47" s="102"/>
      <c r="ED47" s="43"/>
      <c r="EE47" s="233"/>
      <c r="EF47" s="35"/>
      <c r="EG47" s="38"/>
      <c r="EH47" s="102"/>
      <c r="EI47" s="43"/>
      <c r="EJ47" s="233"/>
      <c r="EK47" s="35"/>
      <c r="EL47" s="35"/>
      <c r="EM47" s="35"/>
      <c r="EN47" s="40"/>
      <c r="EO47" s="233"/>
      <c r="EP47" s="35"/>
      <c r="EQ47" s="35"/>
      <c r="ER47" s="294"/>
      <c r="ES47" s="40"/>
      <c r="ET47" s="233"/>
      <c r="EU47" s="35"/>
      <c r="EV47" s="35"/>
      <c r="EW47" s="35"/>
      <c r="EX47" s="40"/>
      <c r="EY47" s="302"/>
      <c r="EZ47" s="35"/>
      <c r="FA47" s="35"/>
      <c r="FB47" s="35"/>
      <c r="FC47" s="40"/>
      <c r="FD47" s="302">
        <f t="shared" si="92"/>
        <v>-100</v>
      </c>
      <c r="FE47" s="35"/>
      <c r="FF47" s="35"/>
      <c r="FG47" s="35"/>
      <c r="FH47" s="120"/>
      <c r="FI47" s="40"/>
      <c r="FJ47" s="35"/>
      <c r="FK47" s="105"/>
      <c r="FL47" s="40"/>
      <c r="FM47" s="302"/>
      <c r="FN47" s="35"/>
      <c r="FO47" s="35"/>
      <c r="FP47" s="35"/>
      <c r="FQ47" s="35"/>
      <c r="FR47" s="40"/>
      <c r="FS47" s="35"/>
      <c r="FT47" s="35"/>
      <c r="FU47" s="40"/>
      <c r="FV47" s="302"/>
      <c r="FW47" s="35"/>
      <c r="FX47" s="35"/>
      <c r="FY47" s="35"/>
      <c r="FZ47" s="40"/>
      <c r="GA47" s="35"/>
      <c r="GB47" s="35"/>
      <c r="GC47" s="35"/>
      <c r="GD47" s="40"/>
      <c r="GE47" s="302"/>
      <c r="GF47" s="35"/>
      <c r="GG47" s="35"/>
      <c r="GH47" s="35"/>
      <c r="GI47" s="40"/>
      <c r="GJ47" s="35"/>
      <c r="GK47" s="35"/>
      <c r="GL47" s="35"/>
      <c r="GM47" s="40"/>
      <c r="GN47" s="233"/>
      <c r="GO47" s="35"/>
      <c r="GP47" s="35"/>
      <c r="GQ47" s="35"/>
      <c r="GR47" s="40"/>
      <c r="GS47" s="35"/>
      <c r="GT47" s="35"/>
      <c r="GU47" s="35"/>
      <c r="GV47" s="40"/>
      <c r="GW47" s="233"/>
      <c r="GX47" s="35"/>
      <c r="GY47" s="35"/>
      <c r="GZ47" s="35"/>
      <c r="HA47" s="40"/>
      <c r="HB47" s="35"/>
      <c r="HC47" s="35"/>
      <c r="HD47" s="35"/>
      <c r="HE47" s="40"/>
      <c r="HF47" s="233"/>
      <c r="HG47" s="35"/>
      <c r="HH47" s="35"/>
      <c r="HI47" s="40"/>
      <c r="HJ47" s="40"/>
      <c r="HK47" s="35"/>
      <c r="HL47" s="35"/>
      <c r="HM47" s="40"/>
      <c r="HN47" s="40"/>
      <c r="HO47" s="233"/>
      <c r="HP47" s="35"/>
      <c r="HQ47" s="35"/>
      <c r="HR47" s="40"/>
      <c r="HS47" s="40"/>
      <c r="HT47" s="35"/>
      <c r="HU47" s="40"/>
      <c r="HV47" s="40"/>
      <c r="HW47" s="44"/>
    </row>
    <row r="48" spans="1:231" s="23" customFormat="1" ht="16.95" customHeight="1">
      <c r="A48" s="25" t="s">
        <v>18</v>
      </c>
      <c r="B48" s="46">
        <v>0.64385000000000003</v>
      </c>
      <c r="C48" s="38">
        <v>0.74424000000000001</v>
      </c>
      <c r="D48" s="76">
        <f>C48/B48%</f>
        <v>115.59214102663663</v>
      </c>
      <c r="E48" s="285">
        <f>C48-B48</f>
        <v>0.10038999999999998</v>
      </c>
      <c r="F48" s="73">
        <v>1.2742700000000005</v>
      </c>
      <c r="G48" s="73">
        <f>G46-G49-G50-G54</f>
        <v>0.79309300000000249</v>
      </c>
      <c r="H48" s="38">
        <v>1.4850749999999999</v>
      </c>
      <c r="I48" s="286">
        <f t="shared" ref="I48:I50" si="268">H48-F48</f>
        <v>0.21080499999999947</v>
      </c>
      <c r="J48" s="76">
        <f t="shared" ref="J48:J50" si="269">H48/F48%</f>
        <v>116.54319728158077</v>
      </c>
      <c r="K48" s="38">
        <v>1.7319550000000001</v>
      </c>
      <c r="L48" s="38">
        <v>0.61185700000000043</v>
      </c>
      <c r="M48" s="38">
        <v>2.0969320000000007</v>
      </c>
      <c r="N48" s="283">
        <v>0.36497700000000055</v>
      </c>
      <c r="O48" s="43">
        <v>121.0731225695818</v>
      </c>
      <c r="P48" s="284">
        <v>2.1964779999999995</v>
      </c>
      <c r="Q48" s="73">
        <v>0.59084099999999995</v>
      </c>
      <c r="R48" s="38">
        <v>2.687773</v>
      </c>
      <c r="S48" s="286">
        <f>R48-P48</f>
        <v>0.49129500000000048</v>
      </c>
      <c r="T48" s="76">
        <f>R48/P48%</f>
        <v>122.36739908162069</v>
      </c>
      <c r="U48" s="38">
        <v>3.1215260000000002</v>
      </c>
      <c r="V48" s="73">
        <f>V46-V49-V50-V54</f>
        <v>0.9230539999999916</v>
      </c>
      <c r="W48" s="38">
        <v>3.5625619999999998</v>
      </c>
      <c r="X48" s="286">
        <f>W48-U48</f>
        <v>0.44103599999999954</v>
      </c>
      <c r="Y48" s="76">
        <f>W48/U48%</f>
        <v>114.12885876971711</v>
      </c>
      <c r="Z48" s="38">
        <v>4.678224000000001</v>
      </c>
      <c r="AA48" s="73">
        <v>2.1361469999999998</v>
      </c>
      <c r="AB48" s="38">
        <v>5.698709</v>
      </c>
      <c r="AC48" s="285">
        <f>AB48-Z48</f>
        <v>1.020484999999999</v>
      </c>
      <c r="AD48" s="76">
        <f>AB48/Z48%</f>
        <v>121.81351299125478</v>
      </c>
      <c r="AE48" s="38">
        <v>7.103256</v>
      </c>
      <c r="AF48" s="73">
        <v>3.0178289999999999</v>
      </c>
      <c r="AG48" s="38">
        <v>8.7165379999999999</v>
      </c>
      <c r="AH48" s="285">
        <f>AG48-AE48</f>
        <v>1.6132819999999999</v>
      </c>
      <c r="AI48" s="76">
        <f>AG48/AE48%</f>
        <v>122.71186622022353</v>
      </c>
      <c r="AJ48" s="90">
        <v>9.6480729999999983</v>
      </c>
      <c r="AK48" s="38">
        <v>3.239134</v>
      </c>
      <c r="AL48" s="35">
        <v>11.955672</v>
      </c>
      <c r="AM48" s="89">
        <f t="shared" si="171"/>
        <v>2.3075990000000015</v>
      </c>
      <c r="AN48" s="40">
        <f t="shared" si="172"/>
        <v>123.91771911344371</v>
      </c>
      <c r="AO48" s="38">
        <v>13.260246</v>
      </c>
      <c r="AP48" s="35">
        <v>8.2450679999999998</v>
      </c>
      <c r="AQ48" s="35">
        <v>20.20074</v>
      </c>
      <c r="AR48" s="105">
        <f t="shared" si="173"/>
        <v>6.9404939999999993</v>
      </c>
      <c r="AS48" s="35">
        <f t="shared" si="174"/>
        <v>152.340612685466</v>
      </c>
      <c r="AT48" s="35">
        <v>19.699553000000005</v>
      </c>
      <c r="AU48" s="35">
        <v>5.9302029999999997</v>
      </c>
      <c r="AV48" s="38">
        <v>26.130942999999998</v>
      </c>
      <c r="AW48" s="106">
        <f t="shared" ref="AW48:AW61" si="270">AV48-AT48</f>
        <v>6.4313899999999933</v>
      </c>
      <c r="AX48" s="43">
        <f t="shared" ref="AX48:AX50" si="271">AV48/AT48%</f>
        <v>132.6473905270845</v>
      </c>
      <c r="AY48" s="35">
        <v>24.494721000000006</v>
      </c>
      <c r="AZ48" s="35">
        <v>2.1634850000000001</v>
      </c>
      <c r="BA48" s="38">
        <v>28.294428</v>
      </c>
      <c r="BB48" s="106">
        <f t="shared" si="177"/>
        <v>3.7997069999999944</v>
      </c>
      <c r="BC48" s="43">
        <f t="shared" si="178"/>
        <v>115.51235059995169</v>
      </c>
      <c r="BD48" s="35">
        <f>BD46-BD49-BD50-BD54</f>
        <v>1.9106450000000006</v>
      </c>
      <c r="BE48" s="35">
        <v>27.134404</v>
      </c>
      <c r="BF48" s="35">
        <v>30.295531</v>
      </c>
      <c r="BG48" s="102" t="e">
        <f>BF48-#REF!</f>
        <v>#REF!</v>
      </c>
      <c r="BH48" s="43">
        <f t="shared" si="123"/>
        <v>111.6498855106602</v>
      </c>
      <c r="BI48" s="38">
        <v>0.74424000000000001</v>
      </c>
      <c r="BJ48" s="38">
        <v>0.69194299999999997</v>
      </c>
      <c r="BK48" s="102">
        <f t="shared" si="124"/>
        <v>-5.2297000000000038E-2</v>
      </c>
      <c r="BL48" s="43">
        <f t="shared" si="125"/>
        <v>92.973100075244545</v>
      </c>
      <c r="BM48" s="38">
        <v>1.4850749999999999</v>
      </c>
      <c r="BN48" s="35">
        <v>0.56831600000000004</v>
      </c>
      <c r="BO48" s="38">
        <v>1.2602599999999999</v>
      </c>
      <c r="BP48" s="106">
        <f t="shared" si="126"/>
        <v>-0.22481499999999999</v>
      </c>
      <c r="BQ48" s="43">
        <f t="shared" si="127"/>
        <v>84.861707321179068</v>
      </c>
      <c r="BR48" s="38">
        <v>2.0969320000000007</v>
      </c>
      <c r="BS48" s="35">
        <v>0.44712200000000002</v>
      </c>
      <c r="BT48" s="38">
        <v>1.707382</v>
      </c>
      <c r="BU48" s="106">
        <f t="shared" ref="BU48:BU50" si="272">BT48-BR48</f>
        <v>-0.38955000000000073</v>
      </c>
      <c r="BV48" s="38">
        <f t="shared" ref="BV48:BV50" si="273">BT48/BR48%</f>
        <v>81.422859682622018</v>
      </c>
      <c r="BW48" s="195">
        <f t="shared" ref="BW48:BW50" si="274">BV48-100</f>
        <v>-18.577140317377982</v>
      </c>
      <c r="BX48" s="38">
        <v>2.687773</v>
      </c>
      <c r="BY48" s="35">
        <v>0.41626400000000002</v>
      </c>
      <c r="BZ48" s="38">
        <v>2.1236459999999999</v>
      </c>
      <c r="CA48" s="106">
        <f t="shared" si="131"/>
        <v>-0.56412700000000005</v>
      </c>
      <c r="CB48" s="38">
        <f t="shared" si="132"/>
        <v>79.011359962318252</v>
      </c>
      <c r="CC48" s="195">
        <f t="shared" si="133"/>
        <v>-20.988640037681748</v>
      </c>
      <c r="CD48" s="38">
        <v>3.5625619999999998</v>
      </c>
      <c r="CE48" s="35">
        <v>0.36764999999999998</v>
      </c>
      <c r="CF48" s="38">
        <v>2.4912960000000002</v>
      </c>
      <c r="CG48" s="106">
        <f t="shared" ref="CG48:CG50" si="275">CF48-CD48</f>
        <v>-1.0712659999999996</v>
      </c>
      <c r="CH48" s="38">
        <f t="shared" ref="CH48:CH61" si="276">CF48/CD48%</f>
        <v>69.929898763867143</v>
      </c>
      <c r="CI48" s="185">
        <f t="shared" ref="CI48:CI50" si="277">CH48-100</f>
        <v>-30.070101236132857</v>
      </c>
      <c r="CJ48" s="38">
        <v>5.698709</v>
      </c>
      <c r="CK48" s="35">
        <v>0.409304</v>
      </c>
      <c r="CL48" s="35">
        <v>2.9005999999999998</v>
      </c>
      <c r="CM48" s="38">
        <f t="shared" si="137"/>
        <v>-2.7981090000000002</v>
      </c>
      <c r="CN48" s="43">
        <f t="shared" si="138"/>
        <v>50.899247531326829</v>
      </c>
      <c r="CO48" s="129">
        <f t="shared" si="111"/>
        <v>-49.100752468673171</v>
      </c>
      <c r="CP48" s="38">
        <v>8.7165379999999999</v>
      </c>
      <c r="CQ48" s="35">
        <f>CQ46-CQ49-CQ50-CQ54</f>
        <v>0.43424400000000674</v>
      </c>
      <c r="CR48" s="35">
        <v>3.2625869999999999</v>
      </c>
      <c r="CS48" s="43">
        <f t="shared" si="139"/>
        <v>-5.453951</v>
      </c>
      <c r="CT48" s="43">
        <f t="shared" si="140"/>
        <v>37.42984886889726</v>
      </c>
      <c r="CU48" s="259">
        <f t="shared" si="141"/>
        <v>-62.57015113110274</v>
      </c>
      <c r="CV48" s="35">
        <v>11.955672</v>
      </c>
      <c r="CW48" s="35">
        <v>0.56833199999999995</v>
      </c>
      <c r="CX48" s="38">
        <v>3.8309190000000002</v>
      </c>
      <c r="CY48" s="108">
        <f t="shared" si="142"/>
        <v>-8.1247530000000001</v>
      </c>
      <c r="CZ48" s="43">
        <f t="shared" si="143"/>
        <v>32.042690699443746</v>
      </c>
      <c r="DA48" s="259">
        <f t="shared" si="144"/>
        <v>-67.957309300556261</v>
      </c>
      <c r="DB48" s="38">
        <v>20.20074</v>
      </c>
      <c r="DC48" s="35">
        <v>1.251749</v>
      </c>
      <c r="DD48" s="38">
        <v>5.082668</v>
      </c>
      <c r="DE48" s="38">
        <f t="shared" si="145"/>
        <v>-15.118072</v>
      </c>
      <c r="DF48" s="43">
        <f t="shared" si="146"/>
        <v>25.160801039961903</v>
      </c>
      <c r="DG48" s="129">
        <f t="shared" si="147"/>
        <v>-74.83919896003809</v>
      </c>
      <c r="DH48" s="35">
        <v>26.130942999999998</v>
      </c>
      <c r="DI48" s="35">
        <v>7.0988730000000002</v>
      </c>
      <c r="DJ48" s="35">
        <v>12.181540999999999</v>
      </c>
      <c r="DK48" s="35">
        <f t="shared" si="148"/>
        <v>-13.949401999999999</v>
      </c>
      <c r="DL48" s="35">
        <f t="shared" si="149"/>
        <v>46.617303478102563</v>
      </c>
      <c r="DM48" s="129">
        <f t="shared" si="150"/>
        <v>-53.382696521897437</v>
      </c>
      <c r="DN48" s="35">
        <v>28.294428</v>
      </c>
      <c r="DO48" s="35">
        <v>16.384015000000002</v>
      </c>
      <c r="DP48" s="35">
        <v>28.565556000000001</v>
      </c>
      <c r="DQ48" s="35">
        <f t="shared" si="151"/>
        <v>0.27112800000000092</v>
      </c>
      <c r="DR48" s="40">
        <f t="shared" si="152"/>
        <v>100.95823813791182</v>
      </c>
      <c r="DS48" s="135">
        <f t="shared" si="153"/>
        <v>0.95823813791182033</v>
      </c>
      <c r="DT48" s="35">
        <v>36.089176000000002</v>
      </c>
      <c r="DU48" s="156">
        <f>DT48/BF48%</f>
        <v>119.12376119104829</v>
      </c>
      <c r="DV48" s="240">
        <v>0.69194299999999997</v>
      </c>
      <c r="DW48" s="38">
        <v>1.39866</v>
      </c>
      <c r="DX48" s="102">
        <f t="shared" si="81"/>
        <v>0.70671700000000004</v>
      </c>
      <c r="DY48" s="43">
        <f t="shared" si="82"/>
        <v>202.13514697019841</v>
      </c>
      <c r="DZ48" s="135">
        <f t="shared" si="83"/>
        <v>102.13514697019841</v>
      </c>
      <c r="EA48" s="38">
        <v>0.56831600000000004</v>
      </c>
      <c r="EB48" s="38">
        <v>0.92370099999999999</v>
      </c>
      <c r="EC48" s="102">
        <f t="shared" si="154"/>
        <v>0.35538499999999995</v>
      </c>
      <c r="ED48" s="43">
        <f t="shared" si="155"/>
        <v>162.53299220856002</v>
      </c>
      <c r="EE48" s="233">
        <f t="shared" si="61"/>
        <v>62.532992208560017</v>
      </c>
      <c r="EF48" s="35">
        <v>1.2602599999999999</v>
      </c>
      <c r="EG48" s="38">
        <v>2.3223609999999999</v>
      </c>
      <c r="EH48" s="102">
        <f t="shared" si="85"/>
        <v>1.062101</v>
      </c>
      <c r="EI48" s="43">
        <f t="shared" si="86"/>
        <v>184.27633980289784</v>
      </c>
      <c r="EJ48" s="233">
        <f t="shared" si="62"/>
        <v>84.276339802897837</v>
      </c>
      <c r="EK48" s="35">
        <v>0.44712200000000002</v>
      </c>
      <c r="EL48" s="35">
        <v>1.122161</v>
      </c>
      <c r="EM48" s="35">
        <f t="shared" si="63"/>
        <v>0.67503899999999994</v>
      </c>
      <c r="EN48" s="40">
        <f t="shared" si="64"/>
        <v>250.97423074686546</v>
      </c>
      <c r="EO48" s="233">
        <f t="shared" si="65"/>
        <v>150.97423074686546</v>
      </c>
      <c r="EP48" s="35">
        <v>1.707382</v>
      </c>
      <c r="EQ48" s="38">
        <v>3.4445220000000001</v>
      </c>
      <c r="ER48" s="296">
        <f t="shared" si="87"/>
        <v>1.7371400000000001</v>
      </c>
      <c r="ES48" s="43">
        <f t="shared" si="88"/>
        <v>201.74290229134431</v>
      </c>
      <c r="ET48" s="233">
        <f t="shared" si="89"/>
        <v>101.74290229134431</v>
      </c>
      <c r="EU48" s="38">
        <v>0.41626400000000002</v>
      </c>
      <c r="EV48" s="38">
        <v>0.95416699999999999</v>
      </c>
      <c r="EW48" s="38">
        <f t="shared" si="112"/>
        <v>0.53790300000000002</v>
      </c>
      <c r="EX48" s="43">
        <f t="shared" si="113"/>
        <v>229.22159975400223</v>
      </c>
      <c r="EY48" s="302">
        <f t="shared" si="90"/>
        <v>129.22159975400223</v>
      </c>
      <c r="EZ48" s="38">
        <v>2.1236459999999999</v>
      </c>
      <c r="FA48" s="38">
        <v>4.3986890000000001</v>
      </c>
      <c r="FB48" s="38">
        <f t="shared" si="114"/>
        <v>2.2750430000000001</v>
      </c>
      <c r="FC48" s="43">
        <f t="shared" si="91"/>
        <v>207.12910720524985</v>
      </c>
      <c r="FD48" s="302">
        <f t="shared" si="92"/>
        <v>107.12910720524985</v>
      </c>
      <c r="FE48" s="35">
        <v>2.4912960000000002</v>
      </c>
      <c r="FF48" s="35">
        <v>0.36764999999999998</v>
      </c>
      <c r="FG48" s="35">
        <v>0.79311699999999996</v>
      </c>
      <c r="FH48" s="120">
        <f t="shared" si="68"/>
        <v>0.42546699999999998</v>
      </c>
      <c r="FI48" s="40">
        <f t="shared" si="93"/>
        <v>215.72609819121448</v>
      </c>
      <c r="FJ48" s="35">
        <v>5.1918059999999997</v>
      </c>
      <c r="FK48" s="105">
        <f t="shared" si="94"/>
        <v>2.7005099999999995</v>
      </c>
      <c r="FL48" s="40">
        <f t="shared" si="95"/>
        <v>208.39779777272551</v>
      </c>
      <c r="FM48" s="302">
        <f t="shared" si="96"/>
        <v>108.39779777272551</v>
      </c>
      <c r="FN48" s="35">
        <v>2.9005999999999998</v>
      </c>
      <c r="FO48" s="35">
        <v>0.409304</v>
      </c>
      <c r="FP48" s="35">
        <v>0.69723999999999997</v>
      </c>
      <c r="FQ48" s="35">
        <f t="shared" si="69"/>
        <v>0.28793599999999997</v>
      </c>
      <c r="FR48" s="40">
        <f t="shared" si="70"/>
        <v>170.34771221390457</v>
      </c>
      <c r="FS48" s="35">
        <v>5.8890459999999996</v>
      </c>
      <c r="FT48" s="35">
        <f t="shared" si="71"/>
        <v>2.9884459999999997</v>
      </c>
      <c r="FU48" s="40">
        <f t="shared" si="72"/>
        <v>203.02854581810661</v>
      </c>
      <c r="FV48" s="302">
        <f t="shared" si="73"/>
        <v>103.02854581810661</v>
      </c>
      <c r="FW48" s="35">
        <v>0.361987</v>
      </c>
      <c r="FX48" s="35">
        <v>0.78134000000000003</v>
      </c>
      <c r="FY48" s="35">
        <f t="shared" si="115"/>
        <v>0.41935300000000003</v>
      </c>
      <c r="FZ48" s="40">
        <f>FX48/FW48%</f>
        <v>215.8475304361759</v>
      </c>
      <c r="GA48" s="35">
        <v>3.2625869999999999</v>
      </c>
      <c r="GB48" s="35">
        <v>6.6703859999999997</v>
      </c>
      <c r="GC48" s="35">
        <f>GB48-GA48</f>
        <v>3.4077989999999998</v>
      </c>
      <c r="GD48" s="40">
        <f>GB48/GA48%</f>
        <v>204.45082384009987</v>
      </c>
      <c r="GE48" s="302">
        <f t="shared" si="116"/>
        <v>104.45082384009987</v>
      </c>
      <c r="GF48" s="35">
        <v>0.56833199999999995</v>
      </c>
      <c r="GG48" s="35">
        <v>1.5228470000000001</v>
      </c>
      <c r="GH48" s="35">
        <f t="shared" si="159"/>
        <v>0.95451500000000011</v>
      </c>
      <c r="GI48" s="40">
        <f t="shared" si="160"/>
        <v>267.95024739060977</v>
      </c>
      <c r="GJ48" s="35">
        <v>3.8309190000000002</v>
      </c>
      <c r="GK48" s="35">
        <v>8.1932329999999993</v>
      </c>
      <c r="GL48" s="35">
        <f t="shared" si="117"/>
        <v>4.3623139999999996</v>
      </c>
      <c r="GM48" s="40">
        <f t="shared" si="118"/>
        <v>213.87121471375406</v>
      </c>
      <c r="GN48" s="233">
        <f t="shared" si="161"/>
        <v>113.87121471375406</v>
      </c>
      <c r="GO48" s="35">
        <v>1.251749</v>
      </c>
      <c r="GP48" s="35">
        <v>2.1498550000000001</v>
      </c>
      <c r="GQ48" s="35">
        <f t="shared" si="119"/>
        <v>0.89810600000000007</v>
      </c>
      <c r="GR48" s="40">
        <f t="shared" si="120"/>
        <v>171.74809007237076</v>
      </c>
      <c r="GS48" s="35">
        <v>5.082668</v>
      </c>
      <c r="GT48" s="35">
        <v>10.343088</v>
      </c>
      <c r="GU48" s="35">
        <f t="shared" si="162"/>
        <v>5.2604199999999999</v>
      </c>
      <c r="GV48" s="40">
        <f t="shared" si="121"/>
        <v>203.49721839002666</v>
      </c>
      <c r="GW48" s="233">
        <f t="shared" si="122"/>
        <v>103.49721839002666</v>
      </c>
      <c r="GX48" s="35">
        <v>7.0988730000000002</v>
      </c>
      <c r="GY48" s="35">
        <v>7.6211950000000002</v>
      </c>
      <c r="GZ48" s="35">
        <f t="shared" si="97"/>
        <v>0.52232199999999995</v>
      </c>
      <c r="HA48" s="40">
        <f t="shared" si="98"/>
        <v>107.35781581104494</v>
      </c>
      <c r="HB48" s="35">
        <v>12.181540999999999</v>
      </c>
      <c r="HC48" s="35">
        <v>17.964283000000002</v>
      </c>
      <c r="HD48" s="35">
        <f t="shared" si="163"/>
        <v>5.7827420000000025</v>
      </c>
      <c r="HE48" s="40">
        <f t="shared" si="164"/>
        <v>147.47135029960498</v>
      </c>
      <c r="HF48" s="233">
        <f t="shared" si="101"/>
        <v>47.471350299604978</v>
      </c>
      <c r="HG48" s="35">
        <v>16.384015000000002</v>
      </c>
      <c r="HH48" s="35">
        <v>21.736469</v>
      </c>
      <c r="HI48" s="40">
        <f t="shared" si="165"/>
        <v>5.352453999999998</v>
      </c>
      <c r="HJ48" s="40">
        <f t="shared" si="166"/>
        <v>132.66875671195368</v>
      </c>
      <c r="HK48" s="35">
        <v>28.565556000000001</v>
      </c>
      <c r="HL48" s="35">
        <v>39.700752000000001</v>
      </c>
      <c r="HM48" s="40">
        <f t="shared" si="167"/>
        <v>11.135196000000001</v>
      </c>
      <c r="HN48" s="40">
        <f t="shared" si="168"/>
        <v>138.98119819547708</v>
      </c>
      <c r="HO48" s="233">
        <f t="shared" si="169"/>
        <v>38.981198195477077</v>
      </c>
      <c r="HP48" s="35">
        <v>7.5236200000000002</v>
      </c>
      <c r="HQ48" s="35">
        <v>12.531655000000001</v>
      </c>
      <c r="HR48" s="40">
        <f t="shared" si="102"/>
        <v>5.0080350000000005</v>
      </c>
      <c r="HS48" s="40">
        <f t="shared" si="103"/>
        <v>166.5641672492763</v>
      </c>
      <c r="HT48" s="35">
        <v>52.232407000000002</v>
      </c>
      <c r="HU48" s="40">
        <f t="shared" si="79"/>
        <v>16.143231</v>
      </c>
      <c r="HV48" s="40">
        <f t="shared" si="80"/>
        <v>144.73150342917222</v>
      </c>
      <c r="HW48" s="44">
        <f t="shared" si="104"/>
        <v>44.731503429172221</v>
      </c>
    </row>
    <row r="49" spans="1:231" s="15" customFormat="1" ht="16.95" customHeight="1">
      <c r="A49" s="26" t="s">
        <v>19</v>
      </c>
      <c r="B49" s="46">
        <v>5.7798590000000001</v>
      </c>
      <c r="C49" s="35">
        <v>6.153524</v>
      </c>
      <c r="D49" s="75">
        <f>C49/B49%</f>
        <v>106.46495009653349</v>
      </c>
      <c r="E49" s="271">
        <f>C49-B49</f>
        <v>0.37366499999999991</v>
      </c>
      <c r="F49" s="69">
        <v>15.224619000000002</v>
      </c>
      <c r="G49" s="69">
        <v>8.4479400000000009</v>
      </c>
      <c r="H49" s="35">
        <v>14.601463000000001</v>
      </c>
      <c r="I49" s="272">
        <f t="shared" si="268"/>
        <v>-0.6231560000000016</v>
      </c>
      <c r="J49" s="75">
        <f t="shared" si="269"/>
        <v>95.906918918627767</v>
      </c>
      <c r="K49" s="35">
        <v>98.513716000000016</v>
      </c>
      <c r="L49" s="35">
        <v>110.28331899999999</v>
      </c>
      <c r="M49" s="35">
        <v>124.88478199999999</v>
      </c>
      <c r="N49" s="270">
        <v>26.371065999999971</v>
      </c>
      <c r="O49" s="40">
        <v>126.76892829826861</v>
      </c>
      <c r="P49" s="54">
        <v>229.54409700000002</v>
      </c>
      <c r="Q49" s="69">
        <v>122.432806</v>
      </c>
      <c r="R49" s="35">
        <v>247.317588</v>
      </c>
      <c r="S49" s="272">
        <f>R49-P49</f>
        <v>17.773490999999979</v>
      </c>
      <c r="T49" s="75">
        <f>R49/P49%</f>
        <v>107.74295276257965</v>
      </c>
      <c r="U49" s="35">
        <v>301.60542800000002</v>
      </c>
      <c r="V49" s="69">
        <v>86.927214000000006</v>
      </c>
      <c r="W49" s="35">
        <v>334.24559000000005</v>
      </c>
      <c r="X49" s="272">
        <f>W49-U49</f>
        <v>32.640162000000032</v>
      </c>
      <c r="Y49" s="75">
        <f>W49/U49%</f>
        <v>110.82214011082057</v>
      </c>
      <c r="Z49" s="35">
        <v>307.66024100000004</v>
      </c>
      <c r="AA49" s="69">
        <v>7.4248240000000001</v>
      </c>
      <c r="AB49" s="35">
        <v>341.67041399999999</v>
      </c>
      <c r="AC49" s="271">
        <f>AB49-Z49</f>
        <v>34.010172999999952</v>
      </c>
      <c r="AD49" s="75">
        <f>AB49/Z49%</f>
        <v>111.05445828471542</v>
      </c>
      <c r="AE49" s="35">
        <v>431.20542200000006</v>
      </c>
      <c r="AF49" s="69">
        <v>142.45417499999999</v>
      </c>
      <c r="AG49" s="35">
        <v>484.12458900000001</v>
      </c>
      <c r="AH49" s="271">
        <f>AG49-AE49</f>
        <v>52.919166999999959</v>
      </c>
      <c r="AI49" s="75">
        <f>AG49/AE49%</f>
        <v>112.27237977541014</v>
      </c>
      <c r="AJ49" s="90">
        <v>463.80506600000007</v>
      </c>
      <c r="AK49" s="38">
        <v>34.017856000000002</v>
      </c>
      <c r="AL49" s="35">
        <v>518.14244499999995</v>
      </c>
      <c r="AM49" s="89">
        <f t="shared" si="171"/>
        <v>54.337378999999885</v>
      </c>
      <c r="AN49" s="40">
        <f t="shared" si="172"/>
        <v>111.71556392616027</v>
      </c>
      <c r="AO49" s="35">
        <v>468.95167499999997</v>
      </c>
      <c r="AP49" s="35">
        <v>7.8252600000000001</v>
      </c>
      <c r="AQ49" s="35">
        <v>525.96770500000002</v>
      </c>
      <c r="AR49" s="105">
        <f t="shared" si="173"/>
        <v>57.016030000000057</v>
      </c>
      <c r="AS49" s="35">
        <f t="shared" si="174"/>
        <v>112.15818879418654</v>
      </c>
      <c r="AT49" s="35">
        <v>591.66622900000004</v>
      </c>
      <c r="AU49" s="35">
        <v>87.171100999999993</v>
      </c>
      <c r="AV49" s="35">
        <v>613.13880600000005</v>
      </c>
      <c r="AW49" s="105">
        <f t="shared" si="270"/>
        <v>21.472577000000001</v>
      </c>
      <c r="AX49" s="40">
        <f t="shared" si="271"/>
        <v>103.62917062822594</v>
      </c>
      <c r="AY49" s="35">
        <v>624.0547620000001</v>
      </c>
      <c r="AZ49" s="35">
        <v>85.865016999999995</v>
      </c>
      <c r="BA49" s="35">
        <v>699.00382300000001</v>
      </c>
      <c r="BB49" s="105">
        <f t="shared" si="177"/>
        <v>74.949060999999915</v>
      </c>
      <c r="BC49" s="40">
        <f t="shared" si="178"/>
        <v>112.01001347378548</v>
      </c>
      <c r="BD49" s="35">
        <v>12.175375000000001</v>
      </c>
      <c r="BE49" s="35">
        <v>634.58465799999999</v>
      </c>
      <c r="BF49" s="35">
        <v>712.42152899999996</v>
      </c>
      <c r="BG49" s="89" t="e">
        <f>BF49-#REF!</f>
        <v>#REF!</v>
      </c>
      <c r="BH49" s="40">
        <f t="shared" si="123"/>
        <v>112.26579779683233</v>
      </c>
      <c r="BI49" s="35">
        <v>6.153524</v>
      </c>
      <c r="BJ49" s="35">
        <v>5.5877559999999997</v>
      </c>
      <c r="BK49" s="89">
        <f t="shared" si="124"/>
        <v>-0.56576800000000027</v>
      </c>
      <c r="BL49" s="40">
        <f t="shared" si="125"/>
        <v>90.805788683037562</v>
      </c>
      <c r="BM49" s="35">
        <v>14.601463000000001</v>
      </c>
      <c r="BN49" s="35">
        <v>10.276261</v>
      </c>
      <c r="BO49" s="35">
        <v>15.864017</v>
      </c>
      <c r="BP49" s="105">
        <f t="shared" si="126"/>
        <v>1.2625539999999997</v>
      </c>
      <c r="BQ49" s="40">
        <f t="shared" si="127"/>
        <v>108.64676368388565</v>
      </c>
      <c r="BR49" s="35">
        <v>124.88478199999999</v>
      </c>
      <c r="BS49" s="35">
        <v>121.77613700000001</v>
      </c>
      <c r="BT49" s="35">
        <v>137.640154</v>
      </c>
      <c r="BU49" s="105">
        <f t="shared" si="272"/>
        <v>12.755372000000008</v>
      </c>
      <c r="BV49" s="35">
        <f t="shared" si="273"/>
        <v>110.21371202777934</v>
      </c>
      <c r="BW49" s="195">
        <f t="shared" si="274"/>
        <v>10.213712027779337</v>
      </c>
      <c r="BX49" s="35">
        <v>247.317588</v>
      </c>
      <c r="BY49" s="35">
        <v>116.265399</v>
      </c>
      <c r="BZ49" s="35">
        <v>253.905553</v>
      </c>
      <c r="CA49" s="105">
        <f t="shared" si="131"/>
        <v>6.587964999999997</v>
      </c>
      <c r="CB49" s="35">
        <f t="shared" si="132"/>
        <v>102.66376728532546</v>
      </c>
      <c r="CC49" s="195">
        <f t="shared" si="133"/>
        <v>2.6637672853254628</v>
      </c>
      <c r="CD49" s="35">
        <v>334.24559000000005</v>
      </c>
      <c r="CE49" s="35">
        <v>102.464191</v>
      </c>
      <c r="CF49" s="35">
        <v>356.36974400000003</v>
      </c>
      <c r="CG49" s="105">
        <f t="shared" si="275"/>
        <v>22.124153999999976</v>
      </c>
      <c r="CH49" s="35">
        <f t="shared" si="276"/>
        <v>106.6191311604141</v>
      </c>
      <c r="CI49" s="185">
        <f t="shared" si="277"/>
        <v>6.6191311604140992</v>
      </c>
      <c r="CJ49" s="35">
        <v>341.67041399999999</v>
      </c>
      <c r="CK49" s="35">
        <v>8.6057009999999998</v>
      </c>
      <c r="CL49" s="35">
        <v>364.97544499999998</v>
      </c>
      <c r="CM49" s="35">
        <f t="shared" si="137"/>
        <v>23.305030999999985</v>
      </c>
      <c r="CN49" s="40">
        <f t="shared" si="138"/>
        <v>106.82090987251826</v>
      </c>
      <c r="CO49" s="129">
        <f t="shared" si="111"/>
        <v>6.8209098725182571</v>
      </c>
      <c r="CP49" s="35">
        <v>484.12458900000001</v>
      </c>
      <c r="CQ49" s="35">
        <v>80.742245999999994</v>
      </c>
      <c r="CR49" s="35">
        <v>445.71768100000003</v>
      </c>
      <c r="CS49" s="40">
        <f t="shared" si="139"/>
        <v>-38.406907999999987</v>
      </c>
      <c r="CT49" s="40">
        <f t="shared" si="140"/>
        <v>92.066730574595965</v>
      </c>
      <c r="CU49" s="259">
        <f t="shared" si="141"/>
        <v>-7.9332694254040348</v>
      </c>
      <c r="CV49" s="35">
        <v>518.14244499999995</v>
      </c>
      <c r="CW49" s="35">
        <v>106.181067</v>
      </c>
      <c r="CX49" s="35">
        <v>551.89874799999996</v>
      </c>
      <c r="CY49" s="120">
        <f t="shared" si="142"/>
        <v>33.756303000000003</v>
      </c>
      <c r="CZ49" s="40">
        <f t="shared" si="143"/>
        <v>106.51486928464237</v>
      </c>
      <c r="DA49" s="259">
        <f t="shared" si="144"/>
        <v>6.5148692846423728</v>
      </c>
      <c r="DB49" s="35">
        <v>525.96770500000002</v>
      </c>
      <c r="DC49" s="35">
        <v>7.3348180000000003</v>
      </c>
      <c r="DD49" s="35">
        <v>559.233566</v>
      </c>
      <c r="DE49" s="35">
        <f t="shared" si="145"/>
        <v>33.265860999999973</v>
      </c>
      <c r="DF49" s="40">
        <f t="shared" si="146"/>
        <v>106.3246964944359</v>
      </c>
      <c r="DG49" s="129">
        <f t="shared" si="147"/>
        <v>6.3246964944358979</v>
      </c>
      <c r="DH49" s="35">
        <v>613.13880600000005</v>
      </c>
      <c r="DI49" s="35">
        <v>123.80581100000001</v>
      </c>
      <c r="DJ49" s="35">
        <v>683.03937699999994</v>
      </c>
      <c r="DK49" s="35">
        <f t="shared" si="148"/>
        <v>69.9005709999999</v>
      </c>
      <c r="DL49" s="35">
        <f t="shared" si="149"/>
        <v>111.40044804145047</v>
      </c>
      <c r="DM49" s="129">
        <f t="shared" si="150"/>
        <v>11.400448041450474</v>
      </c>
      <c r="DN49" s="35">
        <v>699.00382300000001</v>
      </c>
      <c r="DO49" s="35">
        <v>66.199963999999994</v>
      </c>
      <c r="DP49" s="35">
        <v>749.23934099999997</v>
      </c>
      <c r="DQ49" s="35">
        <f t="shared" si="151"/>
        <v>50.235517999999956</v>
      </c>
      <c r="DR49" s="40">
        <f t="shared" si="152"/>
        <v>107.18673007887111</v>
      </c>
      <c r="DS49" s="135">
        <f t="shared" si="153"/>
        <v>7.1867300788711077</v>
      </c>
      <c r="DT49" s="35">
        <v>764.54356900000005</v>
      </c>
      <c r="DU49" s="155">
        <f>DT49/BF49%</f>
        <v>107.31617980062477</v>
      </c>
      <c r="DV49" s="239">
        <v>5.5877559999999997</v>
      </c>
      <c r="DW49" s="35">
        <v>6.8240090000000002</v>
      </c>
      <c r="DX49" s="89">
        <f t="shared" si="81"/>
        <v>1.2362530000000005</v>
      </c>
      <c r="DY49" s="40">
        <f t="shared" si="82"/>
        <v>122.1243196732284</v>
      </c>
      <c r="DZ49" s="135">
        <f t="shared" si="83"/>
        <v>22.124319673228399</v>
      </c>
      <c r="EA49" s="38">
        <v>10.276261</v>
      </c>
      <c r="EB49" s="38">
        <v>9.7833909999999999</v>
      </c>
      <c r="EC49" s="102">
        <f t="shared" si="154"/>
        <v>-0.49286999999999992</v>
      </c>
      <c r="ED49" s="43">
        <f t="shared" si="155"/>
        <v>95.203800292732922</v>
      </c>
      <c r="EE49" s="233">
        <f t="shared" si="61"/>
        <v>-4.7961997072670783</v>
      </c>
      <c r="EF49" s="35">
        <v>15.864017</v>
      </c>
      <c r="EG49" s="38">
        <v>16.607399999999998</v>
      </c>
      <c r="EH49" s="102">
        <f t="shared" si="85"/>
        <v>0.74338299999999791</v>
      </c>
      <c r="EI49" s="43">
        <f t="shared" si="86"/>
        <v>104.68596951200946</v>
      </c>
      <c r="EJ49" s="233">
        <f t="shared" si="62"/>
        <v>4.6859695120094642</v>
      </c>
      <c r="EK49" s="35">
        <v>121.77613700000001</v>
      </c>
      <c r="EL49" s="35">
        <v>142.43472299999999</v>
      </c>
      <c r="EM49" s="35">
        <f t="shared" si="63"/>
        <v>20.658585999999985</v>
      </c>
      <c r="EN49" s="40">
        <f t="shared" si="64"/>
        <v>116.96439590623571</v>
      </c>
      <c r="EO49" s="233">
        <f t="shared" si="65"/>
        <v>16.964395906235708</v>
      </c>
      <c r="EP49" s="35">
        <v>137.640154</v>
      </c>
      <c r="EQ49" s="35">
        <v>159.042123</v>
      </c>
      <c r="ER49" s="294">
        <f t="shared" si="87"/>
        <v>21.401969000000008</v>
      </c>
      <c r="ES49" s="40">
        <f t="shared" si="88"/>
        <v>115.54921901642162</v>
      </c>
      <c r="ET49" s="233">
        <f t="shared" si="89"/>
        <v>15.549219016421617</v>
      </c>
      <c r="EU49" s="35">
        <v>116.265399</v>
      </c>
      <c r="EV49" s="35">
        <v>115.45634800000001</v>
      </c>
      <c r="EW49" s="35">
        <f t="shared" si="112"/>
        <v>-0.80905099999999663</v>
      </c>
      <c r="EX49" s="40">
        <f t="shared" si="113"/>
        <v>99.304134328047169</v>
      </c>
      <c r="EY49" s="302">
        <f t="shared" si="90"/>
        <v>-0.69586567195283067</v>
      </c>
      <c r="EZ49" s="35">
        <v>253.905553</v>
      </c>
      <c r="FA49" s="35">
        <v>274.498471</v>
      </c>
      <c r="FB49" s="35">
        <f t="shared" si="114"/>
        <v>20.592917999999997</v>
      </c>
      <c r="FC49" s="40">
        <f t="shared" si="91"/>
        <v>108.11046381486582</v>
      </c>
      <c r="FD49" s="302">
        <f t="shared" si="92"/>
        <v>8.1104638148658239</v>
      </c>
      <c r="FE49" s="35">
        <v>356.36974400000003</v>
      </c>
      <c r="FF49" s="35">
        <v>102.464191</v>
      </c>
      <c r="FG49" s="35">
        <v>127.473108</v>
      </c>
      <c r="FH49" s="120">
        <f t="shared" si="68"/>
        <v>25.008916999999997</v>
      </c>
      <c r="FI49" s="40">
        <f t="shared" si="93"/>
        <v>124.40747031321411</v>
      </c>
      <c r="FJ49" s="35">
        <v>401.97157900000002</v>
      </c>
      <c r="FK49" s="105">
        <f t="shared" si="94"/>
        <v>45.601834999999994</v>
      </c>
      <c r="FL49" s="40">
        <f t="shared" si="95"/>
        <v>112.79621397937755</v>
      </c>
      <c r="FM49" s="302">
        <f t="shared" si="96"/>
        <v>12.796213979377555</v>
      </c>
      <c r="FN49" s="35">
        <v>364.97544499999998</v>
      </c>
      <c r="FO49" s="35">
        <v>8.6057009999999998</v>
      </c>
      <c r="FP49" s="35">
        <v>9.2705739999999999</v>
      </c>
      <c r="FQ49" s="35">
        <f t="shared" si="69"/>
        <v>0.66487300000000005</v>
      </c>
      <c r="FR49" s="40">
        <f t="shared" si="70"/>
        <v>107.72595980269358</v>
      </c>
      <c r="FS49" s="35">
        <v>411.24215299999997</v>
      </c>
      <c r="FT49" s="35">
        <f t="shared" si="71"/>
        <v>46.266707999999994</v>
      </c>
      <c r="FU49" s="40">
        <f t="shared" si="72"/>
        <v>112.67666322045309</v>
      </c>
      <c r="FV49" s="302">
        <f t="shared" si="73"/>
        <v>12.676663220453094</v>
      </c>
      <c r="FW49" s="35">
        <v>80.742236000000005</v>
      </c>
      <c r="FX49" s="35">
        <v>110.08958699999999</v>
      </c>
      <c r="FY49" s="35">
        <f t="shared" si="115"/>
        <v>29.347350999999989</v>
      </c>
      <c r="FZ49" s="40">
        <f t="shared" si="156"/>
        <v>136.34696344054677</v>
      </c>
      <c r="GA49" s="35">
        <v>445.71768100000003</v>
      </c>
      <c r="GB49" s="35">
        <v>521.33173999999997</v>
      </c>
      <c r="GC49" s="35">
        <f>GB49-GA49</f>
        <v>75.614058999999941</v>
      </c>
      <c r="GD49" s="40">
        <f>GB49/GA49%</f>
        <v>116.9645634946216</v>
      </c>
      <c r="GE49" s="302">
        <f t="shared" si="116"/>
        <v>16.964563494621601</v>
      </c>
      <c r="GF49" s="35">
        <v>106.181067</v>
      </c>
      <c r="GG49" s="35">
        <v>100.98872</v>
      </c>
      <c r="GH49" s="35">
        <f t="shared" si="159"/>
        <v>-5.192346999999998</v>
      </c>
      <c r="GI49" s="40">
        <f t="shared" si="160"/>
        <v>95.109912579801062</v>
      </c>
      <c r="GJ49" s="35">
        <v>551.89874799999996</v>
      </c>
      <c r="GK49" s="35">
        <v>622.32046000000003</v>
      </c>
      <c r="GL49" s="35">
        <f t="shared" si="117"/>
        <v>70.42171200000007</v>
      </c>
      <c r="GM49" s="40">
        <f t="shared" si="118"/>
        <v>112.75989703821543</v>
      </c>
      <c r="GN49" s="233">
        <f t="shared" si="161"/>
        <v>12.759897038215428</v>
      </c>
      <c r="GO49" s="35">
        <v>7.3348180000000003</v>
      </c>
      <c r="GP49" s="35">
        <v>7.1138690000000002</v>
      </c>
      <c r="GQ49" s="35">
        <f t="shared" si="119"/>
        <v>-0.22094900000000006</v>
      </c>
      <c r="GR49" s="40">
        <f t="shared" si="120"/>
        <v>96.987668951022371</v>
      </c>
      <c r="GS49" s="35">
        <v>559.233566</v>
      </c>
      <c r="GT49" s="35">
        <v>629.43432900000005</v>
      </c>
      <c r="GU49" s="35">
        <f t="shared" si="162"/>
        <v>70.200763000000052</v>
      </c>
      <c r="GV49" s="40">
        <f t="shared" si="121"/>
        <v>112.55303101745507</v>
      </c>
      <c r="GW49" s="233">
        <f t="shared" si="122"/>
        <v>12.553031017455069</v>
      </c>
      <c r="GX49" s="35">
        <v>123.80581100000001</v>
      </c>
      <c r="GY49" s="35">
        <v>166.93305599999999</v>
      </c>
      <c r="GZ49" s="35">
        <f t="shared" si="97"/>
        <v>43.127244999999988</v>
      </c>
      <c r="HA49" s="40">
        <f t="shared" si="98"/>
        <v>134.83458866078587</v>
      </c>
      <c r="HB49" s="35">
        <v>683.03937699999994</v>
      </c>
      <c r="HC49" s="35">
        <v>796.36738500000001</v>
      </c>
      <c r="HD49" s="35">
        <f t="shared" si="163"/>
        <v>113.32800800000007</v>
      </c>
      <c r="HE49" s="40">
        <f t="shared" si="164"/>
        <v>116.59172396440037</v>
      </c>
      <c r="HF49" s="233">
        <f t="shared" si="101"/>
        <v>16.591723964400373</v>
      </c>
      <c r="HG49" s="35">
        <v>66.199963999999994</v>
      </c>
      <c r="HH49" s="35">
        <v>43.364196999999997</v>
      </c>
      <c r="HI49" s="40">
        <f t="shared" si="165"/>
        <v>-22.835766999999997</v>
      </c>
      <c r="HJ49" s="40">
        <f t="shared" si="166"/>
        <v>65.504864927116884</v>
      </c>
      <c r="HK49" s="35">
        <v>749.23934099999997</v>
      </c>
      <c r="HL49" s="35">
        <v>839.731582</v>
      </c>
      <c r="HM49" s="40">
        <f t="shared" si="167"/>
        <v>90.492241000000035</v>
      </c>
      <c r="HN49" s="40">
        <f t="shared" si="168"/>
        <v>112.07788166585343</v>
      </c>
      <c r="HO49" s="233">
        <f t="shared" si="169"/>
        <v>12.077881665853425</v>
      </c>
      <c r="HP49" s="35">
        <v>15.304228</v>
      </c>
      <c r="HQ49" s="35">
        <v>16.405878999999999</v>
      </c>
      <c r="HR49" s="327">
        <f t="shared" si="102"/>
        <v>1.1016509999999986</v>
      </c>
      <c r="HS49" s="40">
        <f t="shared" si="103"/>
        <v>107.19834414385357</v>
      </c>
      <c r="HT49" s="35">
        <v>856.13746100000003</v>
      </c>
      <c r="HU49" s="40">
        <f t="shared" si="79"/>
        <v>91.593891999999983</v>
      </c>
      <c r="HV49" s="40">
        <f t="shared" si="80"/>
        <v>111.98020566961306</v>
      </c>
      <c r="HW49" s="44">
        <f t="shared" si="104"/>
        <v>11.980205669613056</v>
      </c>
    </row>
    <row r="50" spans="1:231" s="15" customFormat="1" ht="30.75" customHeight="1">
      <c r="A50" s="19" t="s">
        <v>20</v>
      </c>
      <c r="B50" s="46">
        <v>6.9772309999999997</v>
      </c>
      <c r="C50" s="35">
        <v>7.0582969999999996</v>
      </c>
      <c r="D50" s="75">
        <f>C50/B50%</f>
        <v>101.16186492893813</v>
      </c>
      <c r="E50" s="271">
        <f>C50-B50</f>
        <v>8.106599999999986E-2</v>
      </c>
      <c r="F50" s="69">
        <v>15.007559000000001</v>
      </c>
      <c r="G50" s="69">
        <v>9.7569599999999994</v>
      </c>
      <c r="H50" s="35">
        <v>16.815259999999999</v>
      </c>
      <c r="I50" s="272">
        <f t="shared" si="268"/>
        <v>1.807700999999998</v>
      </c>
      <c r="J50" s="75">
        <f t="shared" si="269"/>
        <v>112.04526998694456</v>
      </c>
      <c r="K50" s="35">
        <v>18.795089000000001</v>
      </c>
      <c r="L50" s="35">
        <v>4.5223549999999992</v>
      </c>
      <c r="M50" s="35">
        <v>21.337615000000003</v>
      </c>
      <c r="N50" s="270">
        <v>2.5425260000000023</v>
      </c>
      <c r="O50" s="40">
        <v>113.5276081959495</v>
      </c>
      <c r="P50" s="54">
        <v>24.636939999999999</v>
      </c>
      <c r="Q50" s="69">
        <v>6.2517430000000003</v>
      </c>
      <c r="R50" s="35">
        <v>27.589358000000001</v>
      </c>
      <c r="S50" s="272">
        <f>R50-P50</f>
        <v>2.9524180000000015</v>
      </c>
      <c r="T50" s="75">
        <f>R50/P50%</f>
        <v>111.98370414507647</v>
      </c>
      <c r="U50" s="35">
        <v>29.371173999999996</v>
      </c>
      <c r="V50" s="69">
        <v>4.742159</v>
      </c>
      <c r="W50" s="35">
        <v>32.331523999999995</v>
      </c>
      <c r="X50" s="272">
        <f>W50-U50</f>
        <v>2.9603499999999983</v>
      </c>
      <c r="Y50" s="75">
        <f>W50/U50%</f>
        <v>110.07910000465083</v>
      </c>
      <c r="Z50" s="35">
        <v>34.693035999999992</v>
      </c>
      <c r="AA50" s="69">
        <v>7.4459520000000001</v>
      </c>
      <c r="AB50" s="35">
        <v>39.777476</v>
      </c>
      <c r="AC50" s="271">
        <f>AB50-Z50</f>
        <v>5.0844400000000078</v>
      </c>
      <c r="AD50" s="75">
        <f>AB50/Z50%</f>
        <v>114.65550607908747</v>
      </c>
      <c r="AE50" s="35">
        <v>45.758184</v>
      </c>
      <c r="AF50" s="69">
        <v>13.647247999999999</v>
      </c>
      <c r="AG50" s="35">
        <v>53.424723999999998</v>
      </c>
      <c r="AH50" s="271">
        <f>AG50-AE50</f>
        <v>7.6665399999999977</v>
      </c>
      <c r="AI50" s="75">
        <f>AG50/AE50%</f>
        <v>116.75446735386176</v>
      </c>
      <c r="AJ50" s="90">
        <v>54.58541300000001</v>
      </c>
      <c r="AK50" s="38">
        <v>11.86361</v>
      </c>
      <c r="AL50" s="35">
        <v>65.288334000000006</v>
      </c>
      <c r="AM50" s="89">
        <f t="shared" si="171"/>
        <v>10.702920999999996</v>
      </c>
      <c r="AN50" s="40">
        <f t="shared" si="172"/>
        <v>119.60765781876562</v>
      </c>
      <c r="AO50" s="35">
        <v>65.748135000000005</v>
      </c>
      <c r="AP50" s="35">
        <v>29.456115</v>
      </c>
      <c r="AQ50" s="35">
        <v>94.744449000000003</v>
      </c>
      <c r="AR50" s="105">
        <f t="shared" si="173"/>
        <v>28.996313999999998</v>
      </c>
      <c r="AS50" s="35">
        <f t="shared" si="174"/>
        <v>144.10210875182997</v>
      </c>
      <c r="AT50" s="35">
        <v>88.909388999999976</v>
      </c>
      <c r="AU50" s="35">
        <v>25.868075999999999</v>
      </c>
      <c r="AV50" s="35">
        <v>120.61252500000001</v>
      </c>
      <c r="AW50" s="105">
        <f t="shared" si="270"/>
        <v>31.703136000000029</v>
      </c>
      <c r="AX50" s="40">
        <f t="shared" si="271"/>
        <v>135.65780437429396</v>
      </c>
      <c r="AY50" s="35">
        <v>106.47856299999998</v>
      </c>
      <c r="AZ50" s="35">
        <v>10.464375</v>
      </c>
      <c r="BA50" s="35">
        <v>131.07689999999999</v>
      </c>
      <c r="BB50" s="105">
        <f t="shared" si="177"/>
        <v>24.598337000000015</v>
      </c>
      <c r="BC50" s="40">
        <f t="shared" si="178"/>
        <v>123.10168010062272</v>
      </c>
      <c r="BD50" s="35">
        <v>8.105969</v>
      </c>
      <c r="BE50" s="35">
        <v>117.53222700000001</v>
      </c>
      <c r="BF50" s="35">
        <v>139.978228</v>
      </c>
      <c r="BG50" s="89" t="e">
        <f>BF50-#REF!</f>
        <v>#REF!</v>
      </c>
      <c r="BH50" s="40">
        <f t="shared" si="123"/>
        <v>119.09774159218475</v>
      </c>
      <c r="BI50" s="35">
        <v>7.0582969999999996</v>
      </c>
      <c r="BJ50" s="35">
        <v>6.6429679999999998</v>
      </c>
      <c r="BK50" s="89">
        <f t="shared" si="124"/>
        <v>-0.41532899999999984</v>
      </c>
      <c r="BL50" s="40">
        <f t="shared" si="125"/>
        <v>94.115733582760825</v>
      </c>
      <c r="BM50" s="35">
        <v>16.815259999999999</v>
      </c>
      <c r="BN50" s="35">
        <v>9.6130300000000002</v>
      </c>
      <c r="BO50" s="35">
        <v>16.255997000000001</v>
      </c>
      <c r="BP50" s="105">
        <f t="shared" si="126"/>
        <v>-0.55926299999999785</v>
      </c>
      <c r="BQ50" s="40">
        <f t="shared" si="127"/>
        <v>96.674074620315125</v>
      </c>
      <c r="BR50" s="35">
        <v>21.337615000000003</v>
      </c>
      <c r="BS50" s="35">
        <v>4.2768740000000003</v>
      </c>
      <c r="BT50" s="35">
        <v>20.532871</v>
      </c>
      <c r="BU50" s="105">
        <f t="shared" si="272"/>
        <v>-0.80474400000000301</v>
      </c>
      <c r="BV50" s="35">
        <f t="shared" si="273"/>
        <v>96.228519447932655</v>
      </c>
      <c r="BW50" s="195">
        <f t="shared" si="274"/>
        <v>-3.7714805520673451</v>
      </c>
      <c r="BX50" s="35">
        <v>27.589358000000001</v>
      </c>
      <c r="BY50" s="35">
        <v>5.4672879999999999</v>
      </c>
      <c r="BZ50" s="35">
        <v>26.000159</v>
      </c>
      <c r="CA50" s="105">
        <f t="shared" si="131"/>
        <v>-1.5891990000000007</v>
      </c>
      <c r="CB50" s="35">
        <f t="shared" si="132"/>
        <v>94.239811596920802</v>
      </c>
      <c r="CC50" s="195">
        <f t="shared" si="133"/>
        <v>-5.7601884030791979</v>
      </c>
      <c r="CD50" s="35">
        <v>32.331523999999995</v>
      </c>
      <c r="CE50" s="35">
        <v>3.6280359999999998</v>
      </c>
      <c r="CF50" s="35">
        <v>29.628195000000002</v>
      </c>
      <c r="CG50" s="105">
        <f t="shared" si="275"/>
        <v>-2.703328999999993</v>
      </c>
      <c r="CH50" s="35">
        <f t="shared" si="276"/>
        <v>91.638720772952141</v>
      </c>
      <c r="CI50" s="185">
        <f t="shared" si="277"/>
        <v>-8.3612792270478593</v>
      </c>
      <c r="CJ50" s="35">
        <v>39.777476</v>
      </c>
      <c r="CK50" s="35">
        <v>2.3115770000000002</v>
      </c>
      <c r="CL50" s="35">
        <v>31.939772000000001</v>
      </c>
      <c r="CM50" s="35">
        <f t="shared" si="137"/>
        <v>-7.8377039999999987</v>
      </c>
      <c r="CN50" s="40">
        <f t="shared" si="138"/>
        <v>80.296125375074084</v>
      </c>
      <c r="CO50" s="129">
        <f t="shared" si="111"/>
        <v>-19.703874624925916</v>
      </c>
      <c r="CP50" s="35">
        <v>53.424723999999998</v>
      </c>
      <c r="CQ50" s="35">
        <v>4.5706720000000001</v>
      </c>
      <c r="CR50" s="35">
        <v>36.510444</v>
      </c>
      <c r="CS50" s="40">
        <f t="shared" si="139"/>
        <v>-16.914279999999998</v>
      </c>
      <c r="CT50" s="40">
        <f t="shared" si="140"/>
        <v>68.339976824213451</v>
      </c>
      <c r="CU50" s="259">
        <f t="shared" si="141"/>
        <v>-31.660023175786549</v>
      </c>
      <c r="CV50" s="35">
        <v>65.288334000000006</v>
      </c>
      <c r="CW50" s="35">
        <v>3.9417019999999998</v>
      </c>
      <c r="CX50" s="35">
        <v>40.452145999999999</v>
      </c>
      <c r="CY50" s="120">
        <f t="shared" si="142"/>
        <v>-24.836188000000007</v>
      </c>
      <c r="CZ50" s="40">
        <f t="shared" si="143"/>
        <v>61.959225364825507</v>
      </c>
      <c r="DA50" s="259">
        <f t="shared" si="144"/>
        <v>-38.040774635174493</v>
      </c>
      <c r="DB50" s="35">
        <v>94.744449000000003</v>
      </c>
      <c r="DC50" s="35">
        <v>4.4986490000000003</v>
      </c>
      <c r="DD50" s="35">
        <v>44.950794999999999</v>
      </c>
      <c r="DE50" s="35">
        <f t="shared" si="145"/>
        <v>-49.793654000000004</v>
      </c>
      <c r="DF50" s="40">
        <f t="shared" si="146"/>
        <v>47.444251852686371</v>
      </c>
      <c r="DG50" s="129">
        <f t="shared" si="147"/>
        <v>-52.555748147313629</v>
      </c>
      <c r="DH50" s="35">
        <v>120.61252500000001</v>
      </c>
      <c r="DI50" s="35">
        <v>23.592637</v>
      </c>
      <c r="DJ50" s="35">
        <v>68.543431999999996</v>
      </c>
      <c r="DK50" s="35">
        <f t="shared" si="148"/>
        <v>-52.069093000000009</v>
      </c>
      <c r="DL50" s="35">
        <f t="shared" si="149"/>
        <v>56.829447853778028</v>
      </c>
      <c r="DM50" s="129">
        <f t="shared" si="150"/>
        <v>-43.170552146221972</v>
      </c>
      <c r="DN50" s="35">
        <v>131.07689999999999</v>
      </c>
      <c r="DO50" s="35">
        <v>46.542271999999997</v>
      </c>
      <c r="DP50" s="35">
        <v>115.08570400000001</v>
      </c>
      <c r="DQ50" s="35">
        <f t="shared" si="151"/>
        <v>-15.991195999999988</v>
      </c>
      <c r="DR50" s="40">
        <f t="shared" si="152"/>
        <v>87.80014174885126</v>
      </c>
      <c r="DS50" s="135">
        <f t="shared" si="153"/>
        <v>-12.19985825114874</v>
      </c>
      <c r="DT50" s="35">
        <v>139.074352</v>
      </c>
      <c r="DU50" s="155">
        <f>DT50/BF50%</f>
        <v>99.354273866075815</v>
      </c>
      <c r="DV50" s="239">
        <v>6.6429679999999998</v>
      </c>
      <c r="DW50" s="35">
        <v>8.9983389999999996</v>
      </c>
      <c r="DX50" s="89">
        <f t="shared" si="81"/>
        <v>2.3553709999999999</v>
      </c>
      <c r="DY50" s="40">
        <f t="shared" si="82"/>
        <v>135.456606143519</v>
      </c>
      <c r="DZ50" s="135">
        <f t="shared" si="83"/>
        <v>35.456606143518997</v>
      </c>
      <c r="EA50" s="38">
        <v>9.6130300000000002</v>
      </c>
      <c r="EB50" s="38">
        <v>9.5827080000000002</v>
      </c>
      <c r="EC50" s="246">
        <f t="shared" si="154"/>
        <v>-3.032199999999996E-2</v>
      </c>
      <c r="ED50" s="43">
        <f t="shared" si="155"/>
        <v>99.684573958470949</v>
      </c>
      <c r="EE50" s="233">
        <f t="shared" si="61"/>
        <v>-0.31542604152905085</v>
      </c>
      <c r="EF50" s="35">
        <v>16.255997000000001</v>
      </c>
      <c r="EG50" s="38">
        <v>18.581047000000002</v>
      </c>
      <c r="EH50" s="102">
        <f t="shared" si="85"/>
        <v>2.3250500000000009</v>
      </c>
      <c r="EI50" s="43">
        <f t="shared" si="86"/>
        <v>114.30272163559087</v>
      </c>
      <c r="EJ50" s="233">
        <f t="shared" si="62"/>
        <v>14.302721635590871</v>
      </c>
      <c r="EK50" s="35">
        <v>4.2768740000000003</v>
      </c>
      <c r="EL50" s="35">
        <v>6.0081040000000003</v>
      </c>
      <c r="EM50" s="35">
        <f t="shared" si="63"/>
        <v>1.73123</v>
      </c>
      <c r="EN50" s="40">
        <f t="shared" si="64"/>
        <v>140.47886376825693</v>
      </c>
      <c r="EO50" s="233">
        <f t="shared" si="65"/>
        <v>40.478863768256929</v>
      </c>
      <c r="EP50" s="35">
        <v>20.532871</v>
      </c>
      <c r="EQ50" s="35">
        <v>24.589151000000001</v>
      </c>
      <c r="ER50" s="294">
        <f t="shared" si="87"/>
        <v>4.056280000000001</v>
      </c>
      <c r="ES50" s="40">
        <f t="shared" si="88"/>
        <v>119.75505519905133</v>
      </c>
      <c r="ET50" s="233">
        <f t="shared" si="89"/>
        <v>19.755055199051327</v>
      </c>
      <c r="EU50" s="35">
        <v>5.4672879999999999</v>
      </c>
      <c r="EV50" s="35">
        <v>6.1936150000000003</v>
      </c>
      <c r="EW50" s="35">
        <f t="shared" si="112"/>
        <v>0.72632700000000039</v>
      </c>
      <c r="EX50" s="40">
        <f t="shared" si="113"/>
        <v>113.28495956313259</v>
      </c>
      <c r="EY50" s="302">
        <f t="shared" si="90"/>
        <v>13.284959563132588</v>
      </c>
      <c r="EZ50" s="35">
        <v>26.000159</v>
      </c>
      <c r="FA50" s="35">
        <v>30.782765999999999</v>
      </c>
      <c r="FB50" s="35">
        <f t="shared" si="114"/>
        <v>4.7826069999999987</v>
      </c>
      <c r="FC50" s="40">
        <f t="shared" si="91"/>
        <v>118.39452981806764</v>
      </c>
      <c r="FD50" s="302">
        <f t="shared" si="92"/>
        <v>18.394529818067639</v>
      </c>
      <c r="FE50" s="35">
        <v>29.628195000000002</v>
      </c>
      <c r="FF50" s="35">
        <v>3.6280359999999998</v>
      </c>
      <c r="FG50" s="35">
        <v>4.7867369999999996</v>
      </c>
      <c r="FH50" s="120">
        <f t="shared" si="68"/>
        <v>1.1587009999999998</v>
      </c>
      <c r="FI50" s="40">
        <f t="shared" si="93"/>
        <v>131.93741737954088</v>
      </c>
      <c r="FJ50" s="35">
        <v>35.569502999999997</v>
      </c>
      <c r="FK50" s="105">
        <f t="shared" si="94"/>
        <v>5.9413079999999958</v>
      </c>
      <c r="FL50" s="40">
        <f t="shared" si="95"/>
        <v>120.05288543564667</v>
      </c>
      <c r="FM50" s="302">
        <f t="shared" si="96"/>
        <v>20.052885435646672</v>
      </c>
      <c r="FN50" s="35">
        <v>31.939772000000001</v>
      </c>
      <c r="FO50" s="35">
        <v>2.3115770000000002</v>
      </c>
      <c r="FP50" s="35">
        <v>2.9158719999999998</v>
      </c>
      <c r="FQ50" s="35">
        <f t="shared" si="69"/>
        <v>0.60429499999999958</v>
      </c>
      <c r="FR50" s="40">
        <f t="shared" si="70"/>
        <v>126.14210991024741</v>
      </c>
      <c r="FS50" s="35">
        <v>38.485374999999998</v>
      </c>
      <c r="FT50" s="35">
        <f t="shared" si="71"/>
        <v>6.5456029999999963</v>
      </c>
      <c r="FU50" s="40">
        <f t="shared" si="72"/>
        <v>120.49358085586834</v>
      </c>
      <c r="FV50" s="302">
        <f t="shared" si="73"/>
        <v>20.493580855868345</v>
      </c>
      <c r="FW50" s="35">
        <v>4.5706720000000001</v>
      </c>
      <c r="FX50" s="35">
        <v>5.5437820000000002</v>
      </c>
      <c r="FY50" s="35">
        <f t="shared" si="115"/>
        <v>0.97311000000000014</v>
      </c>
      <c r="FZ50" s="40">
        <f t="shared" si="156"/>
        <v>121.29030479544365</v>
      </c>
      <c r="GA50" s="35">
        <v>36.510444</v>
      </c>
      <c r="GB50" s="35">
        <v>44.029156999999998</v>
      </c>
      <c r="GC50" s="35">
        <f>GB50-GA50</f>
        <v>7.5187129999999982</v>
      </c>
      <c r="GD50" s="40">
        <f>GB50/GA50%</f>
        <v>120.59332118776753</v>
      </c>
      <c r="GE50" s="302">
        <f t="shared" si="116"/>
        <v>20.593321187767529</v>
      </c>
      <c r="GF50" s="35">
        <v>3.9417019999999998</v>
      </c>
      <c r="GG50" s="35">
        <v>5.7503260000000003</v>
      </c>
      <c r="GH50" s="35">
        <f t="shared" si="159"/>
        <v>1.8086240000000005</v>
      </c>
      <c r="GI50" s="40">
        <f t="shared" si="160"/>
        <v>145.88434133275425</v>
      </c>
      <c r="GJ50" s="35">
        <v>40.452145999999999</v>
      </c>
      <c r="GK50" s="35">
        <v>49.779482999999999</v>
      </c>
      <c r="GL50" s="35">
        <f t="shared" si="117"/>
        <v>9.327337</v>
      </c>
      <c r="GM50" s="40">
        <f t="shared" si="118"/>
        <v>123.05770625864942</v>
      </c>
      <c r="GN50" s="233">
        <f t="shared" si="161"/>
        <v>23.057706258649418</v>
      </c>
      <c r="GO50" s="35">
        <v>4.4986490000000003</v>
      </c>
      <c r="GP50" s="35">
        <v>6.2735310000000002</v>
      </c>
      <c r="GQ50" s="35">
        <f t="shared" si="119"/>
        <v>1.7748819999999998</v>
      </c>
      <c r="GR50" s="40">
        <f t="shared" si="120"/>
        <v>139.45366708983073</v>
      </c>
      <c r="GS50" s="35">
        <v>44.950794999999999</v>
      </c>
      <c r="GT50" s="35">
        <v>56.053013999999997</v>
      </c>
      <c r="GU50" s="35">
        <f t="shared" si="162"/>
        <v>11.102218999999998</v>
      </c>
      <c r="GV50" s="40">
        <f t="shared" si="121"/>
        <v>124.69860432946736</v>
      </c>
      <c r="GW50" s="233">
        <f t="shared" si="122"/>
        <v>24.698604329467358</v>
      </c>
      <c r="GX50" s="35">
        <v>23.592637</v>
      </c>
      <c r="GY50" s="35">
        <v>20.587402999999998</v>
      </c>
      <c r="GZ50" s="35">
        <f t="shared" si="97"/>
        <v>-3.0052340000000015</v>
      </c>
      <c r="HA50" s="40">
        <f t="shared" si="98"/>
        <v>87.261983473911798</v>
      </c>
      <c r="HB50" s="35">
        <v>68.543431999999996</v>
      </c>
      <c r="HC50" s="35">
        <v>76.640416999999999</v>
      </c>
      <c r="HD50" s="35">
        <f t="shared" si="163"/>
        <v>8.0969850000000037</v>
      </c>
      <c r="HE50" s="40">
        <f t="shared" si="164"/>
        <v>111.81292614586326</v>
      </c>
      <c r="HF50" s="233">
        <f t="shared" si="101"/>
        <v>11.812926145863258</v>
      </c>
      <c r="HG50" s="35">
        <v>46.542271999999997</v>
      </c>
      <c r="HH50" s="35">
        <v>48.361187000000001</v>
      </c>
      <c r="HI50" s="40">
        <f t="shared" si="165"/>
        <v>1.8189150000000041</v>
      </c>
      <c r="HJ50" s="40">
        <f t="shared" si="166"/>
        <v>103.90809241113112</v>
      </c>
      <c r="HK50" s="35">
        <v>115.08570400000001</v>
      </c>
      <c r="HL50" s="35">
        <v>125.001604</v>
      </c>
      <c r="HM50" s="40">
        <f t="shared" si="167"/>
        <v>9.9158999999999935</v>
      </c>
      <c r="HN50" s="40">
        <f t="shared" si="168"/>
        <v>108.61610057144891</v>
      </c>
      <c r="HO50" s="233">
        <f t="shared" si="169"/>
        <v>8.6161005714489107</v>
      </c>
      <c r="HP50" s="35">
        <v>23.988648000000001</v>
      </c>
      <c r="HQ50" s="35">
        <v>29.903193000000002</v>
      </c>
      <c r="HR50" s="40">
        <f t="shared" si="102"/>
        <v>5.9145450000000004</v>
      </c>
      <c r="HS50" s="40">
        <f t="shared" si="103"/>
        <v>124.65559959861014</v>
      </c>
      <c r="HT50" s="35">
        <v>154.904797</v>
      </c>
      <c r="HU50" s="40">
        <f t="shared" si="79"/>
        <v>15.830444999999997</v>
      </c>
      <c r="HV50" s="40">
        <f t="shared" si="80"/>
        <v>111.38272066153506</v>
      </c>
      <c r="HW50" s="44">
        <f t="shared" si="104"/>
        <v>11.38272066153506</v>
      </c>
    </row>
    <row r="51" spans="1:231" s="15" customFormat="1" ht="16.95" customHeight="1">
      <c r="A51" s="8" t="s">
        <v>21</v>
      </c>
      <c r="B51" s="46"/>
      <c r="C51" s="35"/>
      <c r="D51" s="75"/>
      <c r="E51" s="271"/>
      <c r="F51" s="69"/>
      <c r="G51" s="69"/>
      <c r="H51" s="35"/>
      <c r="I51" s="272"/>
      <c r="J51" s="75"/>
      <c r="K51" s="35"/>
      <c r="L51" s="35"/>
      <c r="M51" s="35"/>
      <c r="N51" s="270"/>
      <c r="O51" s="40"/>
      <c r="P51" s="54"/>
      <c r="Q51" s="69"/>
      <c r="R51" s="35"/>
      <c r="S51" s="272"/>
      <c r="T51" s="75"/>
      <c r="U51" s="35"/>
      <c r="V51" s="69"/>
      <c r="W51" s="35"/>
      <c r="X51" s="272"/>
      <c r="Y51" s="75"/>
      <c r="Z51" s="35"/>
      <c r="AA51" s="69"/>
      <c r="AB51" s="35"/>
      <c r="AC51" s="271"/>
      <c r="AD51" s="75"/>
      <c r="AE51" s="35"/>
      <c r="AF51" s="69"/>
      <c r="AG51" s="35"/>
      <c r="AH51" s="271"/>
      <c r="AI51" s="75"/>
      <c r="AJ51" s="90"/>
      <c r="AK51" s="38"/>
      <c r="AL51" s="35"/>
      <c r="AM51" s="89"/>
      <c r="AN51" s="40"/>
      <c r="AO51" s="35"/>
      <c r="AP51" s="35"/>
      <c r="AQ51" s="35"/>
      <c r="AR51" s="105"/>
      <c r="AS51" s="35"/>
      <c r="AT51" s="35"/>
      <c r="AU51" s="35"/>
      <c r="AV51" s="35"/>
      <c r="AW51" s="105"/>
      <c r="AX51" s="40"/>
      <c r="AY51" s="35"/>
      <c r="AZ51" s="35"/>
      <c r="BA51" s="35"/>
      <c r="BB51" s="105"/>
      <c r="BC51" s="40"/>
      <c r="BD51" s="35"/>
      <c r="BE51" s="35"/>
      <c r="BF51" s="35"/>
      <c r="BG51" s="89"/>
      <c r="BH51" s="40"/>
      <c r="BI51" s="35"/>
      <c r="BJ51" s="35"/>
      <c r="BK51" s="89"/>
      <c r="BL51" s="40"/>
      <c r="BM51" s="35"/>
      <c r="BN51" s="35"/>
      <c r="BO51" s="35"/>
      <c r="BP51" s="105"/>
      <c r="BQ51" s="40"/>
      <c r="BR51" s="35"/>
      <c r="BS51" s="35"/>
      <c r="BT51" s="35"/>
      <c r="BU51" s="105"/>
      <c r="BV51" s="35"/>
      <c r="BW51" s="195"/>
      <c r="BX51" s="35"/>
      <c r="BY51" s="35"/>
      <c r="BZ51" s="35"/>
      <c r="CA51" s="105"/>
      <c r="CB51" s="35"/>
      <c r="CC51" s="195"/>
      <c r="CD51" s="35"/>
      <c r="CE51" s="35"/>
      <c r="CF51" s="35"/>
      <c r="CG51" s="105"/>
      <c r="CH51" s="35"/>
      <c r="CI51" s="185"/>
      <c r="CJ51" s="35"/>
      <c r="CK51" s="35"/>
      <c r="CL51" s="35"/>
      <c r="CM51" s="35"/>
      <c r="CN51" s="40"/>
      <c r="CO51" s="129"/>
      <c r="CP51" s="35"/>
      <c r="CQ51" s="35"/>
      <c r="CR51" s="35"/>
      <c r="CS51" s="40"/>
      <c r="CT51" s="40"/>
      <c r="CU51" s="259"/>
      <c r="CV51" s="35"/>
      <c r="CW51" s="35"/>
      <c r="CX51" s="35"/>
      <c r="CY51" s="120"/>
      <c r="CZ51" s="40"/>
      <c r="DA51" s="259"/>
      <c r="DB51" s="35"/>
      <c r="DC51" s="35"/>
      <c r="DD51" s="35"/>
      <c r="DE51" s="35"/>
      <c r="DF51" s="40"/>
      <c r="DG51" s="129"/>
      <c r="DH51" s="35"/>
      <c r="DI51" s="35"/>
      <c r="DJ51" s="35"/>
      <c r="DK51" s="35"/>
      <c r="DL51" s="35"/>
      <c r="DM51" s="129"/>
      <c r="DN51" s="35"/>
      <c r="DO51" s="35"/>
      <c r="DP51" s="35"/>
      <c r="DQ51" s="35"/>
      <c r="DR51" s="40"/>
      <c r="DS51" s="135"/>
      <c r="DT51" s="35"/>
      <c r="DU51" s="155"/>
      <c r="DV51" s="239"/>
      <c r="DW51" s="35"/>
      <c r="DX51" s="89"/>
      <c r="DY51" s="40"/>
      <c r="DZ51" s="135"/>
      <c r="EA51" s="38"/>
      <c r="EB51" s="38"/>
      <c r="EC51" s="246"/>
      <c r="ED51" s="43"/>
      <c r="EE51" s="233"/>
      <c r="EF51" s="35"/>
      <c r="EG51" s="38"/>
      <c r="EH51" s="102"/>
      <c r="EI51" s="43"/>
      <c r="EJ51" s="233"/>
      <c r="EK51" s="35"/>
      <c r="EL51" s="35"/>
      <c r="EM51" s="35"/>
      <c r="EN51" s="40"/>
      <c r="EO51" s="233"/>
      <c r="EP51" s="35"/>
      <c r="EQ51" s="35"/>
      <c r="ER51" s="294"/>
      <c r="ES51" s="40"/>
      <c r="ET51" s="233"/>
      <c r="EU51" s="35"/>
      <c r="EV51" s="35"/>
      <c r="EW51" s="35"/>
      <c r="EX51" s="40"/>
      <c r="EY51" s="302"/>
      <c r="EZ51" s="35"/>
      <c r="FA51" s="35"/>
      <c r="FB51" s="35"/>
      <c r="FC51" s="40"/>
      <c r="FD51" s="302"/>
      <c r="FE51" s="35"/>
      <c r="FF51" s="35"/>
      <c r="FG51" s="35"/>
      <c r="FH51" s="120"/>
      <c r="FI51" s="40"/>
      <c r="FJ51" s="35"/>
      <c r="FK51" s="105"/>
      <c r="FL51" s="40"/>
      <c r="FM51" s="302"/>
      <c r="FN51" s="35"/>
      <c r="FO51" s="35"/>
      <c r="FP51" s="35"/>
      <c r="FQ51" s="35"/>
      <c r="FR51" s="40"/>
      <c r="FS51" s="35"/>
      <c r="FT51" s="35"/>
      <c r="FU51" s="40"/>
      <c r="FV51" s="302"/>
      <c r="FW51" s="35"/>
      <c r="FX51" s="35"/>
      <c r="FY51" s="35"/>
      <c r="FZ51" s="40"/>
      <c r="GA51" s="35"/>
      <c r="GB51" s="35"/>
      <c r="GC51" s="35"/>
      <c r="GD51" s="40"/>
      <c r="GE51" s="302"/>
      <c r="GF51" s="35"/>
      <c r="GG51" s="35"/>
      <c r="GH51" s="35"/>
      <c r="GI51" s="40"/>
      <c r="GJ51" s="35"/>
      <c r="GK51" s="35"/>
      <c r="GL51" s="35"/>
      <c r="GM51" s="40"/>
      <c r="GN51" s="233"/>
      <c r="GO51" s="35"/>
      <c r="GP51" s="35"/>
      <c r="GQ51" s="35"/>
      <c r="GR51" s="40"/>
      <c r="GS51" s="35"/>
      <c r="GT51" s="35"/>
      <c r="GU51" s="35"/>
      <c r="GV51" s="40"/>
      <c r="GW51" s="233"/>
      <c r="GX51" s="35"/>
      <c r="GY51" s="35"/>
      <c r="GZ51" s="35"/>
      <c r="HA51" s="40"/>
      <c r="HB51" s="35"/>
      <c r="HC51" s="35"/>
      <c r="HD51" s="35"/>
      <c r="HE51" s="40"/>
      <c r="HF51" s="233"/>
      <c r="HG51" s="35"/>
      <c r="HH51" s="35"/>
      <c r="HI51" s="40"/>
      <c r="HJ51" s="40"/>
      <c r="HK51" s="35"/>
      <c r="HL51" s="35"/>
      <c r="HM51" s="40"/>
      <c r="HN51" s="40"/>
      <c r="HO51" s="233"/>
      <c r="HP51" s="35"/>
      <c r="HQ51" s="35"/>
      <c r="HR51" s="40"/>
      <c r="HS51" s="40"/>
      <c r="HT51" s="35"/>
      <c r="HU51" s="40"/>
      <c r="HV51" s="40"/>
      <c r="HW51" s="44"/>
    </row>
    <row r="52" spans="1:231" s="15" customFormat="1" ht="16.95" customHeight="1">
      <c r="A52" s="85" t="s">
        <v>22</v>
      </c>
      <c r="B52" s="46">
        <v>4.328449</v>
      </c>
      <c r="C52" s="35">
        <v>4.0564900000000002</v>
      </c>
      <c r="D52" s="75">
        <f t="shared" ref="D52:D61" si="278">C52/B52%</f>
        <v>93.716941102921623</v>
      </c>
      <c r="E52" s="271">
        <f t="shared" ref="E52:E61" si="279">C52-B52</f>
        <v>-0.27195899999999984</v>
      </c>
      <c r="F52" s="69">
        <v>9.7495899999999995</v>
      </c>
      <c r="G52" s="69" t="s">
        <v>14</v>
      </c>
      <c r="H52" s="35">
        <v>10.895217000000001</v>
      </c>
      <c r="I52" s="272">
        <f t="shared" ref="I52:I61" si="280">H52-F52</f>
        <v>1.1456270000000011</v>
      </c>
      <c r="J52" s="75">
        <f t="shared" ref="J52:J61" si="281">H52/F52%</f>
        <v>111.75051463702577</v>
      </c>
      <c r="K52" s="35">
        <v>11.466371000000001</v>
      </c>
      <c r="L52" s="35">
        <v>2.1210530000000016</v>
      </c>
      <c r="M52" s="35">
        <v>13.01627</v>
      </c>
      <c r="N52" s="270">
        <v>1.5498989999999999</v>
      </c>
      <c r="O52" s="40">
        <v>113.51690957845338</v>
      </c>
      <c r="P52" s="54">
        <v>15.083294999999998</v>
      </c>
      <c r="Q52" s="69">
        <v>3.948296</v>
      </c>
      <c r="R52" s="35">
        <v>16.964566000000001</v>
      </c>
      <c r="S52" s="272">
        <f t="shared" ref="S52:S61" si="282">R52-P52</f>
        <v>1.8812710000000035</v>
      </c>
      <c r="T52" s="75">
        <f t="shared" ref="T52" si="283">R52/P52%</f>
        <v>112.47254661531187</v>
      </c>
      <c r="U52" s="35">
        <v>16.58756</v>
      </c>
      <c r="V52" s="69" t="s">
        <v>14</v>
      </c>
      <c r="W52" s="69">
        <v>18.55958</v>
      </c>
      <c r="X52" s="69" t="s">
        <v>14</v>
      </c>
      <c r="Y52" s="75">
        <f t="shared" ref="Y52:Y61" si="284">W52/U52%</f>
        <v>111.88854780329355</v>
      </c>
      <c r="Z52" s="35">
        <v>16.976368000000001</v>
      </c>
      <c r="AA52" s="69">
        <v>0.49440899999999999</v>
      </c>
      <c r="AB52" s="35">
        <v>19.053989000000001</v>
      </c>
      <c r="AC52" s="271">
        <f t="shared" ref="AC52:AC61" si="285">AB52-Z52</f>
        <v>2.0776210000000006</v>
      </c>
      <c r="AD52" s="75">
        <f t="shared" ref="AD52:AD61" si="286">AB52/Z52%</f>
        <v>112.23831269444678</v>
      </c>
      <c r="AE52" s="35">
        <v>20.482697999999999</v>
      </c>
      <c r="AF52" s="69">
        <v>3.7506029999999999</v>
      </c>
      <c r="AG52" s="35">
        <v>22.804592</v>
      </c>
      <c r="AH52" s="271">
        <f t="shared" ref="AH52:AH61" si="287">AG52-AE52</f>
        <v>2.3218940000000003</v>
      </c>
      <c r="AI52" s="75">
        <f t="shared" ref="AI52:AI61" si="288">AG52/AE52%</f>
        <v>111.33587967756982</v>
      </c>
      <c r="AJ52" s="90">
        <v>21.550308000000001</v>
      </c>
      <c r="AK52" s="38">
        <v>1.2050860000000001</v>
      </c>
      <c r="AL52" s="35">
        <v>24.009678000000001</v>
      </c>
      <c r="AM52" s="89">
        <f t="shared" si="171"/>
        <v>2.4593699999999998</v>
      </c>
      <c r="AN52" s="40">
        <f t="shared" si="172"/>
        <v>111.41222668372072</v>
      </c>
      <c r="AO52" s="35">
        <v>21.952261</v>
      </c>
      <c r="AP52" s="35">
        <v>0.37428099999999997</v>
      </c>
      <c r="AQ52" s="35">
        <v>24.383959000000001</v>
      </c>
      <c r="AR52" s="105">
        <f t="shared" si="173"/>
        <v>2.4316980000000008</v>
      </c>
      <c r="AS52" s="35">
        <f t="shared" si="174"/>
        <v>111.07720976896184</v>
      </c>
      <c r="AT52" s="35">
        <v>25.446558</v>
      </c>
      <c r="AU52" s="35">
        <v>3.1945269999999999</v>
      </c>
      <c r="AV52" s="35">
        <v>27.578486000000002</v>
      </c>
      <c r="AW52" s="105">
        <f t="shared" si="270"/>
        <v>2.131928000000002</v>
      </c>
      <c r="AX52" s="40">
        <f t="shared" ref="AX52:AX61" si="289">AV52/AT52%</f>
        <v>108.37806040408296</v>
      </c>
      <c r="AY52" s="35">
        <v>26.503816999999998</v>
      </c>
      <c r="AZ52" s="35">
        <v>1.5706910000000001</v>
      </c>
      <c r="BA52" s="35">
        <v>29.149177000000002</v>
      </c>
      <c r="BB52" s="105">
        <f t="shared" si="177"/>
        <v>2.6453600000000037</v>
      </c>
      <c r="BC52" s="40">
        <f t="shared" si="178"/>
        <v>109.98105291777409</v>
      </c>
      <c r="BD52" s="35" t="s">
        <v>78</v>
      </c>
      <c r="BE52" s="35">
        <v>27.233159000000001</v>
      </c>
      <c r="BF52" s="35">
        <v>30.189093</v>
      </c>
      <c r="BG52" s="89" t="s">
        <v>14</v>
      </c>
      <c r="BH52" s="40">
        <f t="shared" si="123"/>
        <v>110.85417229782266</v>
      </c>
      <c r="BI52" s="35">
        <v>4.0564900000000002</v>
      </c>
      <c r="BJ52" s="38">
        <v>3.870085</v>
      </c>
      <c r="BK52" s="89">
        <f t="shared" si="124"/>
        <v>-0.18640500000000015</v>
      </c>
      <c r="BL52" s="40">
        <f t="shared" si="125"/>
        <v>95.404771119859774</v>
      </c>
      <c r="BM52" s="35">
        <v>10.895217000000001</v>
      </c>
      <c r="BN52" s="35">
        <v>7.1222640000000004</v>
      </c>
      <c r="BO52" s="38">
        <v>10.992349000000001</v>
      </c>
      <c r="BP52" s="105">
        <f t="shared" si="126"/>
        <v>9.7132000000000218E-2</v>
      </c>
      <c r="BQ52" s="40">
        <f t="shared" si="127"/>
        <v>100.89151046739134</v>
      </c>
      <c r="BR52" s="35">
        <v>13.01627</v>
      </c>
      <c r="BS52" s="35">
        <v>2.2738429999999998</v>
      </c>
      <c r="BT52" s="35">
        <v>13.266192</v>
      </c>
      <c r="BU52" s="105">
        <f t="shared" ref="BU52:BU61" si="290">BT52-BR52</f>
        <v>0.24992199999999976</v>
      </c>
      <c r="BV52" s="35">
        <f t="shared" ref="BV52:BV61" si="291">BT52/BR52%</f>
        <v>101.92007387677116</v>
      </c>
      <c r="BW52" s="195">
        <f t="shared" ref="BW52:BW61" si="292">BV52-100</f>
        <v>1.9200738767711556</v>
      </c>
      <c r="BX52" s="35">
        <v>16.964566000000001</v>
      </c>
      <c r="BY52" s="35">
        <v>3.5960800000000002</v>
      </c>
      <c r="BZ52" s="38">
        <v>16.862272000000001</v>
      </c>
      <c r="CA52" s="105">
        <f t="shared" si="131"/>
        <v>-0.10229400000000055</v>
      </c>
      <c r="CB52" s="35">
        <f t="shared" si="132"/>
        <v>99.397013752075949</v>
      </c>
      <c r="CC52" s="195">
        <f t="shared" si="133"/>
        <v>-0.60298624792405064</v>
      </c>
      <c r="CD52" s="35">
        <v>18.55958</v>
      </c>
      <c r="CE52" s="35">
        <v>2.0095710000000002</v>
      </c>
      <c r="CF52" s="35">
        <v>18.871842999999998</v>
      </c>
      <c r="CG52" s="105">
        <f t="shared" ref="CG52:CG61" si="293">CF52-CD52</f>
        <v>0.31226299999999796</v>
      </c>
      <c r="CH52" s="35">
        <f t="shared" si="276"/>
        <v>101.68248958219958</v>
      </c>
      <c r="CI52" s="185">
        <f t="shared" ref="CI52:CI61" si="294">CH52-100</f>
        <v>1.6824895821995796</v>
      </c>
      <c r="CJ52" s="35">
        <v>19.053989000000001</v>
      </c>
      <c r="CK52" s="35">
        <v>0.56142700000000001</v>
      </c>
      <c r="CL52" s="35">
        <v>19.43327</v>
      </c>
      <c r="CM52" s="35">
        <f t="shared" si="137"/>
        <v>0.37928099999999887</v>
      </c>
      <c r="CN52" s="40">
        <f t="shared" si="138"/>
        <v>101.99055956209483</v>
      </c>
      <c r="CO52" s="129">
        <f t="shared" si="111"/>
        <v>1.9905595620948304</v>
      </c>
      <c r="CP52" s="35">
        <v>22.804592</v>
      </c>
      <c r="CQ52" s="35">
        <v>3.039771</v>
      </c>
      <c r="CR52" s="35">
        <v>22.473040999999998</v>
      </c>
      <c r="CS52" s="40">
        <f t="shared" si="139"/>
        <v>-0.33155100000000104</v>
      </c>
      <c r="CT52" s="40">
        <f t="shared" si="140"/>
        <v>98.546121763546566</v>
      </c>
      <c r="CU52" s="259">
        <f t="shared" si="141"/>
        <v>-1.4538782364534342</v>
      </c>
      <c r="CV52" s="35">
        <v>24.009678000000001</v>
      </c>
      <c r="CW52" s="35">
        <v>1.7014149999999999</v>
      </c>
      <c r="CX52" s="35">
        <v>24.174455999999999</v>
      </c>
      <c r="CY52" s="120">
        <f t="shared" si="142"/>
        <v>0.16477799999999831</v>
      </c>
      <c r="CZ52" s="40">
        <f t="shared" si="143"/>
        <v>100.68629825023059</v>
      </c>
      <c r="DA52" s="259">
        <f t="shared" si="144"/>
        <v>0.68629825023059254</v>
      </c>
      <c r="DB52" s="35">
        <v>24.383959000000001</v>
      </c>
      <c r="DC52" s="35">
        <v>0.3367</v>
      </c>
      <c r="DD52" s="35">
        <v>24.511156</v>
      </c>
      <c r="DE52" s="35">
        <f t="shared" si="145"/>
        <v>0.12719699999999889</v>
      </c>
      <c r="DF52" s="40">
        <f t="shared" si="146"/>
        <v>100.52164211726242</v>
      </c>
      <c r="DG52" s="129">
        <f t="shared" si="147"/>
        <v>0.5216421172624166</v>
      </c>
      <c r="DH52" s="35">
        <v>27.578486000000002</v>
      </c>
      <c r="DI52" s="35">
        <v>3.1824620000000001</v>
      </c>
      <c r="DJ52" s="35">
        <v>27.693618000000001</v>
      </c>
      <c r="DK52" s="35">
        <f t="shared" si="148"/>
        <v>0.11513199999999912</v>
      </c>
      <c r="DL52" s="35">
        <f t="shared" si="149"/>
        <v>100.41747034264317</v>
      </c>
      <c r="DM52" s="129" t="s">
        <v>14</v>
      </c>
      <c r="DN52" s="35">
        <v>29.149177000000002</v>
      </c>
      <c r="DO52" s="35">
        <v>1.4209240000000001</v>
      </c>
      <c r="DP52" s="35">
        <v>29.114542</v>
      </c>
      <c r="DQ52" s="35">
        <f t="shared" si="151"/>
        <v>-3.4635000000001526E-2</v>
      </c>
      <c r="DR52" s="40">
        <f t="shared" si="152"/>
        <v>99.881180178774841</v>
      </c>
      <c r="DS52" s="135">
        <f t="shared" si="153"/>
        <v>-0.11881982122515922</v>
      </c>
      <c r="DT52" s="35">
        <v>29.89311</v>
      </c>
      <c r="DU52" s="155">
        <f t="shared" ref="DU52:DU61" si="295">DT52/BF52%</f>
        <v>99.019569749909351</v>
      </c>
      <c r="DV52" s="239">
        <v>3.870085</v>
      </c>
      <c r="DW52" s="35">
        <v>4.0205450000000003</v>
      </c>
      <c r="DX52" s="89">
        <f t="shared" si="81"/>
        <v>0.15046000000000026</v>
      </c>
      <c r="DY52" s="40">
        <f t="shared" si="82"/>
        <v>103.88776990686252</v>
      </c>
      <c r="DZ52" s="135">
        <f t="shared" si="83"/>
        <v>3.8877699068625162</v>
      </c>
      <c r="EA52" s="38">
        <v>7.1222640000000004</v>
      </c>
      <c r="EB52" s="38">
        <v>6.0557129999999999</v>
      </c>
      <c r="EC52" s="246">
        <f t="shared" si="154"/>
        <v>-1.0665510000000005</v>
      </c>
      <c r="ED52" s="43">
        <f t="shared" si="155"/>
        <v>85.025112801210398</v>
      </c>
      <c r="EE52" s="233">
        <f t="shared" si="61"/>
        <v>-14.974887198789602</v>
      </c>
      <c r="EF52" s="35">
        <v>10.992349000000001</v>
      </c>
      <c r="EG52" s="38">
        <v>10.076257999999999</v>
      </c>
      <c r="EH52" s="102">
        <f t="shared" si="85"/>
        <v>-0.91609100000000154</v>
      </c>
      <c r="EI52" s="43">
        <f t="shared" si="86"/>
        <v>91.666103396098492</v>
      </c>
      <c r="EJ52" s="233">
        <f t="shared" si="62"/>
        <v>-8.3338966039015077</v>
      </c>
      <c r="EK52" s="35">
        <v>2.2738429999999998</v>
      </c>
      <c r="EL52" s="35">
        <v>1.9275260000000001</v>
      </c>
      <c r="EM52" s="35">
        <f t="shared" si="63"/>
        <v>-0.34631699999999976</v>
      </c>
      <c r="EN52" s="40">
        <f t="shared" si="64"/>
        <v>84.769528942851395</v>
      </c>
      <c r="EO52" s="233">
        <f t="shared" si="65"/>
        <v>-15.230471057148605</v>
      </c>
      <c r="EP52" s="35">
        <v>13.266192</v>
      </c>
      <c r="EQ52" s="35">
        <v>12.003784</v>
      </c>
      <c r="ER52" s="294">
        <f t="shared" si="87"/>
        <v>-1.2624080000000006</v>
      </c>
      <c r="ES52" s="40">
        <f t="shared" si="88"/>
        <v>90.484021337848873</v>
      </c>
      <c r="ET52" s="233">
        <f t="shared" si="89"/>
        <v>-9.5159786621511273</v>
      </c>
      <c r="EU52" s="35">
        <v>3.5960800000000002</v>
      </c>
      <c r="EV52" s="35">
        <v>2.9986290000000002</v>
      </c>
      <c r="EW52" s="35">
        <f t="shared" si="112"/>
        <v>-0.59745099999999995</v>
      </c>
      <c r="EX52" s="40">
        <f t="shared" si="113"/>
        <v>83.386048141309431</v>
      </c>
      <c r="EY52" s="302">
        <f t="shared" si="90"/>
        <v>-16.613951858690569</v>
      </c>
      <c r="EZ52" s="35">
        <v>16.862272000000001</v>
      </c>
      <c r="FA52" s="35">
        <v>15.002413000000001</v>
      </c>
      <c r="FB52" s="35">
        <f t="shared" si="114"/>
        <v>-1.8598590000000002</v>
      </c>
      <c r="FC52" s="40">
        <f t="shared" si="91"/>
        <v>88.970294157276086</v>
      </c>
      <c r="FD52" s="302">
        <f t="shared" si="92"/>
        <v>-11.029705842723914</v>
      </c>
      <c r="FE52" s="35">
        <v>18.871842999999998</v>
      </c>
      <c r="FF52" s="35">
        <v>2.0095710000000002</v>
      </c>
      <c r="FG52" s="35">
        <v>2.018227</v>
      </c>
      <c r="FH52" s="309">
        <f t="shared" si="68"/>
        <v>8.655999999999775E-3</v>
      </c>
      <c r="FI52" s="40">
        <f t="shared" si="93"/>
        <v>100.43073869995136</v>
      </c>
      <c r="FJ52" s="35">
        <v>17.02064</v>
      </c>
      <c r="FK52" s="105">
        <f t="shared" si="94"/>
        <v>-1.8512029999999982</v>
      </c>
      <c r="FL52" s="40">
        <f t="shared" si="95"/>
        <v>90.190661293653207</v>
      </c>
      <c r="FM52" s="302">
        <f t="shared" si="96"/>
        <v>-9.8093387063467929</v>
      </c>
      <c r="FN52" s="35">
        <v>19.43327</v>
      </c>
      <c r="FO52" s="35">
        <v>0.56142700000000001</v>
      </c>
      <c r="FP52" s="35">
        <v>0.40094400000000002</v>
      </c>
      <c r="FQ52" s="35">
        <f t="shared" si="69"/>
        <v>-0.16048299999999999</v>
      </c>
      <c r="FR52" s="40">
        <f t="shared" si="70"/>
        <v>71.415161721826706</v>
      </c>
      <c r="FS52" s="35">
        <v>17.421583999999999</v>
      </c>
      <c r="FT52" s="35">
        <f t="shared" si="71"/>
        <v>-2.011686000000001</v>
      </c>
      <c r="FU52" s="40">
        <f t="shared" si="72"/>
        <v>89.64823727555887</v>
      </c>
      <c r="FV52" s="302">
        <f t="shared" si="73"/>
        <v>-10.35176272444113</v>
      </c>
      <c r="FW52" s="35">
        <v>3.039771</v>
      </c>
      <c r="FX52" s="35">
        <v>3.0649099999999998</v>
      </c>
      <c r="FY52" s="35" t="s">
        <v>14</v>
      </c>
      <c r="FZ52" s="40">
        <f>FX52/FW52%</f>
        <v>100.82700308674566</v>
      </c>
      <c r="GA52" s="35">
        <v>22.473040999999998</v>
      </c>
      <c r="GB52" s="35">
        <v>20.486494</v>
      </c>
      <c r="GC52" s="35">
        <f t="shared" ref="GC52:GC53" si="296">GB52-GA52</f>
        <v>-1.9865469999999981</v>
      </c>
      <c r="GD52" s="40">
        <f>GB52/GA52%</f>
        <v>91.160310702944031</v>
      </c>
      <c r="GE52" s="302">
        <f t="shared" si="116"/>
        <v>-8.8396892970559691</v>
      </c>
      <c r="GF52" s="35">
        <v>1.7014149999999999</v>
      </c>
      <c r="GG52" s="35">
        <v>1.2393749999999999</v>
      </c>
      <c r="GH52" s="35">
        <f t="shared" si="159"/>
        <v>-0.46204000000000001</v>
      </c>
      <c r="GI52" s="40">
        <f t="shared" si="160"/>
        <v>72.843780030151379</v>
      </c>
      <c r="GJ52" s="35">
        <v>24.174455999999999</v>
      </c>
      <c r="GK52" s="35">
        <v>21.725868999999999</v>
      </c>
      <c r="GL52" s="35">
        <f t="shared" si="117"/>
        <v>-2.4485869999999998</v>
      </c>
      <c r="GM52" s="40">
        <f t="shared" si="118"/>
        <v>89.871180555210842</v>
      </c>
      <c r="GN52" s="233">
        <f t="shared" si="161"/>
        <v>-10.128819444789158</v>
      </c>
      <c r="GO52" s="35">
        <v>0.3367</v>
      </c>
      <c r="GP52" s="35">
        <v>0.322432</v>
      </c>
      <c r="GQ52" s="50">
        <f t="shared" si="119"/>
        <v>-1.4268000000000003E-2</v>
      </c>
      <c r="GR52" s="40">
        <f t="shared" si="120"/>
        <v>95.762399762399752</v>
      </c>
      <c r="GS52" s="35">
        <v>24.511156</v>
      </c>
      <c r="GT52" s="35">
        <v>22.048300999999999</v>
      </c>
      <c r="GU52" s="35">
        <f t="shared" si="162"/>
        <v>-2.4628550000000011</v>
      </c>
      <c r="GV52" s="40">
        <f t="shared" si="121"/>
        <v>89.952105890068992</v>
      </c>
      <c r="GW52" s="233">
        <f t="shared" si="122"/>
        <v>-10.047894109931008</v>
      </c>
      <c r="GX52" s="35">
        <v>3.1824620000000001</v>
      </c>
      <c r="GY52" s="35">
        <v>3.3225319999999998</v>
      </c>
      <c r="GZ52" s="35">
        <f t="shared" si="97"/>
        <v>0.14006999999999969</v>
      </c>
      <c r="HA52" s="40">
        <f t="shared" si="98"/>
        <v>104.40130942647548</v>
      </c>
      <c r="HB52" s="35">
        <v>27.693618000000001</v>
      </c>
      <c r="HC52" s="35">
        <v>25.370833000000001</v>
      </c>
      <c r="HD52" s="35">
        <f t="shared" si="163"/>
        <v>-2.3227849999999997</v>
      </c>
      <c r="HE52" s="40">
        <f t="shared" si="164"/>
        <v>91.612562143379023</v>
      </c>
      <c r="HF52" s="233">
        <f t="shared" si="101"/>
        <v>-8.3874378566209771</v>
      </c>
      <c r="HG52" s="35">
        <v>1.4209240000000001</v>
      </c>
      <c r="HH52" s="35">
        <v>1.260416</v>
      </c>
      <c r="HI52" s="40">
        <f t="shared" si="165"/>
        <v>-0.1605080000000001</v>
      </c>
      <c r="HJ52" s="40">
        <f t="shared" si="166"/>
        <v>88.703970092700231</v>
      </c>
      <c r="HK52" s="35">
        <v>29.114542</v>
      </c>
      <c r="HL52" s="35">
        <v>26.631249</v>
      </c>
      <c r="HM52" s="40">
        <f t="shared" si="167"/>
        <v>-2.4832929999999998</v>
      </c>
      <c r="HN52" s="40">
        <f t="shared" si="168"/>
        <v>91.470609429473427</v>
      </c>
      <c r="HO52" s="233">
        <f t="shared" si="169"/>
        <v>-8.5293905705265729</v>
      </c>
      <c r="HP52" s="35">
        <v>0.77856800000000004</v>
      </c>
      <c r="HQ52" s="35">
        <v>0.65437299999999998</v>
      </c>
      <c r="HR52" s="40">
        <f t="shared" si="102"/>
        <v>-0.12419500000000006</v>
      </c>
      <c r="HS52" s="40">
        <f t="shared" si="103"/>
        <v>84.048278377739635</v>
      </c>
      <c r="HT52" s="35">
        <v>27.285622</v>
      </c>
      <c r="HU52" s="40">
        <f t="shared" si="79"/>
        <v>-2.607488</v>
      </c>
      <c r="HV52" s="40">
        <f t="shared" si="80"/>
        <v>91.277294333041965</v>
      </c>
      <c r="HW52" s="44">
        <f t="shared" si="104"/>
        <v>-8.722705666958035</v>
      </c>
    </row>
    <row r="53" spans="1:231" s="15" customFormat="1" ht="16.95" customHeight="1">
      <c r="A53" s="85" t="s">
        <v>23</v>
      </c>
      <c r="B53" s="46">
        <v>2.6487820000000002</v>
      </c>
      <c r="C53" s="35">
        <v>3.0018069999999999</v>
      </c>
      <c r="D53" s="75">
        <f t="shared" si="278"/>
        <v>113.32782388282612</v>
      </c>
      <c r="E53" s="271">
        <f t="shared" si="279"/>
        <v>0.3530249999999997</v>
      </c>
      <c r="F53" s="69">
        <v>5.2579689999999992</v>
      </c>
      <c r="G53" s="69" t="s">
        <v>14</v>
      </c>
      <c r="H53" s="35">
        <v>5.9200429999999997</v>
      </c>
      <c r="I53" s="272">
        <f t="shared" si="280"/>
        <v>0.6620740000000005</v>
      </c>
      <c r="J53" s="75">
        <f t="shared" si="281"/>
        <v>112.59182014956727</v>
      </c>
      <c r="K53" s="35">
        <v>7.3287180000000012</v>
      </c>
      <c r="L53" s="35">
        <v>2.4013020000000007</v>
      </c>
      <c r="M53" s="35">
        <v>8.3213450000000009</v>
      </c>
      <c r="N53" s="270">
        <v>0.9926269999999997</v>
      </c>
      <c r="O53" s="40">
        <v>113.54434704678226</v>
      </c>
      <c r="P53" s="54">
        <v>9.5536450000000013</v>
      </c>
      <c r="Q53" s="69">
        <v>2.3034469999999998</v>
      </c>
      <c r="R53" s="35">
        <v>10.624791999999999</v>
      </c>
      <c r="S53" s="272">
        <f t="shared" si="282"/>
        <v>1.0711469999999981</v>
      </c>
      <c r="T53" s="75">
        <f>R53/P53%</f>
        <v>111.21191963904874</v>
      </c>
      <c r="U53" s="35">
        <v>12.783614</v>
      </c>
      <c r="V53" s="69" t="s">
        <v>14</v>
      </c>
      <c r="W53" s="69">
        <v>13.771944000000001</v>
      </c>
      <c r="X53" s="69" t="s">
        <v>14</v>
      </c>
      <c r="Y53" s="75">
        <f t="shared" si="284"/>
        <v>107.73122530138976</v>
      </c>
      <c r="Z53" s="35">
        <v>17.716668000000002</v>
      </c>
      <c r="AA53" s="69">
        <v>6.951543</v>
      </c>
      <c r="AB53" s="35">
        <v>20.723486999999999</v>
      </c>
      <c r="AC53" s="271">
        <f t="shared" si="285"/>
        <v>3.0068189999999966</v>
      </c>
      <c r="AD53" s="75">
        <f t="shared" si="286"/>
        <v>116.97169580645749</v>
      </c>
      <c r="AE53" s="35">
        <v>25.275486000000001</v>
      </c>
      <c r="AF53" s="69">
        <v>9.8966449999999995</v>
      </c>
      <c r="AG53" s="35">
        <v>30.620131999999998</v>
      </c>
      <c r="AH53" s="271">
        <f t="shared" si="287"/>
        <v>5.3446459999999973</v>
      </c>
      <c r="AI53" s="75">
        <f t="shared" si="288"/>
        <v>121.14557164202499</v>
      </c>
      <c r="AJ53" s="90">
        <v>33.035104999999994</v>
      </c>
      <c r="AK53" s="38">
        <v>10.658524</v>
      </c>
      <c r="AL53" s="35">
        <v>41.278655999999998</v>
      </c>
      <c r="AM53" s="89">
        <f t="shared" si="171"/>
        <v>8.2435510000000036</v>
      </c>
      <c r="AN53" s="40">
        <f t="shared" si="172"/>
        <v>124.95391190674286</v>
      </c>
      <c r="AO53" s="35">
        <v>43.795873999999998</v>
      </c>
      <c r="AP53" s="35">
        <v>29.081834000000001</v>
      </c>
      <c r="AQ53" s="35">
        <v>70.360489999999999</v>
      </c>
      <c r="AR53" s="105">
        <f t="shared" si="173"/>
        <v>26.564616000000001</v>
      </c>
      <c r="AS53" s="35">
        <f t="shared" si="174"/>
        <v>160.65552202474601</v>
      </c>
      <c r="AT53" s="35">
        <v>63.462831000000008</v>
      </c>
      <c r="AU53" s="35">
        <v>22.673549000000001</v>
      </c>
      <c r="AV53" s="35">
        <v>93.034039000000007</v>
      </c>
      <c r="AW53" s="105">
        <f t="shared" si="270"/>
        <v>29.571207999999999</v>
      </c>
      <c r="AX53" s="40">
        <f t="shared" si="289"/>
        <v>146.5961059947042</v>
      </c>
      <c r="AY53" s="35">
        <v>79.974746000000025</v>
      </c>
      <c r="AZ53" s="35">
        <v>8.8936840000000004</v>
      </c>
      <c r="BA53" s="35">
        <v>101.927723</v>
      </c>
      <c r="BB53" s="105">
        <f t="shared" si="177"/>
        <v>21.952976999999976</v>
      </c>
      <c r="BC53" s="40">
        <f t="shared" si="178"/>
        <v>127.44988649291861</v>
      </c>
      <c r="BD53" s="35" t="s">
        <v>78</v>
      </c>
      <c r="BE53" s="35">
        <v>90.299068000000005</v>
      </c>
      <c r="BF53" s="35">
        <v>109.789135</v>
      </c>
      <c r="BG53" s="89" t="s">
        <v>14</v>
      </c>
      <c r="BH53" s="40">
        <f t="shared" si="123"/>
        <v>121.58390715616245</v>
      </c>
      <c r="BI53" s="35">
        <v>3.0018069999999999</v>
      </c>
      <c r="BJ53" s="38">
        <v>2.7728830000000002</v>
      </c>
      <c r="BK53" s="89">
        <f t="shared" si="124"/>
        <v>-0.22892399999999968</v>
      </c>
      <c r="BL53" s="40">
        <f t="shared" si="125"/>
        <v>92.373793518370789</v>
      </c>
      <c r="BM53" s="35">
        <v>5.9200429999999997</v>
      </c>
      <c r="BN53" s="35">
        <v>2.4907659999999998</v>
      </c>
      <c r="BO53" s="38">
        <v>5.2636479999999999</v>
      </c>
      <c r="BP53" s="105">
        <f t="shared" si="126"/>
        <v>-0.65639499999999984</v>
      </c>
      <c r="BQ53" s="40">
        <f t="shared" si="127"/>
        <v>88.912327157083155</v>
      </c>
      <c r="BR53" s="35">
        <v>8.3213450000000009</v>
      </c>
      <c r="BS53" s="35">
        <v>2.003031</v>
      </c>
      <c r="BT53" s="35">
        <v>7.2666789999999999</v>
      </c>
      <c r="BU53" s="105">
        <f t="shared" si="290"/>
        <v>-1.054666000000001</v>
      </c>
      <c r="BV53" s="35">
        <f t="shared" si="291"/>
        <v>87.325774859713178</v>
      </c>
      <c r="BW53" s="195">
        <f t="shared" si="292"/>
        <v>-12.674225140286822</v>
      </c>
      <c r="BX53" s="35">
        <v>10.624791999999999</v>
      </c>
      <c r="BY53" s="35">
        <v>1.871208</v>
      </c>
      <c r="BZ53" s="38">
        <v>9.1378869999999992</v>
      </c>
      <c r="CA53" s="105">
        <f t="shared" si="131"/>
        <v>-1.4869050000000001</v>
      </c>
      <c r="CB53" s="35">
        <f t="shared" si="132"/>
        <v>86.005326033676695</v>
      </c>
      <c r="CC53" s="195">
        <f t="shared" si="133"/>
        <v>-13.994673966323305</v>
      </c>
      <c r="CD53" s="35">
        <v>13.771944000000001</v>
      </c>
      <c r="CE53" s="35">
        <v>1.618465</v>
      </c>
      <c r="CF53" s="35">
        <v>10.756352</v>
      </c>
      <c r="CG53" s="105">
        <f t="shared" si="293"/>
        <v>-3.0155920000000016</v>
      </c>
      <c r="CH53" s="35">
        <f t="shared" si="276"/>
        <v>78.103367251565913</v>
      </c>
      <c r="CI53" s="185">
        <f t="shared" si="294"/>
        <v>-21.896632748434087</v>
      </c>
      <c r="CJ53" s="35">
        <v>20.723486999999999</v>
      </c>
      <c r="CK53" s="35">
        <v>1.7501500000000001</v>
      </c>
      <c r="CL53" s="35">
        <v>12.506501999999999</v>
      </c>
      <c r="CM53" s="35">
        <f t="shared" si="137"/>
        <v>-8.2169849999999993</v>
      </c>
      <c r="CN53" s="40">
        <f t="shared" si="138"/>
        <v>60.349409344093495</v>
      </c>
      <c r="CO53" s="129">
        <f t="shared" si="111"/>
        <v>-39.650590655906505</v>
      </c>
      <c r="CP53" s="35">
        <v>30.620131999999998</v>
      </c>
      <c r="CQ53" s="35">
        <v>1.5309010000000001</v>
      </c>
      <c r="CR53" s="35">
        <v>14.037402999999999</v>
      </c>
      <c r="CS53" s="40">
        <f t="shared" si="139"/>
        <v>-16.582729</v>
      </c>
      <c r="CT53" s="40">
        <f t="shared" si="140"/>
        <v>45.843705049997823</v>
      </c>
      <c r="CU53" s="259">
        <f t="shared" si="141"/>
        <v>-54.156294950002177</v>
      </c>
      <c r="CV53" s="35">
        <v>41.278655999999998</v>
      </c>
      <c r="CW53" s="35">
        <v>2.2402869999999999</v>
      </c>
      <c r="CX53" s="35">
        <v>16.27769</v>
      </c>
      <c r="CY53" s="120">
        <f t="shared" si="142"/>
        <v>-25.000965999999998</v>
      </c>
      <c r="CZ53" s="40">
        <f t="shared" si="143"/>
        <v>39.433672452901568</v>
      </c>
      <c r="DA53" s="259">
        <f t="shared" si="144"/>
        <v>-60.566327547098432</v>
      </c>
      <c r="DB53" s="35">
        <v>70.360489999999999</v>
      </c>
      <c r="DC53" s="35">
        <v>4.1619489999999999</v>
      </c>
      <c r="DD53" s="35">
        <v>20.439639</v>
      </c>
      <c r="DE53" s="35">
        <f t="shared" si="145"/>
        <v>-49.920850999999999</v>
      </c>
      <c r="DF53" s="40">
        <f t="shared" si="146"/>
        <v>29.04988154573682</v>
      </c>
      <c r="DG53" s="129">
        <f t="shared" si="147"/>
        <v>-70.950118454263176</v>
      </c>
      <c r="DH53" s="35">
        <v>93.034039000000007</v>
      </c>
      <c r="DI53" s="35">
        <v>20.410174999999999</v>
      </c>
      <c r="DJ53" s="35">
        <v>40.849814000000002</v>
      </c>
      <c r="DK53" s="35">
        <f t="shared" si="148"/>
        <v>-52.184225000000005</v>
      </c>
      <c r="DL53" s="35">
        <f t="shared" si="149"/>
        <v>43.908460214223311</v>
      </c>
      <c r="DM53" s="129" t="s">
        <v>14</v>
      </c>
      <c r="DN53" s="35">
        <v>101.927723</v>
      </c>
      <c r="DO53" s="35">
        <v>45.121347999999998</v>
      </c>
      <c r="DP53" s="35">
        <v>85.971162000000007</v>
      </c>
      <c r="DQ53" s="35">
        <f t="shared" si="151"/>
        <v>-15.956560999999994</v>
      </c>
      <c r="DR53" s="40">
        <f t="shared" si="152"/>
        <v>84.345219798542942</v>
      </c>
      <c r="DS53" s="135">
        <f t="shared" si="153"/>
        <v>-15.654780201457058</v>
      </c>
      <c r="DT53" s="35">
        <v>109.181242</v>
      </c>
      <c r="DU53" s="155">
        <f t="shared" si="295"/>
        <v>99.446308598751585</v>
      </c>
      <c r="DV53" s="239">
        <v>2.7728830000000002</v>
      </c>
      <c r="DW53" s="35">
        <v>4.9777940000000003</v>
      </c>
      <c r="DX53" s="89">
        <f t="shared" si="81"/>
        <v>2.2049110000000001</v>
      </c>
      <c r="DY53" s="40">
        <f t="shared" si="82"/>
        <v>179.51691434510579</v>
      </c>
      <c r="DZ53" s="135">
        <f t="shared" si="83"/>
        <v>79.516914345105789</v>
      </c>
      <c r="EA53" s="38">
        <v>2.4907659999999998</v>
      </c>
      <c r="EB53" s="38">
        <v>3.5269949999999999</v>
      </c>
      <c r="EC53" s="246">
        <f t="shared" si="154"/>
        <v>1.0362290000000001</v>
      </c>
      <c r="ED53" s="43">
        <f t="shared" si="155"/>
        <v>141.60282419143348</v>
      </c>
      <c r="EE53" s="233">
        <f t="shared" si="61"/>
        <v>41.602824191433484</v>
      </c>
      <c r="EF53" s="35">
        <v>5.2636479999999999</v>
      </c>
      <c r="EG53" s="38">
        <v>8.5047890000000006</v>
      </c>
      <c r="EH53" s="102">
        <f t="shared" si="85"/>
        <v>3.2411410000000007</v>
      </c>
      <c r="EI53" s="43">
        <f t="shared" si="86"/>
        <v>161.57594504799715</v>
      </c>
      <c r="EJ53" s="233">
        <f t="shared" si="62"/>
        <v>61.575945047997152</v>
      </c>
      <c r="EK53" s="35">
        <v>2.003031</v>
      </c>
      <c r="EL53" s="35">
        <v>4.080578</v>
      </c>
      <c r="EM53" s="35">
        <f t="shared" si="63"/>
        <v>2.077547</v>
      </c>
      <c r="EN53" s="40">
        <f t="shared" si="64"/>
        <v>203.72016209434602</v>
      </c>
      <c r="EO53" s="233">
        <f t="shared" si="65"/>
        <v>103.72016209434602</v>
      </c>
      <c r="EP53" s="35">
        <v>7.2666789999999999</v>
      </c>
      <c r="EQ53" s="35">
        <v>12.585367</v>
      </c>
      <c r="ER53" s="294">
        <f t="shared" si="87"/>
        <v>5.3186879999999999</v>
      </c>
      <c r="ES53" s="40">
        <f t="shared" si="88"/>
        <v>173.1928299020777</v>
      </c>
      <c r="ET53" s="233">
        <f t="shared" si="89"/>
        <v>73.192829902077705</v>
      </c>
      <c r="EU53" s="35">
        <v>1.871208</v>
      </c>
      <c r="EV53" s="35">
        <v>3.1949860000000001</v>
      </c>
      <c r="EW53" s="35">
        <f t="shared" si="112"/>
        <v>1.3237780000000001</v>
      </c>
      <c r="EX53" s="40">
        <f t="shared" si="113"/>
        <v>170.74456714592927</v>
      </c>
      <c r="EY53" s="302">
        <f t="shared" si="90"/>
        <v>70.744567145929267</v>
      </c>
      <c r="EZ53" s="35">
        <v>9.1378869999999992</v>
      </c>
      <c r="FA53" s="35">
        <v>15.780353</v>
      </c>
      <c r="FB53" s="35">
        <f t="shared" si="114"/>
        <v>6.6424660000000006</v>
      </c>
      <c r="FC53" s="40">
        <f t="shared" si="91"/>
        <v>172.69148764916881</v>
      </c>
      <c r="FD53" s="302">
        <f t="shared" si="92"/>
        <v>72.691487649168806</v>
      </c>
      <c r="FE53" s="35">
        <v>10.756352</v>
      </c>
      <c r="FF53" s="35">
        <v>1.618465</v>
      </c>
      <c r="FG53" s="35">
        <v>2.76851</v>
      </c>
      <c r="FH53" s="120">
        <f t="shared" si="68"/>
        <v>1.150045</v>
      </c>
      <c r="FI53" s="40">
        <f t="shared" si="93"/>
        <v>171.05776152094731</v>
      </c>
      <c r="FJ53" s="35">
        <v>18.548863000000001</v>
      </c>
      <c r="FK53" s="105">
        <f t="shared" si="94"/>
        <v>7.7925110000000011</v>
      </c>
      <c r="FL53" s="40">
        <f t="shared" si="95"/>
        <v>172.44566745305474</v>
      </c>
      <c r="FM53" s="302">
        <f t="shared" si="96"/>
        <v>72.445667453054739</v>
      </c>
      <c r="FN53" s="35">
        <v>12.506501999999999</v>
      </c>
      <c r="FO53" s="35">
        <v>1.7501500000000001</v>
      </c>
      <c r="FP53" s="35">
        <v>2.5149279999999998</v>
      </c>
      <c r="FQ53" s="35">
        <f t="shared" si="69"/>
        <v>0.76477799999999974</v>
      </c>
      <c r="FR53" s="40">
        <f t="shared" si="70"/>
        <v>143.69785446961689</v>
      </c>
      <c r="FS53" s="35">
        <v>21.063790999999998</v>
      </c>
      <c r="FT53" s="35">
        <f t="shared" si="71"/>
        <v>8.557288999999999</v>
      </c>
      <c r="FU53" s="40">
        <f t="shared" si="72"/>
        <v>168.42272123732118</v>
      </c>
      <c r="FV53" s="302">
        <f t="shared" si="73"/>
        <v>68.422721237321184</v>
      </c>
      <c r="FW53" s="35">
        <v>1.5309010000000001</v>
      </c>
      <c r="FX53" s="35">
        <v>2.478872</v>
      </c>
      <c r="FY53" s="35" t="s">
        <v>14</v>
      </c>
      <c r="FZ53" s="40">
        <f>FX53/FW53%</f>
        <v>161.92242346173919</v>
      </c>
      <c r="GA53" s="35">
        <v>14.037402999999999</v>
      </c>
      <c r="GB53" s="35">
        <v>23.542663000000001</v>
      </c>
      <c r="GC53" s="35">
        <f t="shared" si="296"/>
        <v>9.5052600000000016</v>
      </c>
      <c r="GD53" s="40">
        <f>GB53/GA53%</f>
        <v>167.71380717644143</v>
      </c>
      <c r="GE53" s="302">
        <f t="shared" si="116"/>
        <v>67.713807176441435</v>
      </c>
      <c r="GF53" s="35">
        <v>2.2402869999999999</v>
      </c>
      <c r="GG53" s="35">
        <v>4.5109510000000004</v>
      </c>
      <c r="GH53" s="35">
        <f t="shared" si="159"/>
        <v>2.2706640000000005</v>
      </c>
      <c r="GI53" s="40">
        <f t="shared" si="160"/>
        <v>201.35594234131611</v>
      </c>
      <c r="GJ53" s="35">
        <v>16.27769</v>
      </c>
      <c r="GK53" s="35">
        <v>28.053614</v>
      </c>
      <c r="GL53" s="35">
        <f t="shared" si="117"/>
        <v>11.775924</v>
      </c>
      <c r="GM53" s="40">
        <f t="shared" si="118"/>
        <v>172.34395052369223</v>
      </c>
      <c r="GN53" s="233">
        <f t="shared" si="161"/>
        <v>72.343950523692229</v>
      </c>
      <c r="GO53" s="35">
        <v>4.1619489999999999</v>
      </c>
      <c r="GP53" s="35">
        <v>5.9510990000000001</v>
      </c>
      <c r="GQ53" s="35">
        <f t="shared" si="119"/>
        <v>1.7891500000000002</v>
      </c>
      <c r="GR53" s="40">
        <f t="shared" si="120"/>
        <v>142.98827304226938</v>
      </c>
      <c r="GS53" s="35">
        <v>20.439639</v>
      </c>
      <c r="GT53" s="35">
        <v>34.004713000000002</v>
      </c>
      <c r="GU53" s="35">
        <f t="shared" si="162"/>
        <v>13.565074000000003</v>
      </c>
      <c r="GV53" s="40">
        <f t="shared" si="121"/>
        <v>166.36650480960063</v>
      </c>
      <c r="GW53" s="233">
        <f t="shared" si="122"/>
        <v>66.366504809600627</v>
      </c>
      <c r="GX53" s="35">
        <v>20.410174999999999</v>
      </c>
      <c r="GY53" s="35">
        <v>17.264870999999999</v>
      </c>
      <c r="GZ53" s="35">
        <f t="shared" si="97"/>
        <v>-3.1453039999999994</v>
      </c>
      <c r="HA53" s="40">
        <f t="shared" si="98"/>
        <v>84.589529487130804</v>
      </c>
      <c r="HB53" s="35">
        <v>40.849814000000002</v>
      </c>
      <c r="HC53" s="35">
        <v>51.269584000000002</v>
      </c>
      <c r="HD53" s="35">
        <f t="shared" si="163"/>
        <v>10.41977</v>
      </c>
      <c r="HE53" s="40">
        <f t="shared" si="164"/>
        <v>125.50750904275843</v>
      </c>
      <c r="HF53" s="233">
        <f t="shared" si="101"/>
        <v>25.507509042758429</v>
      </c>
      <c r="HG53" s="35">
        <v>45.121347999999998</v>
      </c>
      <c r="HH53" s="35">
        <v>47.100771000000002</v>
      </c>
      <c r="HI53" s="40">
        <f t="shared" si="165"/>
        <v>1.9794230000000042</v>
      </c>
      <c r="HJ53" s="40">
        <f t="shared" si="166"/>
        <v>104.38688799811567</v>
      </c>
      <c r="HK53" s="35">
        <v>85.971162000000007</v>
      </c>
      <c r="HL53" s="35">
        <v>98.370355000000004</v>
      </c>
      <c r="HM53" s="40">
        <f t="shared" si="167"/>
        <v>12.399192999999997</v>
      </c>
      <c r="HN53" s="40">
        <f t="shared" si="168"/>
        <v>114.42250251311015</v>
      </c>
      <c r="HO53" s="233">
        <f t="shared" si="169"/>
        <v>14.422502513110146</v>
      </c>
      <c r="HP53" s="35">
        <v>23.210080000000001</v>
      </c>
      <c r="HQ53" s="35">
        <v>29.248819999999998</v>
      </c>
      <c r="HR53" s="40">
        <f t="shared" si="102"/>
        <v>6.0387399999999971</v>
      </c>
      <c r="HS53" s="40">
        <f t="shared" si="103"/>
        <v>126.01774746144777</v>
      </c>
      <c r="HT53" s="35">
        <v>127.619175</v>
      </c>
      <c r="HU53" s="40">
        <f t="shared" si="79"/>
        <v>18.437933000000001</v>
      </c>
      <c r="HV53" s="40">
        <f t="shared" si="80"/>
        <v>116.88745489815916</v>
      </c>
      <c r="HW53" s="44">
        <f t="shared" si="104"/>
        <v>16.887454898159163</v>
      </c>
    </row>
    <row r="54" spans="1:231" s="15" customFormat="1" ht="32.4" customHeight="1">
      <c r="A54" s="19" t="s">
        <v>24</v>
      </c>
      <c r="B54" s="46">
        <v>15.009212</v>
      </c>
      <c r="C54" s="35">
        <v>9.3283760000000004</v>
      </c>
      <c r="D54" s="75">
        <f t="shared" si="278"/>
        <v>62.151004329874219</v>
      </c>
      <c r="E54" s="271">
        <f t="shared" si="279"/>
        <v>-5.6808359999999993</v>
      </c>
      <c r="F54" s="69">
        <v>32.549528000000002</v>
      </c>
      <c r="G54" s="69">
        <v>25.994904999999999</v>
      </c>
      <c r="H54" s="35">
        <v>35.323168000000003</v>
      </c>
      <c r="I54" s="272">
        <f t="shared" si="280"/>
        <v>2.7736400000000003</v>
      </c>
      <c r="J54" s="75">
        <f t="shared" si="281"/>
        <v>108.5212909999801</v>
      </c>
      <c r="K54" s="35">
        <v>39.952074999999994</v>
      </c>
      <c r="L54" s="35">
        <v>8.7709519999999976</v>
      </c>
      <c r="M54" s="35">
        <v>44.094120000000004</v>
      </c>
      <c r="N54" s="270">
        <v>4.1420450000000102</v>
      </c>
      <c r="O54" s="40">
        <v>110.36753410179574</v>
      </c>
      <c r="P54" s="54">
        <v>64.761385000000004</v>
      </c>
      <c r="Q54" s="69">
        <v>25.131786999999999</v>
      </c>
      <c r="R54" s="35">
        <v>69.225907000000007</v>
      </c>
      <c r="S54" s="272">
        <f t="shared" si="282"/>
        <v>4.4645220000000023</v>
      </c>
      <c r="T54" s="75">
        <f t="shared" ref="T54:T61" si="297">R54/P54%</f>
        <v>106.89380253371667</v>
      </c>
      <c r="U54" s="35">
        <v>75.148428999999993</v>
      </c>
      <c r="V54" s="69">
        <v>10.678191</v>
      </c>
      <c r="W54" s="35">
        <v>79.904848999999984</v>
      </c>
      <c r="X54" s="272">
        <f t="shared" ref="X54:X61" si="298">W54-U54</f>
        <v>4.7564199999999914</v>
      </c>
      <c r="Y54" s="75">
        <f t="shared" si="284"/>
        <v>106.32936717812157</v>
      </c>
      <c r="Z54" s="35">
        <v>80.010942000000014</v>
      </c>
      <c r="AA54" s="69">
        <v>5.3891929999999997</v>
      </c>
      <c r="AB54" s="35">
        <v>85.294042000000005</v>
      </c>
      <c r="AC54" s="271">
        <f t="shared" si="285"/>
        <v>5.2830999999999904</v>
      </c>
      <c r="AD54" s="75">
        <f t="shared" si="286"/>
        <v>106.6029718785213</v>
      </c>
      <c r="AE54" s="35">
        <v>106.43258400000002</v>
      </c>
      <c r="AF54" s="69">
        <v>26.742699000000002</v>
      </c>
      <c r="AG54" s="35">
        <v>112.03674100000001</v>
      </c>
      <c r="AH54" s="271">
        <f t="shared" si="287"/>
        <v>5.6041569999999865</v>
      </c>
      <c r="AI54" s="75">
        <f t="shared" si="288"/>
        <v>105.26545235432786</v>
      </c>
      <c r="AJ54" s="90">
        <v>116.19770299999999</v>
      </c>
      <c r="AK54" s="38">
        <v>10.709795</v>
      </c>
      <c r="AL54" s="35">
        <v>122.74653600000001</v>
      </c>
      <c r="AM54" s="89">
        <f t="shared" si="171"/>
        <v>6.5488330000000161</v>
      </c>
      <c r="AN54" s="40">
        <f t="shared" si="172"/>
        <v>105.63594015279288</v>
      </c>
      <c r="AO54" s="35">
        <v>123.05837100000001</v>
      </c>
      <c r="AP54" s="35">
        <v>12.962486999999999</v>
      </c>
      <c r="AQ54" s="35">
        <v>135.709023</v>
      </c>
      <c r="AR54" s="105">
        <f t="shared" si="173"/>
        <v>12.650651999999994</v>
      </c>
      <c r="AS54" s="35">
        <f t="shared" si="174"/>
        <v>110.28020434302677</v>
      </c>
      <c r="AT54" s="35">
        <v>153.668916</v>
      </c>
      <c r="AU54" s="35">
        <v>27.725190999999999</v>
      </c>
      <c r="AV54" s="35">
        <v>163.434214</v>
      </c>
      <c r="AW54" s="105">
        <f t="shared" si="270"/>
        <v>9.7652980000000014</v>
      </c>
      <c r="AX54" s="40">
        <f t="shared" si="289"/>
        <v>106.35476468123196</v>
      </c>
      <c r="AY54" s="35">
        <v>165.38566900000001</v>
      </c>
      <c r="AZ54" s="35">
        <v>12.043032999999999</v>
      </c>
      <c r="BA54" s="35">
        <v>175.47724700000001</v>
      </c>
      <c r="BB54" s="105">
        <f t="shared" si="177"/>
        <v>10.091577999999998</v>
      </c>
      <c r="BC54" s="40">
        <f t="shared" si="178"/>
        <v>106.1018454990801</v>
      </c>
      <c r="BD54" s="35">
        <v>8.6375390000000003</v>
      </c>
      <c r="BE54" s="35">
        <v>175.29904999999999</v>
      </c>
      <c r="BF54" s="35">
        <v>185.13084599999999</v>
      </c>
      <c r="BG54" s="89" t="e">
        <f>BF54-#REF!</f>
        <v>#REF!</v>
      </c>
      <c r="BH54" s="40">
        <f t="shared" si="123"/>
        <v>105.60858487253638</v>
      </c>
      <c r="BI54" s="35">
        <v>9.3283760000000004</v>
      </c>
      <c r="BJ54" s="35">
        <v>13.385921</v>
      </c>
      <c r="BK54" s="89">
        <f t="shared" si="124"/>
        <v>4.0575449999999993</v>
      </c>
      <c r="BL54" s="40">
        <f t="shared" si="125"/>
        <v>143.49679944290409</v>
      </c>
      <c r="BM54" s="35">
        <v>35.323168000000003</v>
      </c>
      <c r="BN54" s="35">
        <v>19.512962000000002</v>
      </c>
      <c r="BO54" s="35">
        <v>32.898882</v>
      </c>
      <c r="BP54" s="105">
        <f t="shared" si="126"/>
        <v>-2.4242860000000022</v>
      </c>
      <c r="BQ54" s="40">
        <f t="shared" si="127"/>
        <v>93.136838688987339</v>
      </c>
      <c r="BR54" s="35">
        <v>44.094120000000004</v>
      </c>
      <c r="BS54" s="35">
        <v>8.3252509999999997</v>
      </c>
      <c r="BT54" s="35">
        <v>41.224133000000002</v>
      </c>
      <c r="BU54" s="105">
        <f t="shared" si="290"/>
        <v>-2.8699870000000018</v>
      </c>
      <c r="BV54" s="35">
        <f t="shared" si="291"/>
        <v>93.491225133872717</v>
      </c>
      <c r="BW54" s="195">
        <f t="shared" si="292"/>
        <v>-6.5087748661272826</v>
      </c>
      <c r="BX54" s="35">
        <v>69.225907000000007</v>
      </c>
      <c r="BY54" s="35">
        <v>21.839661</v>
      </c>
      <c r="BZ54" s="35">
        <v>63.063794000000001</v>
      </c>
      <c r="CA54" s="105">
        <f t="shared" si="131"/>
        <v>-6.1621130000000051</v>
      </c>
      <c r="CB54" s="35">
        <f t="shared" si="132"/>
        <v>91.098544942141373</v>
      </c>
      <c r="CC54" s="195">
        <f t="shared" si="133"/>
        <v>-8.9014550578586267</v>
      </c>
      <c r="CD54" s="35">
        <v>79.904848999999984</v>
      </c>
      <c r="CE54" s="35">
        <v>10.165702</v>
      </c>
      <c r="CF54" s="35">
        <v>73.229495999999997</v>
      </c>
      <c r="CG54" s="105">
        <f t="shared" si="293"/>
        <v>-6.675352999999987</v>
      </c>
      <c r="CH54" s="35">
        <f t="shared" si="276"/>
        <v>91.645872455124731</v>
      </c>
      <c r="CI54" s="185">
        <f t="shared" si="294"/>
        <v>-8.3541275448752685</v>
      </c>
      <c r="CJ54" s="35">
        <v>85.294042000000005</v>
      </c>
      <c r="CK54" s="35">
        <v>3.409338</v>
      </c>
      <c r="CL54" s="35">
        <v>76.638834000000003</v>
      </c>
      <c r="CM54" s="35">
        <f t="shared" si="137"/>
        <v>-8.6552080000000018</v>
      </c>
      <c r="CN54" s="40">
        <f t="shared" si="138"/>
        <v>89.852505758843037</v>
      </c>
      <c r="CO54" s="129">
        <f t="shared" si="111"/>
        <v>-10.147494241156963</v>
      </c>
      <c r="CP54" s="35">
        <v>112.03674100000001</v>
      </c>
      <c r="CQ54" s="35">
        <v>20.515630000000002</v>
      </c>
      <c r="CR54" s="35">
        <v>97.154447000000005</v>
      </c>
      <c r="CS54" s="40">
        <f t="shared" si="139"/>
        <v>-14.882294000000002</v>
      </c>
      <c r="CT54" s="40">
        <f t="shared" si="140"/>
        <v>86.716595049832804</v>
      </c>
      <c r="CU54" s="259">
        <f t="shared" si="141"/>
        <v>-13.283404950167196</v>
      </c>
      <c r="CV54" s="35">
        <v>122.74653600000001</v>
      </c>
      <c r="CW54" s="35">
        <v>10.428316000000001</v>
      </c>
      <c r="CX54" s="35">
        <v>107.582763</v>
      </c>
      <c r="CY54" s="120">
        <f t="shared" si="142"/>
        <v>-15.163773000000006</v>
      </c>
      <c r="CZ54" s="40">
        <f t="shared" si="143"/>
        <v>87.64627215223409</v>
      </c>
      <c r="DA54" s="259">
        <f t="shared" si="144"/>
        <v>-12.35372784776591</v>
      </c>
      <c r="DB54" s="35">
        <v>135.709023</v>
      </c>
      <c r="DC54" s="35">
        <v>4.852894</v>
      </c>
      <c r="DD54" s="35">
        <v>112.43565700000001</v>
      </c>
      <c r="DE54" s="35">
        <f t="shared" si="145"/>
        <v>-23.273365999999996</v>
      </c>
      <c r="DF54" s="40">
        <f t="shared" si="146"/>
        <v>82.85053898000578</v>
      </c>
      <c r="DG54" s="129">
        <f t="shared" si="147"/>
        <v>-17.14946101999422</v>
      </c>
      <c r="DH54" s="35">
        <v>163.434214</v>
      </c>
      <c r="DI54" s="35">
        <v>27.035630999999999</v>
      </c>
      <c r="DJ54" s="35">
        <v>139.47128799999999</v>
      </c>
      <c r="DK54" s="35">
        <f t="shared" si="148"/>
        <v>-23.96292600000001</v>
      </c>
      <c r="DL54" s="35">
        <f t="shared" si="149"/>
        <v>85.337876682296155</v>
      </c>
      <c r="DM54" s="129">
        <f t="shared" si="150"/>
        <v>-14.662123317703845</v>
      </c>
      <c r="DN54" s="35">
        <v>175.47724700000001</v>
      </c>
      <c r="DO54" s="35">
        <v>23.720573000000002</v>
      </c>
      <c r="DP54" s="35">
        <v>163.19186099999999</v>
      </c>
      <c r="DQ54" s="35">
        <f t="shared" si="151"/>
        <v>-12.285386000000017</v>
      </c>
      <c r="DR54" s="40">
        <f t="shared" si="152"/>
        <v>92.99887238372277</v>
      </c>
      <c r="DS54" s="135">
        <f t="shared" si="153"/>
        <v>-7.0011276162772305</v>
      </c>
      <c r="DT54" s="35">
        <v>176.41716199999999</v>
      </c>
      <c r="DU54" s="155">
        <f t="shared" si="295"/>
        <v>95.293229524808638</v>
      </c>
      <c r="DV54" s="239">
        <v>13.385921</v>
      </c>
      <c r="DW54" s="35">
        <v>15.087267000000001</v>
      </c>
      <c r="DX54" s="89">
        <f t="shared" si="81"/>
        <v>1.7013460000000009</v>
      </c>
      <c r="DY54" s="40">
        <f t="shared" si="82"/>
        <v>112.70996594108092</v>
      </c>
      <c r="DZ54" s="135">
        <f t="shared" si="83"/>
        <v>12.709965941080924</v>
      </c>
      <c r="EA54" s="38">
        <v>19.512962000000002</v>
      </c>
      <c r="EB54" s="38">
        <v>17.103020000000001</v>
      </c>
      <c r="EC54" s="102">
        <f t="shared" si="154"/>
        <v>-2.4099420000000009</v>
      </c>
      <c r="ED54" s="43">
        <f t="shared" si="155"/>
        <v>87.649532654242861</v>
      </c>
      <c r="EE54" s="233">
        <f t="shared" si="61"/>
        <v>-12.350467345757139</v>
      </c>
      <c r="EF54" s="35">
        <v>32.898882</v>
      </c>
      <c r="EG54" s="38">
        <v>32.190286999999998</v>
      </c>
      <c r="EH54" s="102">
        <f t="shared" si="85"/>
        <v>-0.70859500000000253</v>
      </c>
      <c r="EI54" s="43">
        <f t="shared" si="86"/>
        <v>97.846142613600051</v>
      </c>
      <c r="EJ54" s="233">
        <f t="shared" si="62"/>
        <v>-2.1538573863999488</v>
      </c>
      <c r="EK54" s="35">
        <v>8.3252509999999997</v>
      </c>
      <c r="EL54" s="35">
        <v>7.7992020000000002</v>
      </c>
      <c r="EM54" s="35">
        <f t="shared" si="63"/>
        <v>-0.52604899999999954</v>
      </c>
      <c r="EN54" s="40">
        <f t="shared" si="64"/>
        <v>93.681283603341214</v>
      </c>
      <c r="EO54" s="233">
        <f t="shared" si="65"/>
        <v>-6.318716396658786</v>
      </c>
      <c r="EP54" s="35">
        <v>41.224133000000002</v>
      </c>
      <c r="EQ54" s="35">
        <v>39.989488999999999</v>
      </c>
      <c r="ER54" s="294">
        <f t="shared" si="87"/>
        <v>-1.234644000000003</v>
      </c>
      <c r="ES54" s="40">
        <f t="shared" si="88"/>
        <v>97.005045563966135</v>
      </c>
      <c r="ET54" s="233">
        <f t="shared" si="89"/>
        <v>-2.9949544360338649</v>
      </c>
      <c r="EU54" s="35">
        <v>21.839661</v>
      </c>
      <c r="EV54" s="35">
        <v>20.193473000000001</v>
      </c>
      <c r="EW54" s="35">
        <f t="shared" si="112"/>
        <v>-1.6461879999999987</v>
      </c>
      <c r="EX54" s="40">
        <f t="shared" si="113"/>
        <v>92.462392158925923</v>
      </c>
      <c r="EY54" s="302">
        <f t="shared" si="90"/>
        <v>-7.5376078410740774</v>
      </c>
      <c r="EZ54" s="35">
        <v>63.063794000000001</v>
      </c>
      <c r="FA54" s="35">
        <v>60.182962000000003</v>
      </c>
      <c r="FB54" s="35">
        <f t="shared" si="114"/>
        <v>-2.8808319999999981</v>
      </c>
      <c r="FC54" s="40">
        <f t="shared" si="91"/>
        <v>95.431876490018979</v>
      </c>
      <c r="FD54" s="302">
        <f t="shared" si="92"/>
        <v>-4.5681235099810209</v>
      </c>
      <c r="FE54" s="35">
        <v>73.229495999999997</v>
      </c>
      <c r="FF54" s="35">
        <v>10.165702</v>
      </c>
      <c r="FG54" s="35">
        <v>12.543547999999999</v>
      </c>
      <c r="FH54" s="120">
        <f t="shared" si="68"/>
        <v>2.3778459999999999</v>
      </c>
      <c r="FI54" s="40">
        <f t="shared" si="93"/>
        <v>123.39086862864954</v>
      </c>
      <c r="FJ54" s="35">
        <v>72.726510000000005</v>
      </c>
      <c r="FK54" s="105">
        <f t="shared" si="94"/>
        <v>-0.50298599999999283</v>
      </c>
      <c r="FL54" s="40">
        <f t="shared" si="95"/>
        <v>99.313137427574276</v>
      </c>
      <c r="FM54" s="302">
        <f t="shared" si="96"/>
        <v>-0.68686257242572424</v>
      </c>
      <c r="FN54" s="35">
        <v>76.638834000000003</v>
      </c>
      <c r="FO54" s="35">
        <v>3.409338</v>
      </c>
      <c r="FP54" s="35">
        <v>4.5963700000000003</v>
      </c>
      <c r="FQ54" s="35">
        <f t="shared" si="69"/>
        <v>1.1870320000000003</v>
      </c>
      <c r="FR54" s="40">
        <f t="shared" si="70"/>
        <v>134.8170817912451</v>
      </c>
      <c r="FS54" s="35">
        <v>77.322879999999998</v>
      </c>
      <c r="FT54" s="35">
        <f t="shared" si="71"/>
        <v>0.68404599999999505</v>
      </c>
      <c r="FU54" s="40">
        <f t="shared" si="72"/>
        <v>100.89255794262215</v>
      </c>
      <c r="FV54" s="302">
        <f t="shared" si="73"/>
        <v>0.89255794262214749</v>
      </c>
      <c r="FW54" s="35">
        <v>20.515612999999998</v>
      </c>
      <c r="FX54" s="35">
        <v>21.739533000000002</v>
      </c>
      <c r="FY54" s="35">
        <f t="shared" si="115"/>
        <v>1.2239200000000032</v>
      </c>
      <c r="FZ54" s="40">
        <f t="shared" si="156"/>
        <v>105.96579785356646</v>
      </c>
      <c r="GA54" s="35">
        <v>97.154447000000005</v>
      </c>
      <c r="GB54" s="35">
        <v>99.062413000000006</v>
      </c>
      <c r="GC54" s="35">
        <f t="shared" ref="GC54:GC61" si="299">GB54-GA54</f>
        <v>1.9079660000000018</v>
      </c>
      <c r="GD54" s="40">
        <f t="shared" ref="GD54:GD61" si="300">GB54/GA54%</f>
        <v>101.96384834551115</v>
      </c>
      <c r="GE54" s="302">
        <f t="shared" si="116"/>
        <v>1.9638483455111526</v>
      </c>
      <c r="GF54" s="35">
        <v>10.428316000000001</v>
      </c>
      <c r="GG54" s="35">
        <v>9.7598059999999993</v>
      </c>
      <c r="GH54" s="35">
        <f t="shared" si="159"/>
        <v>-0.66851000000000127</v>
      </c>
      <c r="GI54" s="40">
        <f t="shared" si="160"/>
        <v>93.589473122985524</v>
      </c>
      <c r="GJ54" s="35">
        <v>107.582763</v>
      </c>
      <c r="GK54" s="35">
        <v>108.822219</v>
      </c>
      <c r="GL54" s="35">
        <f t="shared" si="117"/>
        <v>1.2394560000000041</v>
      </c>
      <c r="GM54" s="40">
        <f t="shared" si="118"/>
        <v>101.15209534077499</v>
      </c>
      <c r="GN54" s="233">
        <f t="shared" si="161"/>
        <v>1.1520953407749914</v>
      </c>
      <c r="GO54" s="35">
        <v>4.852894</v>
      </c>
      <c r="GP54" s="35">
        <v>5.2798400000000001</v>
      </c>
      <c r="GQ54" s="35">
        <f t="shared" si="119"/>
        <v>0.42694600000000005</v>
      </c>
      <c r="GR54" s="40">
        <f t="shared" si="120"/>
        <v>108.79776067641288</v>
      </c>
      <c r="GS54" s="35">
        <v>112.43565700000001</v>
      </c>
      <c r="GT54" s="35">
        <v>114.102059</v>
      </c>
      <c r="GU54" s="35">
        <f t="shared" si="162"/>
        <v>1.6664019999999908</v>
      </c>
      <c r="GV54" s="40">
        <f t="shared" si="121"/>
        <v>101.48209388770681</v>
      </c>
      <c r="GW54" s="233">
        <f t="shared" si="122"/>
        <v>1.4820938877068102</v>
      </c>
      <c r="GX54" s="35">
        <v>27.035630999999999</v>
      </c>
      <c r="GY54" s="35">
        <v>28.730924999999999</v>
      </c>
      <c r="GZ54" s="35">
        <f t="shared" si="97"/>
        <v>1.6952940000000005</v>
      </c>
      <c r="HA54" s="40">
        <f t="shared" si="98"/>
        <v>106.27059157598356</v>
      </c>
      <c r="HB54" s="35">
        <v>139.47128799999999</v>
      </c>
      <c r="HC54" s="35">
        <v>142.83298400000001</v>
      </c>
      <c r="HD54" s="35">
        <f t="shared" si="163"/>
        <v>3.3616960000000233</v>
      </c>
      <c r="HE54" s="40">
        <f t="shared" si="164"/>
        <v>102.41031401387791</v>
      </c>
      <c r="HF54" s="233">
        <f t="shared" si="101"/>
        <v>2.4103140138779082</v>
      </c>
      <c r="HG54" s="35">
        <v>23.720573000000002</v>
      </c>
      <c r="HH54" s="35">
        <v>27.055351000000002</v>
      </c>
      <c r="HI54" s="40">
        <f t="shared" si="165"/>
        <v>3.334778</v>
      </c>
      <c r="HJ54" s="40">
        <f t="shared" si="166"/>
        <v>114.05858956273948</v>
      </c>
      <c r="HK54" s="35">
        <v>163.19186099999999</v>
      </c>
      <c r="HL54" s="35">
        <v>169.88833500000001</v>
      </c>
      <c r="HM54" s="40">
        <f t="shared" si="167"/>
        <v>6.6964740000000234</v>
      </c>
      <c r="HN54" s="40">
        <f t="shared" si="168"/>
        <v>104.10343626144446</v>
      </c>
      <c r="HO54" s="233">
        <f t="shared" si="169"/>
        <v>4.1034362614444575</v>
      </c>
      <c r="HP54" s="35">
        <v>13.225301</v>
      </c>
      <c r="HQ54" s="35">
        <v>16.127904000000001</v>
      </c>
      <c r="HR54" s="40">
        <f t="shared" si="102"/>
        <v>2.9026030000000009</v>
      </c>
      <c r="HS54" s="40">
        <f t="shared" si="103"/>
        <v>121.94734925125712</v>
      </c>
      <c r="HT54" s="35">
        <v>186.01623900000001</v>
      </c>
      <c r="HU54" s="40">
        <f t="shared" si="79"/>
        <v>9.5990770000000225</v>
      </c>
      <c r="HV54" s="40">
        <f t="shared" si="80"/>
        <v>105.44112425978149</v>
      </c>
      <c r="HW54" s="44">
        <f t="shared" si="104"/>
        <v>5.4411242597814891</v>
      </c>
    </row>
    <row r="55" spans="1:231" s="21" customFormat="1" ht="33.6" hidden="1" customHeight="1">
      <c r="A55" s="28" t="s">
        <v>25</v>
      </c>
      <c r="B55" s="98"/>
      <c r="C55" s="39"/>
      <c r="D55" s="81" t="e">
        <f t="shared" si="278"/>
        <v>#DIV/0!</v>
      </c>
      <c r="E55" s="287">
        <f t="shared" si="279"/>
        <v>0</v>
      </c>
      <c r="F55" s="74"/>
      <c r="G55" s="74"/>
      <c r="H55" s="39" t="e">
        <f>#REF!+G55</f>
        <v>#REF!</v>
      </c>
      <c r="I55" s="288" t="e">
        <f t="shared" si="280"/>
        <v>#REF!</v>
      </c>
      <c r="J55" s="81" t="e">
        <f t="shared" si="281"/>
        <v>#REF!</v>
      </c>
      <c r="K55" s="39"/>
      <c r="L55" s="39"/>
      <c r="M55" s="39" t="e">
        <v>#REF!</v>
      </c>
      <c r="N55" s="289" t="e">
        <v>#REF!</v>
      </c>
      <c r="O55" s="44" t="e">
        <v>#REF!</v>
      </c>
      <c r="P55" s="290"/>
      <c r="Q55" s="74"/>
      <c r="R55" s="39" t="e">
        <f>H55+Q55</f>
        <v>#REF!</v>
      </c>
      <c r="S55" s="288" t="e">
        <f t="shared" si="282"/>
        <v>#REF!</v>
      </c>
      <c r="T55" s="81" t="e">
        <f t="shared" si="297"/>
        <v>#REF!</v>
      </c>
      <c r="U55" s="39"/>
      <c r="V55" s="74"/>
      <c r="W55" s="39" t="e">
        <f>M55+V55</f>
        <v>#REF!</v>
      </c>
      <c r="X55" s="288" t="e">
        <f t="shared" si="298"/>
        <v>#REF!</v>
      </c>
      <c r="Y55" s="81" t="e">
        <f t="shared" si="284"/>
        <v>#REF!</v>
      </c>
      <c r="Z55" s="39"/>
      <c r="AA55" s="74"/>
      <c r="AB55" s="39" t="e">
        <f>R55+AA55</f>
        <v>#REF!</v>
      </c>
      <c r="AC55" s="287" t="e">
        <f t="shared" si="285"/>
        <v>#REF!</v>
      </c>
      <c r="AD55" s="81" t="e">
        <f t="shared" si="286"/>
        <v>#REF!</v>
      </c>
      <c r="AE55" s="39"/>
      <c r="AF55" s="74"/>
      <c r="AG55" s="39" t="e">
        <v>#REF!</v>
      </c>
      <c r="AH55" s="287" t="e">
        <f t="shared" si="287"/>
        <v>#REF!</v>
      </c>
      <c r="AI55" s="81" t="e">
        <f t="shared" si="288"/>
        <v>#REF!</v>
      </c>
      <c r="AJ55" s="98"/>
      <c r="AK55" s="38"/>
      <c r="AL55" s="35" t="e">
        <f>AG55+AK55</f>
        <v>#REF!</v>
      </c>
      <c r="AM55" s="89" t="e">
        <f t="shared" si="171"/>
        <v>#REF!</v>
      </c>
      <c r="AN55" s="40" t="e">
        <f t="shared" si="172"/>
        <v>#REF!</v>
      </c>
      <c r="AO55" s="39"/>
      <c r="AP55" s="35"/>
      <c r="AQ55" s="35" t="e">
        <v>#REF!</v>
      </c>
      <c r="AR55" s="105" t="e">
        <f t="shared" si="173"/>
        <v>#REF!</v>
      </c>
      <c r="AS55" s="35" t="e">
        <f t="shared" si="174"/>
        <v>#REF!</v>
      </c>
      <c r="AT55" s="35"/>
      <c r="AU55" s="35"/>
      <c r="AV55" s="39" t="e">
        <f>AI55+AU55</f>
        <v>#REF!</v>
      </c>
      <c r="AW55" s="107" t="e">
        <f t="shared" si="270"/>
        <v>#REF!</v>
      </c>
      <c r="AX55" s="44" t="e">
        <f t="shared" si="289"/>
        <v>#REF!</v>
      </c>
      <c r="AY55" s="35"/>
      <c r="AZ55" s="35"/>
      <c r="BA55" s="39" t="e">
        <f>AV55+AZ55</f>
        <v>#REF!</v>
      </c>
      <c r="BB55" s="107" t="e">
        <f t="shared" si="177"/>
        <v>#REF!</v>
      </c>
      <c r="BC55" s="44" t="e">
        <f t="shared" si="178"/>
        <v>#REF!</v>
      </c>
      <c r="BD55" s="35"/>
      <c r="BE55" s="35" t="e">
        <v>#REF!</v>
      </c>
      <c r="BF55" s="35" t="e">
        <v>#REF!</v>
      </c>
      <c r="BG55" s="103" t="e">
        <f>BF55-#REF!</f>
        <v>#REF!</v>
      </c>
      <c r="BH55" s="44" t="e">
        <f t="shared" si="123"/>
        <v>#REF!</v>
      </c>
      <c r="BI55" s="39"/>
      <c r="BJ55" s="39"/>
      <c r="BK55" s="103">
        <f t="shared" si="124"/>
        <v>0</v>
      </c>
      <c r="BL55" s="44" t="e">
        <f t="shared" si="125"/>
        <v>#DIV/0!</v>
      </c>
      <c r="BM55" s="39" t="e">
        <v>#REF!</v>
      </c>
      <c r="BN55" s="35"/>
      <c r="BO55" s="39">
        <v>0</v>
      </c>
      <c r="BP55" s="107" t="e">
        <f t="shared" si="126"/>
        <v>#REF!</v>
      </c>
      <c r="BQ55" s="44" t="e">
        <f t="shared" si="127"/>
        <v>#REF!</v>
      </c>
      <c r="BR55" s="39" t="e">
        <v>#REF!</v>
      </c>
      <c r="BS55" s="35"/>
      <c r="BT55" s="39">
        <f t="shared" ref="BT55:BT58" si="301">BI55+BS55</f>
        <v>0</v>
      </c>
      <c r="BU55" s="107" t="e">
        <f t="shared" si="290"/>
        <v>#REF!</v>
      </c>
      <c r="BV55" s="39" t="e">
        <f t="shared" si="291"/>
        <v>#REF!</v>
      </c>
      <c r="BW55" s="195" t="e">
        <f t="shared" si="292"/>
        <v>#REF!</v>
      </c>
      <c r="BX55" s="39" t="e">
        <v>#REF!</v>
      </c>
      <c r="BY55" s="35"/>
      <c r="BZ55" s="39">
        <f t="shared" ref="BZ55:BZ58" si="302">BT55+BY55</f>
        <v>0</v>
      </c>
      <c r="CA55" s="107" t="e">
        <f t="shared" si="131"/>
        <v>#REF!</v>
      </c>
      <c r="CB55" s="39" t="e">
        <f t="shared" si="132"/>
        <v>#REF!</v>
      </c>
      <c r="CC55" s="195" t="e">
        <f t="shared" si="133"/>
        <v>#REF!</v>
      </c>
      <c r="CD55" s="39" t="e">
        <v>#REF!</v>
      </c>
      <c r="CE55" s="35"/>
      <c r="CF55" s="39">
        <f t="shared" ref="CF55:CF58" si="303">BZ55+CE55</f>
        <v>0</v>
      </c>
      <c r="CG55" s="107" t="e">
        <f t="shared" si="293"/>
        <v>#REF!</v>
      </c>
      <c r="CH55" s="39" t="e">
        <f t="shared" si="276"/>
        <v>#REF!</v>
      </c>
      <c r="CI55" s="185" t="e">
        <f t="shared" si="294"/>
        <v>#REF!</v>
      </c>
      <c r="CJ55" s="39" t="e">
        <v>#REF!</v>
      </c>
      <c r="CK55" s="35"/>
      <c r="CL55" s="35">
        <f t="shared" ref="CL55:CL58" si="304">CK55+CF55</f>
        <v>0</v>
      </c>
      <c r="CM55" s="39" t="e">
        <f t="shared" si="137"/>
        <v>#REF!</v>
      </c>
      <c r="CN55" s="44" t="e">
        <f t="shared" si="138"/>
        <v>#REF!</v>
      </c>
      <c r="CO55" s="129" t="e">
        <f t="shared" si="111"/>
        <v>#REF!</v>
      </c>
      <c r="CP55" s="39" t="e">
        <v>#REF!</v>
      </c>
      <c r="CQ55" s="35"/>
      <c r="CR55" s="35">
        <f t="shared" ref="CR55:CR58" si="305">CQ55+CL55</f>
        <v>0</v>
      </c>
      <c r="CS55" s="44" t="e">
        <f t="shared" si="139"/>
        <v>#REF!</v>
      </c>
      <c r="CT55" s="44" t="e">
        <f t="shared" si="140"/>
        <v>#REF!</v>
      </c>
      <c r="CU55" s="259" t="e">
        <f t="shared" si="141"/>
        <v>#REF!</v>
      </c>
      <c r="CV55" s="35" t="e">
        <f t="shared" ref="CV55:CV58" si="306">CO55+CU55</f>
        <v>#REF!</v>
      </c>
      <c r="CW55" s="35"/>
      <c r="CX55" s="39">
        <f t="shared" ref="CX55:CX58" si="307">CR55+CW55</f>
        <v>0</v>
      </c>
      <c r="CY55" s="123" t="e">
        <f t="shared" si="142"/>
        <v>#REF!</v>
      </c>
      <c r="CZ55" s="44" t="e">
        <f t="shared" si="143"/>
        <v>#REF!</v>
      </c>
      <c r="DA55" s="259" t="e">
        <f t="shared" si="144"/>
        <v>#REF!</v>
      </c>
      <c r="DB55" s="39" t="e">
        <v>#REF!</v>
      </c>
      <c r="DC55" s="35"/>
      <c r="DD55" s="39">
        <f t="shared" si="198"/>
        <v>0</v>
      </c>
      <c r="DE55" s="39" t="e">
        <f t="shared" si="145"/>
        <v>#REF!</v>
      </c>
      <c r="DF55" s="44" t="e">
        <f t="shared" si="146"/>
        <v>#REF!</v>
      </c>
      <c r="DG55" s="129" t="e">
        <f t="shared" si="147"/>
        <v>#REF!</v>
      </c>
      <c r="DH55" s="35" t="e">
        <v>#REF!</v>
      </c>
      <c r="DI55" s="35"/>
      <c r="DJ55" s="35">
        <f t="shared" si="199"/>
        <v>0</v>
      </c>
      <c r="DK55" s="35" t="e">
        <f t="shared" si="148"/>
        <v>#REF!</v>
      </c>
      <c r="DL55" s="35" t="e">
        <f t="shared" si="149"/>
        <v>#REF!</v>
      </c>
      <c r="DM55" s="129" t="e">
        <f t="shared" si="150"/>
        <v>#REF!</v>
      </c>
      <c r="DN55" s="35" t="e">
        <v>#REF!</v>
      </c>
      <c r="DO55" s="35"/>
      <c r="DP55" s="35">
        <f t="shared" si="200"/>
        <v>0</v>
      </c>
      <c r="DQ55" s="35" t="e">
        <f t="shared" si="151"/>
        <v>#REF!</v>
      </c>
      <c r="DR55" s="40" t="e">
        <f t="shared" si="152"/>
        <v>#REF!</v>
      </c>
      <c r="DS55" s="135" t="e">
        <f t="shared" si="153"/>
        <v>#REF!</v>
      </c>
      <c r="DT55" s="35"/>
      <c r="DU55" s="157" t="e">
        <f t="shared" si="295"/>
        <v>#REF!</v>
      </c>
      <c r="DV55" s="241"/>
      <c r="DW55" s="39"/>
      <c r="DX55" s="103">
        <f t="shared" si="81"/>
        <v>0</v>
      </c>
      <c r="DY55" s="44" t="e">
        <f t="shared" si="82"/>
        <v>#DIV/0!</v>
      </c>
      <c r="DZ55" s="135" t="e">
        <f t="shared" si="83"/>
        <v>#DIV/0!</v>
      </c>
      <c r="EA55" s="38"/>
      <c r="EB55" s="38"/>
      <c r="EC55" s="102">
        <f t="shared" si="154"/>
        <v>0</v>
      </c>
      <c r="ED55" s="43" t="e">
        <f t="shared" si="155"/>
        <v>#DIV/0!</v>
      </c>
      <c r="EE55" s="233" t="e">
        <f t="shared" si="61"/>
        <v>#DIV/0!</v>
      </c>
      <c r="EF55" s="35">
        <v>0</v>
      </c>
      <c r="EG55" s="38">
        <f t="shared" si="201"/>
        <v>0</v>
      </c>
      <c r="EH55" s="102">
        <f t="shared" si="85"/>
        <v>0</v>
      </c>
      <c r="EI55" s="43" t="e">
        <f t="shared" si="86"/>
        <v>#DIV/0!</v>
      </c>
      <c r="EJ55" s="233" t="e">
        <f t="shared" si="62"/>
        <v>#DIV/0!</v>
      </c>
      <c r="EK55" s="35"/>
      <c r="EL55" s="35"/>
      <c r="EM55" s="35">
        <f t="shared" si="63"/>
        <v>0</v>
      </c>
      <c r="EN55" s="40" t="e">
        <f t="shared" si="64"/>
        <v>#DIV/0!</v>
      </c>
      <c r="EO55" s="233" t="e">
        <f t="shared" si="65"/>
        <v>#DIV/0!</v>
      </c>
      <c r="EP55" s="35">
        <v>0</v>
      </c>
      <c r="EQ55" s="39">
        <f t="shared" si="179"/>
        <v>0</v>
      </c>
      <c r="ER55" s="297">
        <f t="shared" si="87"/>
        <v>0</v>
      </c>
      <c r="ES55" s="44" t="e">
        <f t="shared" si="88"/>
        <v>#DIV/0!</v>
      </c>
      <c r="ET55" s="233" t="e">
        <f t="shared" si="89"/>
        <v>#DIV/0!</v>
      </c>
      <c r="EU55" s="39"/>
      <c r="EV55" s="39"/>
      <c r="EW55" s="39">
        <f t="shared" si="112"/>
        <v>0</v>
      </c>
      <c r="EX55" s="44" t="e">
        <f t="shared" si="113"/>
        <v>#DIV/0!</v>
      </c>
      <c r="EY55" s="302" t="e">
        <f t="shared" si="90"/>
        <v>#DIV/0!</v>
      </c>
      <c r="EZ55" s="39">
        <v>0</v>
      </c>
      <c r="FA55" s="39">
        <f t="shared" si="66"/>
        <v>0</v>
      </c>
      <c r="FB55" s="39">
        <f t="shared" si="114"/>
        <v>0</v>
      </c>
      <c r="FC55" s="44" t="e">
        <f t="shared" si="91"/>
        <v>#DIV/0!</v>
      </c>
      <c r="FD55" s="302" t="e">
        <f t="shared" si="92"/>
        <v>#DIV/0!</v>
      </c>
      <c r="FE55" s="35">
        <v>0</v>
      </c>
      <c r="FF55" s="35"/>
      <c r="FG55" s="35"/>
      <c r="FH55" s="120">
        <f t="shared" si="68"/>
        <v>0</v>
      </c>
      <c r="FI55" s="40" t="e">
        <f t="shared" si="93"/>
        <v>#DIV/0!</v>
      </c>
      <c r="FJ55" s="35">
        <f t="shared" si="180"/>
        <v>0</v>
      </c>
      <c r="FK55" s="105">
        <f t="shared" si="94"/>
        <v>0</v>
      </c>
      <c r="FL55" s="40" t="e">
        <f t="shared" si="95"/>
        <v>#DIV/0!</v>
      </c>
      <c r="FM55" s="302" t="e">
        <f t="shared" si="96"/>
        <v>#DIV/0!</v>
      </c>
      <c r="FN55" s="35">
        <v>0</v>
      </c>
      <c r="FO55" s="35"/>
      <c r="FP55" s="35"/>
      <c r="FQ55" s="35">
        <f t="shared" si="69"/>
        <v>0</v>
      </c>
      <c r="FR55" s="40" t="e">
        <f t="shared" si="70"/>
        <v>#DIV/0!</v>
      </c>
      <c r="FS55" s="35">
        <f t="shared" si="181"/>
        <v>0</v>
      </c>
      <c r="FT55" s="35">
        <f t="shared" si="71"/>
        <v>0</v>
      </c>
      <c r="FU55" s="40" t="e">
        <f t="shared" si="72"/>
        <v>#DIV/0!</v>
      </c>
      <c r="FV55" s="302" t="e">
        <f t="shared" si="73"/>
        <v>#DIV/0!</v>
      </c>
      <c r="FW55" s="35"/>
      <c r="FX55" s="35"/>
      <c r="FY55" s="35">
        <f t="shared" si="115"/>
        <v>0</v>
      </c>
      <c r="FZ55" s="40" t="e">
        <f t="shared" si="156"/>
        <v>#DIV/0!</v>
      </c>
      <c r="GA55" s="35">
        <v>0</v>
      </c>
      <c r="GB55" s="35">
        <f t="shared" ref="GB55:GB58" si="308">FS55+FX55</f>
        <v>0</v>
      </c>
      <c r="GC55" s="35">
        <f t="shared" si="299"/>
        <v>0</v>
      </c>
      <c r="GD55" s="40" t="e">
        <f t="shared" si="300"/>
        <v>#DIV/0!</v>
      </c>
      <c r="GE55" s="302" t="e">
        <f t="shared" si="116"/>
        <v>#DIV/0!</v>
      </c>
      <c r="GF55" s="35"/>
      <c r="GG55" s="35"/>
      <c r="GH55" s="35">
        <f t="shared" si="159"/>
        <v>0</v>
      </c>
      <c r="GI55" s="40" t="e">
        <f t="shared" si="160"/>
        <v>#DIV/0!</v>
      </c>
      <c r="GJ55" s="35">
        <v>0</v>
      </c>
      <c r="GK55" s="35">
        <f t="shared" si="183"/>
        <v>0</v>
      </c>
      <c r="GL55" s="35">
        <f t="shared" si="117"/>
        <v>0</v>
      </c>
      <c r="GM55" s="40" t="e">
        <f t="shared" si="118"/>
        <v>#DIV/0!</v>
      </c>
      <c r="GN55" s="233" t="e">
        <f t="shared" si="161"/>
        <v>#DIV/0!</v>
      </c>
      <c r="GO55" s="35"/>
      <c r="GP55" s="35"/>
      <c r="GQ55" s="35">
        <f t="shared" si="119"/>
        <v>0</v>
      </c>
      <c r="GR55" s="40" t="e">
        <f t="shared" si="120"/>
        <v>#DIV/0!</v>
      </c>
      <c r="GS55" s="35">
        <v>0</v>
      </c>
      <c r="GT55" s="35">
        <f t="shared" si="184"/>
        <v>0</v>
      </c>
      <c r="GU55" s="35">
        <f t="shared" si="162"/>
        <v>0</v>
      </c>
      <c r="GV55" s="40" t="e">
        <f t="shared" si="121"/>
        <v>#DIV/0!</v>
      </c>
      <c r="GW55" s="233" t="e">
        <f t="shared" si="122"/>
        <v>#DIV/0!</v>
      </c>
      <c r="GX55" s="35"/>
      <c r="GY55" s="35"/>
      <c r="GZ55" s="35">
        <f t="shared" si="97"/>
        <v>0</v>
      </c>
      <c r="HA55" s="40" t="e">
        <f t="shared" si="98"/>
        <v>#DIV/0!</v>
      </c>
      <c r="HB55" s="35">
        <v>0</v>
      </c>
      <c r="HC55" s="35">
        <f t="shared" si="185"/>
        <v>0</v>
      </c>
      <c r="HD55" s="35">
        <f t="shared" si="163"/>
        <v>0</v>
      </c>
      <c r="HE55" s="40" t="e">
        <f t="shared" si="164"/>
        <v>#DIV/0!</v>
      </c>
      <c r="HF55" s="233" t="e">
        <f t="shared" si="101"/>
        <v>#DIV/0!</v>
      </c>
      <c r="HG55" s="35"/>
      <c r="HH55" s="35"/>
      <c r="HI55" s="40">
        <f t="shared" si="165"/>
        <v>0</v>
      </c>
      <c r="HJ55" s="40" t="e">
        <f t="shared" si="166"/>
        <v>#DIV/0!</v>
      </c>
      <c r="HK55" s="35">
        <v>0</v>
      </c>
      <c r="HL55" s="35">
        <f t="shared" si="186"/>
        <v>0</v>
      </c>
      <c r="HM55" s="40">
        <f t="shared" si="167"/>
        <v>0</v>
      </c>
      <c r="HN55" s="40" t="e">
        <f t="shared" si="168"/>
        <v>#DIV/0!</v>
      </c>
      <c r="HO55" s="233" t="e">
        <f t="shared" si="169"/>
        <v>#DIV/0!</v>
      </c>
      <c r="HP55" s="35"/>
      <c r="HQ55" s="35"/>
      <c r="HR55" s="40">
        <f t="shared" si="102"/>
        <v>0</v>
      </c>
      <c r="HS55" s="40" t="e">
        <f t="shared" si="103"/>
        <v>#DIV/0!</v>
      </c>
      <c r="HT55" s="35">
        <v>0</v>
      </c>
      <c r="HU55" s="40">
        <f t="shared" si="79"/>
        <v>0</v>
      </c>
      <c r="HV55" s="40" t="e">
        <f t="shared" si="80"/>
        <v>#DIV/0!</v>
      </c>
      <c r="HW55" s="44" t="e">
        <f t="shared" si="104"/>
        <v>#DIV/0!</v>
      </c>
    </row>
    <row r="56" spans="1:231" s="21" customFormat="1" ht="18" hidden="1" customHeight="1">
      <c r="A56" s="20" t="s">
        <v>2</v>
      </c>
      <c r="B56" s="98"/>
      <c r="C56" s="39"/>
      <c r="D56" s="81" t="e">
        <f t="shared" si="278"/>
        <v>#DIV/0!</v>
      </c>
      <c r="E56" s="287">
        <f t="shared" si="279"/>
        <v>0</v>
      </c>
      <c r="F56" s="74"/>
      <c r="G56" s="74"/>
      <c r="H56" s="39" t="e">
        <f>#REF!+G56</f>
        <v>#REF!</v>
      </c>
      <c r="I56" s="288" t="e">
        <f t="shared" si="280"/>
        <v>#REF!</v>
      </c>
      <c r="J56" s="81" t="e">
        <f t="shared" si="281"/>
        <v>#REF!</v>
      </c>
      <c r="K56" s="39"/>
      <c r="L56" s="39"/>
      <c r="M56" s="39" t="e">
        <v>#REF!</v>
      </c>
      <c r="N56" s="289" t="e">
        <v>#REF!</v>
      </c>
      <c r="O56" s="44" t="e">
        <v>#REF!</v>
      </c>
      <c r="P56" s="290"/>
      <c r="Q56" s="74"/>
      <c r="R56" s="39" t="e">
        <f>H56+Q56</f>
        <v>#REF!</v>
      </c>
      <c r="S56" s="288" t="e">
        <f t="shared" si="282"/>
        <v>#REF!</v>
      </c>
      <c r="T56" s="81" t="e">
        <f t="shared" si="297"/>
        <v>#REF!</v>
      </c>
      <c r="U56" s="39"/>
      <c r="V56" s="74"/>
      <c r="W56" s="39" t="e">
        <f>M56+V56</f>
        <v>#REF!</v>
      </c>
      <c r="X56" s="288" t="e">
        <f t="shared" si="298"/>
        <v>#REF!</v>
      </c>
      <c r="Y56" s="81" t="e">
        <f t="shared" si="284"/>
        <v>#REF!</v>
      </c>
      <c r="Z56" s="39"/>
      <c r="AA56" s="74"/>
      <c r="AB56" s="39" t="e">
        <f>R56+AA56</f>
        <v>#REF!</v>
      </c>
      <c r="AC56" s="287" t="e">
        <f t="shared" si="285"/>
        <v>#REF!</v>
      </c>
      <c r="AD56" s="81" t="e">
        <f t="shared" si="286"/>
        <v>#REF!</v>
      </c>
      <c r="AE56" s="39"/>
      <c r="AF56" s="74"/>
      <c r="AG56" s="39" t="e">
        <v>#REF!</v>
      </c>
      <c r="AH56" s="287" t="e">
        <f t="shared" si="287"/>
        <v>#REF!</v>
      </c>
      <c r="AI56" s="81" t="e">
        <f t="shared" si="288"/>
        <v>#REF!</v>
      </c>
      <c r="AJ56" s="98"/>
      <c r="AK56" s="38"/>
      <c r="AL56" s="35" t="e">
        <f>AG56+AK56</f>
        <v>#REF!</v>
      </c>
      <c r="AM56" s="89" t="e">
        <f t="shared" si="171"/>
        <v>#REF!</v>
      </c>
      <c r="AN56" s="40" t="e">
        <f t="shared" si="172"/>
        <v>#REF!</v>
      </c>
      <c r="AO56" s="39"/>
      <c r="AP56" s="35"/>
      <c r="AQ56" s="35" t="e">
        <v>#REF!</v>
      </c>
      <c r="AR56" s="105" t="e">
        <f t="shared" si="173"/>
        <v>#REF!</v>
      </c>
      <c r="AS56" s="35" t="e">
        <f t="shared" si="174"/>
        <v>#REF!</v>
      </c>
      <c r="AT56" s="35"/>
      <c r="AU56" s="35"/>
      <c r="AV56" s="39" t="e">
        <f>AI56+AU56</f>
        <v>#REF!</v>
      </c>
      <c r="AW56" s="107" t="e">
        <f t="shared" si="270"/>
        <v>#REF!</v>
      </c>
      <c r="AX56" s="44" t="e">
        <f t="shared" si="289"/>
        <v>#REF!</v>
      </c>
      <c r="AY56" s="35"/>
      <c r="AZ56" s="35"/>
      <c r="BA56" s="39" t="e">
        <f>AV56+AZ56</f>
        <v>#REF!</v>
      </c>
      <c r="BB56" s="107" t="e">
        <f t="shared" si="177"/>
        <v>#REF!</v>
      </c>
      <c r="BC56" s="44" t="e">
        <f t="shared" si="178"/>
        <v>#REF!</v>
      </c>
      <c r="BD56" s="35"/>
      <c r="BE56" s="35" t="e">
        <v>#REF!</v>
      </c>
      <c r="BF56" s="35" t="e">
        <v>#REF!</v>
      </c>
      <c r="BG56" s="103" t="e">
        <f>BF56-#REF!</f>
        <v>#REF!</v>
      </c>
      <c r="BH56" s="44" t="e">
        <f t="shared" si="123"/>
        <v>#REF!</v>
      </c>
      <c r="BI56" s="39"/>
      <c r="BJ56" s="39"/>
      <c r="BK56" s="103">
        <f t="shared" si="124"/>
        <v>0</v>
      </c>
      <c r="BL56" s="44" t="e">
        <f t="shared" si="125"/>
        <v>#DIV/0!</v>
      </c>
      <c r="BM56" s="39" t="e">
        <v>#REF!</v>
      </c>
      <c r="BN56" s="35"/>
      <c r="BO56" s="39">
        <v>0</v>
      </c>
      <c r="BP56" s="107" t="e">
        <f t="shared" si="126"/>
        <v>#REF!</v>
      </c>
      <c r="BQ56" s="44" t="e">
        <f t="shared" si="127"/>
        <v>#REF!</v>
      </c>
      <c r="BR56" s="39" t="e">
        <v>#REF!</v>
      </c>
      <c r="BS56" s="35"/>
      <c r="BT56" s="39">
        <f t="shared" si="301"/>
        <v>0</v>
      </c>
      <c r="BU56" s="107" t="e">
        <f t="shared" si="290"/>
        <v>#REF!</v>
      </c>
      <c r="BV56" s="39" t="e">
        <f t="shared" si="291"/>
        <v>#REF!</v>
      </c>
      <c r="BW56" s="195" t="e">
        <f t="shared" si="292"/>
        <v>#REF!</v>
      </c>
      <c r="BX56" s="39" t="e">
        <v>#REF!</v>
      </c>
      <c r="BY56" s="35"/>
      <c r="BZ56" s="39">
        <f t="shared" si="302"/>
        <v>0</v>
      </c>
      <c r="CA56" s="107" t="e">
        <f t="shared" si="131"/>
        <v>#REF!</v>
      </c>
      <c r="CB56" s="39" t="e">
        <f t="shared" si="132"/>
        <v>#REF!</v>
      </c>
      <c r="CC56" s="195" t="e">
        <f t="shared" si="133"/>
        <v>#REF!</v>
      </c>
      <c r="CD56" s="39" t="e">
        <v>#REF!</v>
      </c>
      <c r="CE56" s="35"/>
      <c r="CF56" s="39">
        <f t="shared" si="303"/>
        <v>0</v>
      </c>
      <c r="CG56" s="107" t="e">
        <f t="shared" si="293"/>
        <v>#REF!</v>
      </c>
      <c r="CH56" s="39" t="e">
        <f t="shared" si="276"/>
        <v>#REF!</v>
      </c>
      <c r="CI56" s="185" t="e">
        <f t="shared" si="294"/>
        <v>#REF!</v>
      </c>
      <c r="CJ56" s="39" t="e">
        <v>#REF!</v>
      </c>
      <c r="CK56" s="35"/>
      <c r="CL56" s="35">
        <f t="shared" si="304"/>
        <v>0</v>
      </c>
      <c r="CM56" s="39" t="e">
        <f t="shared" si="137"/>
        <v>#REF!</v>
      </c>
      <c r="CN56" s="44" t="e">
        <f t="shared" si="138"/>
        <v>#REF!</v>
      </c>
      <c r="CO56" s="129" t="e">
        <f t="shared" si="111"/>
        <v>#REF!</v>
      </c>
      <c r="CP56" s="39" t="e">
        <v>#REF!</v>
      </c>
      <c r="CQ56" s="35"/>
      <c r="CR56" s="35">
        <f t="shared" si="305"/>
        <v>0</v>
      </c>
      <c r="CS56" s="44" t="e">
        <f t="shared" si="139"/>
        <v>#REF!</v>
      </c>
      <c r="CT56" s="44" t="e">
        <f t="shared" si="140"/>
        <v>#REF!</v>
      </c>
      <c r="CU56" s="259" t="e">
        <f t="shared" si="141"/>
        <v>#REF!</v>
      </c>
      <c r="CV56" s="35" t="e">
        <f t="shared" si="306"/>
        <v>#REF!</v>
      </c>
      <c r="CW56" s="35"/>
      <c r="CX56" s="39">
        <f t="shared" si="307"/>
        <v>0</v>
      </c>
      <c r="CY56" s="123" t="e">
        <f t="shared" si="142"/>
        <v>#REF!</v>
      </c>
      <c r="CZ56" s="44" t="e">
        <f t="shared" si="143"/>
        <v>#REF!</v>
      </c>
      <c r="DA56" s="259" t="e">
        <f t="shared" si="144"/>
        <v>#REF!</v>
      </c>
      <c r="DB56" s="39" t="e">
        <v>#REF!</v>
      </c>
      <c r="DC56" s="35"/>
      <c r="DD56" s="39">
        <f t="shared" si="198"/>
        <v>0</v>
      </c>
      <c r="DE56" s="39" t="e">
        <f t="shared" si="145"/>
        <v>#REF!</v>
      </c>
      <c r="DF56" s="44" t="e">
        <f t="shared" si="146"/>
        <v>#REF!</v>
      </c>
      <c r="DG56" s="129" t="e">
        <f t="shared" si="147"/>
        <v>#REF!</v>
      </c>
      <c r="DH56" s="35" t="e">
        <v>#REF!</v>
      </c>
      <c r="DI56" s="35"/>
      <c r="DJ56" s="35">
        <f t="shared" si="199"/>
        <v>0</v>
      </c>
      <c r="DK56" s="35" t="e">
        <f t="shared" si="148"/>
        <v>#REF!</v>
      </c>
      <c r="DL56" s="35" t="e">
        <f t="shared" si="149"/>
        <v>#REF!</v>
      </c>
      <c r="DM56" s="129" t="e">
        <f t="shared" si="150"/>
        <v>#REF!</v>
      </c>
      <c r="DN56" s="35" t="e">
        <v>#REF!</v>
      </c>
      <c r="DO56" s="35"/>
      <c r="DP56" s="35">
        <f t="shared" si="200"/>
        <v>0</v>
      </c>
      <c r="DQ56" s="35" t="e">
        <f t="shared" si="151"/>
        <v>#REF!</v>
      </c>
      <c r="DR56" s="40" t="e">
        <f t="shared" si="152"/>
        <v>#REF!</v>
      </c>
      <c r="DS56" s="135" t="e">
        <f t="shared" si="153"/>
        <v>#REF!</v>
      </c>
      <c r="DT56" s="35"/>
      <c r="DU56" s="157" t="e">
        <f t="shared" si="295"/>
        <v>#REF!</v>
      </c>
      <c r="DV56" s="241"/>
      <c r="DW56" s="39"/>
      <c r="DX56" s="103">
        <f t="shared" si="81"/>
        <v>0</v>
      </c>
      <c r="DY56" s="44" t="e">
        <f t="shared" si="82"/>
        <v>#DIV/0!</v>
      </c>
      <c r="DZ56" s="135" t="e">
        <f t="shared" si="83"/>
        <v>#DIV/0!</v>
      </c>
      <c r="EA56" s="38"/>
      <c r="EB56" s="38"/>
      <c r="EC56" s="102">
        <f t="shared" si="154"/>
        <v>0</v>
      </c>
      <c r="ED56" s="43" t="e">
        <f t="shared" si="155"/>
        <v>#DIV/0!</v>
      </c>
      <c r="EE56" s="233" t="e">
        <f t="shared" si="61"/>
        <v>#DIV/0!</v>
      </c>
      <c r="EF56" s="35">
        <v>0</v>
      </c>
      <c r="EG56" s="38">
        <f t="shared" si="201"/>
        <v>0</v>
      </c>
      <c r="EH56" s="102">
        <f t="shared" si="85"/>
        <v>0</v>
      </c>
      <c r="EI56" s="43" t="e">
        <f t="shared" si="86"/>
        <v>#DIV/0!</v>
      </c>
      <c r="EJ56" s="233" t="e">
        <f t="shared" si="62"/>
        <v>#DIV/0!</v>
      </c>
      <c r="EK56" s="35"/>
      <c r="EL56" s="35"/>
      <c r="EM56" s="35">
        <f t="shared" si="63"/>
        <v>0</v>
      </c>
      <c r="EN56" s="40" t="e">
        <f t="shared" si="64"/>
        <v>#DIV/0!</v>
      </c>
      <c r="EO56" s="233" t="e">
        <f t="shared" si="65"/>
        <v>#DIV/0!</v>
      </c>
      <c r="EP56" s="35">
        <v>0</v>
      </c>
      <c r="EQ56" s="39">
        <f t="shared" si="179"/>
        <v>0</v>
      </c>
      <c r="ER56" s="297">
        <f t="shared" si="87"/>
        <v>0</v>
      </c>
      <c r="ES56" s="44" t="e">
        <f t="shared" si="88"/>
        <v>#DIV/0!</v>
      </c>
      <c r="ET56" s="233" t="e">
        <f t="shared" si="89"/>
        <v>#DIV/0!</v>
      </c>
      <c r="EU56" s="39"/>
      <c r="EV56" s="39"/>
      <c r="EW56" s="39">
        <f t="shared" si="112"/>
        <v>0</v>
      </c>
      <c r="EX56" s="44" t="e">
        <f t="shared" si="113"/>
        <v>#DIV/0!</v>
      </c>
      <c r="EY56" s="302" t="e">
        <f t="shared" si="90"/>
        <v>#DIV/0!</v>
      </c>
      <c r="EZ56" s="39">
        <v>0</v>
      </c>
      <c r="FA56" s="39">
        <f t="shared" si="66"/>
        <v>0</v>
      </c>
      <c r="FB56" s="39">
        <f t="shared" si="114"/>
        <v>0</v>
      </c>
      <c r="FC56" s="44" t="e">
        <f t="shared" si="91"/>
        <v>#DIV/0!</v>
      </c>
      <c r="FD56" s="302" t="e">
        <f t="shared" si="92"/>
        <v>#DIV/0!</v>
      </c>
      <c r="FE56" s="35">
        <v>0</v>
      </c>
      <c r="FF56" s="35"/>
      <c r="FG56" s="35"/>
      <c r="FH56" s="120">
        <f t="shared" si="68"/>
        <v>0</v>
      </c>
      <c r="FI56" s="40" t="e">
        <f t="shared" si="93"/>
        <v>#DIV/0!</v>
      </c>
      <c r="FJ56" s="35">
        <f t="shared" si="180"/>
        <v>0</v>
      </c>
      <c r="FK56" s="105">
        <f t="shared" si="94"/>
        <v>0</v>
      </c>
      <c r="FL56" s="40" t="e">
        <f t="shared" si="95"/>
        <v>#DIV/0!</v>
      </c>
      <c r="FM56" s="302" t="e">
        <f t="shared" si="96"/>
        <v>#DIV/0!</v>
      </c>
      <c r="FN56" s="35">
        <v>0</v>
      </c>
      <c r="FO56" s="35"/>
      <c r="FP56" s="35"/>
      <c r="FQ56" s="35">
        <f t="shared" si="69"/>
        <v>0</v>
      </c>
      <c r="FR56" s="40" t="e">
        <f t="shared" si="70"/>
        <v>#DIV/0!</v>
      </c>
      <c r="FS56" s="35">
        <f t="shared" si="181"/>
        <v>0</v>
      </c>
      <c r="FT56" s="35">
        <f t="shared" si="71"/>
        <v>0</v>
      </c>
      <c r="FU56" s="40" t="e">
        <f t="shared" si="72"/>
        <v>#DIV/0!</v>
      </c>
      <c r="FV56" s="302" t="e">
        <f t="shared" si="73"/>
        <v>#DIV/0!</v>
      </c>
      <c r="FW56" s="35"/>
      <c r="FX56" s="35"/>
      <c r="FY56" s="35">
        <f t="shared" si="115"/>
        <v>0</v>
      </c>
      <c r="FZ56" s="40" t="e">
        <f t="shared" si="156"/>
        <v>#DIV/0!</v>
      </c>
      <c r="GA56" s="35">
        <v>0</v>
      </c>
      <c r="GB56" s="35">
        <f t="shared" si="308"/>
        <v>0</v>
      </c>
      <c r="GC56" s="35">
        <f t="shared" si="299"/>
        <v>0</v>
      </c>
      <c r="GD56" s="40" t="e">
        <f t="shared" si="300"/>
        <v>#DIV/0!</v>
      </c>
      <c r="GE56" s="302" t="e">
        <f t="shared" si="116"/>
        <v>#DIV/0!</v>
      </c>
      <c r="GF56" s="35"/>
      <c r="GG56" s="35"/>
      <c r="GH56" s="35">
        <f t="shared" si="159"/>
        <v>0</v>
      </c>
      <c r="GI56" s="40" t="e">
        <f t="shared" si="160"/>
        <v>#DIV/0!</v>
      </c>
      <c r="GJ56" s="35">
        <v>0</v>
      </c>
      <c r="GK56" s="35">
        <f t="shared" si="183"/>
        <v>0</v>
      </c>
      <c r="GL56" s="35">
        <f t="shared" si="117"/>
        <v>0</v>
      </c>
      <c r="GM56" s="40" t="e">
        <f t="shared" si="118"/>
        <v>#DIV/0!</v>
      </c>
      <c r="GN56" s="233" t="e">
        <f t="shared" si="161"/>
        <v>#DIV/0!</v>
      </c>
      <c r="GO56" s="35"/>
      <c r="GP56" s="35"/>
      <c r="GQ56" s="35">
        <f t="shared" si="119"/>
        <v>0</v>
      </c>
      <c r="GR56" s="40" t="e">
        <f t="shared" si="120"/>
        <v>#DIV/0!</v>
      </c>
      <c r="GS56" s="35">
        <v>0</v>
      </c>
      <c r="GT56" s="35">
        <f t="shared" si="184"/>
        <v>0</v>
      </c>
      <c r="GU56" s="35">
        <f t="shared" si="162"/>
        <v>0</v>
      </c>
      <c r="GV56" s="40" t="e">
        <f t="shared" si="121"/>
        <v>#DIV/0!</v>
      </c>
      <c r="GW56" s="233" t="e">
        <f t="shared" si="122"/>
        <v>#DIV/0!</v>
      </c>
      <c r="GX56" s="35"/>
      <c r="GY56" s="35"/>
      <c r="GZ56" s="35">
        <f t="shared" si="97"/>
        <v>0</v>
      </c>
      <c r="HA56" s="40" t="e">
        <f t="shared" si="98"/>
        <v>#DIV/0!</v>
      </c>
      <c r="HB56" s="35">
        <v>0</v>
      </c>
      <c r="HC56" s="35">
        <f t="shared" si="185"/>
        <v>0</v>
      </c>
      <c r="HD56" s="35">
        <f t="shared" si="163"/>
        <v>0</v>
      </c>
      <c r="HE56" s="40" t="e">
        <f t="shared" si="164"/>
        <v>#DIV/0!</v>
      </c>
      <c r="HF56" s="233" t="e">
        <f t="shared" si="101"/>
        <v>#DIV/0!</v>
      </c>
      <c r="HG56" s="35"/>
      <c r="HH56" s="35"/>
      <c r="HI56" s="40">
        <f t="shared" si="165"/>
        <v>0</v>
      </c>
      <c r="HJ56" s="40" t="e">
        <f t="shared" si="166"/>
        <v>#DIV/0!</v>
      </c>
      <c r="HK56" s="35">
        <v>0</v>
      </c>
      <c r="HL56" s="35">
        <f t="shared" si="186"/>
        <v>0</v>
      </c>
      <c r="HM56" s="40">
        <f t="shared" si="167"/>
        <v>0</v>
      </c>
      <c r="HN56" s="40" t="e">
        <f t="shared" si="168"/>
        <v>#DIV/0!</v>
      </c>
      <c r="HO56" s="233" t="e">
        <f t="shared" si="169"/>
        <v>#DIV/0!</v>
      </c>
      <c r="HP56" s="35"/>
      <c r="HQ56" s="35"/>
      <c r="HR56" s="40">
        <f t="shared" si="102"/>
        <v>0</v>
      </c>
      <c r="HS56" s="40" t="e">
        <f t="shared" si="103"/>
        <v>#DIV/0!</v>
      </c>
      <c r="HT56" s="35">
        <v>0</v>
      </c>
      <c r="HU56" s="40">
        <f t="shared" si="79"/>
        <v>0</v>
      </c>
      <c r="HV56" s="40" t="e">
        <f t="shared" si="80"/>
        <v>#DIV/0!</v>
      </c>
      <c r="HW56" s="44" t="e">
        <f t="shared" si="104"/>
        <v>#DIV/0!</v>
      </c>
    </row>
    <row r="57" spans="1:231" s="21" customFormat="1" ht="18" hidden="1" customHeight="1">
      <c r="A57" s="20" t="s">
        <v>3</v>
      </c>
      <c r="B57" s="98"/>
      <c r="C57" s="39"/>
      <c r="D57" s="81" t="e">
        <f t="shared" si="278"/>
        <v>#DIV/0!</v>
      </c>
      <c r="E57" s="287">
        <f t="shared" si="279"/>
        <v>0</v>
      </c>
      <c r="F57" s="74"/>
      <c r="G57" s="74"/>
      <c r="H57" s="39" t="e">
        <f>#REF!+G57</f>
        <v>#REF!</v>
      </c>
      <c r="I57" s="288" t="e">
        <f t="shared" si="280"/>
        <v>#REF!</v>
      </c>
      <c r="J57" s="81" t="e">
        <f t="shared" si="281"/>
        <v>#REF!</v>
      </c>
      <c r="K57" s="39"/>
      <c r="L57" s="39"/>
      <c r="M57" s="39" t="e">
        <v>#REF!</v>
      </c>
      <c r="N57" s="289" t="e">
        <v>#REF!</v>
      </c>
      <c r="O57" s="44" t="e">
        <v>#REF!</v>
      </c>
      <c r="P57" s="290"/>
      <c r="Q57" s="74"/>
      <c r="R57" s="39" t="e">
        <f>H57+Q57</f>
        <v>#REF!</v>
      </c>
      <c r="S57" s="288" t="e">
        <f t="shared" si="282"/>
        <v>#REF!</v>
      </c>
      <c r="T57" s="81" t="e">
        <f t="shared" si="297"/>
        <v>#REF!</v>
      </c>
      <c r="U57" s="39"/>
      <c r="V57" s="74"/>
      <c r="W57" s="39" t="e">
        <f>M57+V57</f>
        <v>#REF!</v>
      </c>
      <c r="X57" s="288" t="e">
        <f t="shared" si="298"/>
        <v>#REF!</v>
      </c>
      <c r="Y57" s="81" t="e">
        <f t="shared" si="284"/>
        <v>#REF!</v>
      </c>
      <c r="Z57" s="39"/>
      <c r="AA57" s="74"/>
      <c r="AB57" s="39" t="e">
        <f>R57+AA57</f>
        <v>#REF!</v>
      </c>
      <c r="AC57" s="287" t="e">
        <f t="shared" si="285"/>
        <v>#REF!</v>
      </c>
      <c r="AD57" s="81" t="e">
        <f t="shared" si="286"/>
        <v>#REF!</v>
      </c>
      <c r="AE57" s="39"/>
      <c r="AF57" s="74"/>
      <c r="AG57" s="39" t="e">
        <v>#REF!</v>
      </c>
      <c r="AH57" s="287" t="e">
        <f t="shared" si="287"/>
        <v>#REF!</v>
      </c>
      <c r="AI57" s="81" t="e">
        <f t="shared" si="288"/>
        <v>#REF!</v>
      </c>
      <c r="AJ57" s="98"/>
      <c r="AK57" s="38"/>
      <c r="AL57" s="35" t="e">
        <f>AG57+AK57</f>
        <v>#REF!</v>
      </c>
      <c r="AM57" s="89" t="e">
        <f t="shared" si="171"/>
        <v>#REF!</v>
      </c>
      <c r="AN57" s="40" t="e">
        <f t="shared" si="172"/>
        <v>#REF!</v>
      </c>
      <c r="AO57" s="39"/>
      <c r="AP57" s="35"/>
      <c r="AQ57" s="35" t="e">
        <v>#REF!</v>
      </c>
      <c r="AR57" s="105" t="e">
        <f t="shared" si="173"/>
        <v>#REF!</v>
      </c>
      <c r="AS57" s="35" t="e">
        <f t="shared" si="174"/>
        <v>#REF!</v>
      </c>
      <c r="AT57" s="35"/>
      <c r="AU57" s="35"/>
      <c r="AV57" s="39" t="e">
        <f>AI57+AU57</f>
        <v>#REF!</v>
      </c>
      <c r="AW57" s="107" t="e">
        <f t="shared" si="270"/>
        <v>#REF!</v>
      </c>
      <c r="AX57" s="44" t="e">
        <f t="shared" si="289"/>
        <v>#REF!</v>
      </c>
      <c r="AY57" s="35"/>
      <c r="AZ57" s="35"/>
      <c r="BA57" s="39" t="e">
        <f>AV57+AZ57</f>
        <v>#REF!</v>
      </c>
      <c r="BB57" s="107" t="e">
        <f t="shared" si="177"/>
        <v>#REF!</v>
      </c>
      <c r="BC57" s="44" t="e">
        <f t="shared" si="178"/>
        <v>#REF!</v>
      </c>
      <c r="BD57" s="35"/>
      <c r="BE57" s="35" t="e">
        <v>#REF!</v>
      </c>
      <c r="BF57" s="35" t="e">
        <v>#REF!</v>
      </c>
      <c r="BG57" s="103" t="e">
        <f>BF57-#REF!</f>
        <v>#REF!</v>
      </c>
      <c r="BH57" s="44" t="e">
        <f t="shared" si="123"/>
        <v>#REF!</v>
      </c>
      <c r="BI57" s="39"/>
      <c r="BJ57" s="39"/>
      <c r="BK57" s="103">
        <f t="shared" si="124"/>
        <v>0</v>
      </c>
      <c r="BL57" s="44" t="e">
        <f t="shared" si="125"/>
        <v>#DIV/0!</v>
      </c>
      <c r="BM57" s="39" t="e">
        <v>#REF!</v>
      </c>
      <c r="BN57" s="35"/>
      <c r="BO57" s="39">
        <v>0</v>
      </c>
      <c r="BP57" s="107" t="e">
        <f t="shared" si="126"/>
        <v>#REF!</v>
      </c>
      <c r="BQ57" s="44" t="e">
        <f t="shared" si="127"/>
        <v>#REF!</v>
      </c>
      <c r="BR57" s="39" t="e">
        <v>#REF!</v>
      </c>
      <c r="BS57" s="35"/>
      <c r="BT57" s="39">
        <f t="shared" si="301"/>
        <v>0</v>
      </c>
      <c r="BU57" s="107" t="e">
        <f t="shared" si="290"/>
        <v>#REF!</v>
      </c>
      <c r="BV57" s="39" t="e">
        <f t="shared" si="291"/>
        <v>#REF!</v>
      </c>
      <c r="BW57" s="195" t="e">
        <f t="shared" si="292"/>
        <v>#REF!</v>
      </c>
      <c r="BX57" s="39" t="e">
        <v>#REF!</v>
      </c>
      <c r="BY57" s="35"/>
      <c r="BZ57" s="39">
        <f t="shared" si="302"/>
        <v>0</v>
      </c>
      <c r="CA57" s="107" t="e">
        <f t="shared" si="131"/>
        <v>#REF!</v>
      </c>
      <c r="CB57" s="39" t="e">
        <f t="shared" si="132"/>
        <v>#REF!</v>
      </c>
      <c r="CC57" s="195" t="e">
        <f t="shared" si="133"/>
        <v>#REF!</v>
      </c>
      <c r="CD57" s="39" t="e">
        <v>#REF!</v>
      </c>
      <c r="CE57" s="35"/>
      <c r="CF57" s="39">
        <f t="shared" si="303"/>
        <v>0</v>
      </c>
      <c r="CG57" s="107" t="e">
        <f t="shared" si="293"/>
        <v>#REF!</v>
      </c>
      <c r="CH57" s="39" t="e">
        <f t="shared" si="276"/>
        <v>#REF!</v>
      </c>
      <c r="CI57" s="185" t="e">
        <f t="shared" si="294"/>
        <v>#REF!</v>
      </c>
      <c r="CJ57" s="39" t="e">
        <v>#REF!</v>
      </c>
      <c r="CK57" s="35"/>
      <c r="CL57" s="35">
        <f t="shared" si="304"/>
        <v>0</v>
      </c>
      <c r="CM57" s="39" t="e">
        <f t="shared" si="137"/>
        <v>#REF!</v>
      </c>
      <c r="CN57" s="44" t="e">
        <f t="shared" si="138"/>
        <v>#REF!</v>
      </c>
      <c r="CO57" s="129" t="e">
        <f t="shared" si="111"/>
        <v>#REF!</v>
      </c>
      <c r="CP57" s="39" t="e">
        <v>#REF!</v>
      </c>
      <c r="CQ57" s="35"/>
      <c r="CR57" s="35">
        <f t="shared" si="305"/>
        <v>0</v>
      </c>
      <c r="CS57" s="44" t="e">
        <f t="shared" si="139"/>
        <v>#REF!</v>
      </c>
      <c r="CT57" s="44" t="e">
        <f t="shared" si="140"/>
        <v>#REF!</v>
      </c>
      <c r="CU57" s="259" t="e">
        <f t="shared" si="141"/>
        <v>#REF!</v>
      </c>
      <c r="CV57" s="35" t="e">
        <f t="shared" si="306"/>
        <v>#REF!</v>
      </c>
      <c r="CW57" s="35"/>
      <c r="CX57" s="39">
        <f t="shared" si="307"/>
        <v>0</v>
      </c>
      <c r="CY57" s="123" t="e">
        <f t="shared" si="142"/>
        <v>#REF!</v>
      </c>
      <c r="CZ57" s="44" t="e">
        <f t="shared" si="143"/>
        <v>#REF!</v>
      </c>
      <c r="DA57" s="259" t="e">
        <f t="shared" si="144"/>
        <v>#REF!</v>
      </c>
      <c r="DB57" s="39" t="e">
        <v>#REF!</v>
      </c>
      <c r="DC57" s="35"/>
      <c r="DD57" s="39">
        <f t="shared" si="198"/>
        <v>0</v>
      </c>
      <c r="DE57" s="39" t="e">
        <f t="shared" si="145"/>
        <v>#REF!</v>
      </c>
      <c r="DF57" s="44" t="e">
        <f t="shared" si="146"/>
        <v>#REF!</v>
      </c>
      <c r="DG57" s="129" t="e">
        <f t="shared" si="147"/>
        <v>#REF!</v>
      </c>
      <c r="DH57" s="35" t="e">
        <v>#REF!</v>
      </c>
      <c r="DI57" s="35"/>
      <c r="DJ57" s="35">
        <f t="shared" si="199"/>
        <v>0</v>
      </c>
      <c r="DK57" s="35" t="e">
        <f t="shared" si="148"/>
        <v>#REF!</v>
      </c>
      <c r="DL57" s="35" t="e">
        <f t="shared" si="149"/>
        <v>#REF!</v>
      </c>
      <c r="DM57" s="129" t="e">
        <f t="shared" si="150"/>
        <v>#REF!</v>
      </c>
      <c r="DN57" s="35" t="e">
        <v>#REF!</v>
      </c>
      <c r="DO57" s="35"/>
      <c r="DP57" s="35">
        <f t="shared" si="200"/>
        <v>0</v>
      </c>
      <c r="DQ57" s="35" t="e">
        <f t="shared" si="151"/>
        <v>#REF!</v>
      </c>
      <c r="DR57" s="40" t="e">
        <f t="shared" si="152"/>
        <v>#REF!</v>
      </c>
      <c r="DS57" s="135" t="e">
        <f t="shared" si="153"/>
        <v>#REF!</v>
      </c>
      <c r="DT57" s="35"/>
      <c r="DU57" s="157" t="e">
        <f t="shared" si="295"/>
        <v>#REF!</v>
      </c>
      <c r="DV57" s="241"/>
      <c r="DW57" s="39"/>
      <c r="DX57" s="103">
        <f t="shared" si="81"/>
        <v>0</v>
      </c>
      <c r="DY57" s="44" t="e">
        <f t="shared" si="82"/>
        <v>#DIV/0!</v>
      </c>
      <c r="DZ57" s="135" t="e">
        <f t="shared" si="83"/>
        <v>#DIV/0!</v>
      </c>
      <c r="EA57" s="38"/>
      <c r="EB57" s="38"/>
      <c r="EC57" s="102">
        <f t="shared" si="154"/>
        <v>0</v>
      </c>
      <c r="ED57" s="43" t="e">
        <f t="shared" si="155"/>
        <v>#DIV/0!</v>
      </c>
      <c r="EE57" s="233" t="e">
        <f t="shared" si="61"/>
        <v>#DIV/0!</v>
      </c>
      <c r="EF57" s="35">
        <v>0</v>
      </c>
      <c r="EG57" s="38">
        <f t="shared" si="201"/>
        <v>0</v>
      </c>
      <c r="EH57" s="102">
        <f t="shared" si="85"/>
        <v>0</v>
      </c>
      <c r="EI57" s="43" t="e">
        <f t="shared" si="86"/>
        <v>#DIV/0!</v>
      </c>
      <c r="EJ57" s="233" t="e">
        <f t="shared" si="62"/>
        <v>#DIV/0!</v>
      </c>
      <c r="EK57" s="35"/>
      <c r="EL57" s="35"/>
      <c r="EM57" s="35">
        <f t="shared" si="63"/>
        <v>0</v>
      </c>
      <c r="EN57" s="40" t="e">
        <f t="shared" si="64"/>
        <v>#DIV/0!</v>
      </c>
      <c r="EO57" s="233" t="e">
        <f t="shared" si="65"/>
        <v>#DIV/0!</v>
      </c>
      <c r="EP57" s="35">
        <v>0</v>
      </c>
      <c r="EQ57" s="39">
        <f t="shared" si="179"/>
        <v>0</v>
      </c>
      <c r="ER57" s="297">
        <f t="shared" si="87"/>
        <v>0</v>
      </c>
      <c r="ES57" s="44" t="e">
        <f t="shared" si="88"/>
        <v>#DIV/0!</v>
      </c>
      <c r="ET57" s="233" t="e">
        <f t="shared" si="89"/>
        <v>#DIV/0!</v>
      </c>
      <c r="EU57" s="39"/>
      <c r="EV57" s="39"/>
      <c r="EW57" s="39">
        <f t="shared" si="112"/>
        <v>0</v>
      </c>
      <c r="EX57" s="44" t="e">
        <f t="shared" si="113"/>
        <v>#DIV/0!</v>
      </c>
      <c r="EY57" s="302" t="e">
        <f t="shared" si="90"/>
        <v>#DIV/0!</v>
      </c>
      <c r="EZ57" s="39">
        <v>0</v>
      </c>
      <c r="FA57" s="39">
        <f t="shared" si="66"/>
        <v>0</v>
      </c>
      <c r="FB57" s="39">
        <f t="shared" si="114"/>
        <v>0</v>
      </c>
      <c r="FC57" s="44" t="e">
        <f t="shared" si="91"/>
        <v>#DIV/0!</v>
      </c>
      <c r="FD57" s="302" t="e">
        <f t="shared" si="92"/>
        <v>#DIV/0!</v>
      </c>
      <c r="FE57" s="35">
        <v>0</v>
      </c>
      <c r="FF57" s="35"/>
      <c r="FG57" s="35"/>
      <c r="FH57" s="120">
        <f t="shared" si="68"/>
        <v>0</v>
      </c>
      <c r="FI57" s="40" t="e">
        <f t="shared" si="93"/>
        <v>#DIV/0!</v>
      </c>
      <c r="FJ57" s="35">
        <f t="shared" si="180"/>
        <v>0</v>
      </c>
      <c r="FK57" s="105">
        <f t="shared" si="94"/>
        <v>0</v>
      </c>
      <c r="FL57" s="40" t="e">
        <f t="shared" si="95"/>
        <v>#DIV/0!</v>
      </c>
      <c r="FM57" s="302" t="e">
        <f t="shared" si="96"/>
        <v>#DIV/0!</v>
      </c>
      <c r="FN57" s="35">
        <v>0</v>
      </c>
      <c r="FO57" s="35"/>
      <c r="FP57" s="35"/>
      <c r="FQ57" s="35">
        <f t="shared" si="69"/>
        <v>0</v>
      </c>
      <c r="FR57" s="40" t="e">
        <f t="shared" si="70"/>
        <v>#DIV/0!</v>
      </c>
      <c r="FS57" s="35">
        <f t="shared" si="181"/>
        <v>0</v>
      </c>
      <c r="FT57" s="35">
        <f t="shared" si="71"/>
        <v>0</v>
      </c>
      <c r="FU57" s="40" t="e">
        <f t="shared" si="72"/>
        <v>#DIV/0!</v>
      </c>
      <c r="FV57" s="302" t="e">
        <f t="shared" si="73"/>
        <v>#DIV/0!</v>
      </c>
      <c r="FW57" s="35"/>
      <c r="FX57" s="35"/>
      <c r="FY57" s="35">
        <f t="shared" si="115"/>
        <v>0</v>
      </c>
      <c r="FZ57" s="40" t="e">
        <f t="shared" si="156"/>
        <v>#DIV/0!</v>
      </c>
      <c r="GA57" s="35">
        <v>0</v>
      </c>
      <c r="GB57" s="35">
        <f t="shared" si="308"/>
        <v>0</v>
      </c>
      <c r="GC57" s="35">
        <f t="shared" si="299"/>
        <v>0</v>
      </c>
      <c r="GD57" s="40" t="e">
        <f t="shared" si="300"/>
        <v>#DIV/0!</v>
      </c>
      <c r="GE57" s="302" t="e">
        <f t="shared" si="116"/>
        <v>#DIV/0!</v>
      </c>
      <c r="GF57" s="35"/>
      <c r="GG57" s="35"/>
      <c r="GH57" s="35">
        <f t="shared" si="159"/>
        <v>0</v>
      </c>
      <c r="GI57" s="40" t="e">
        <f t="shared" si="160"/>
        <v>#DIV/0!</v>
      </c>
      <c r="GJ57" s="35">
        <v>0</v>
      </c>
      <c r="GK57" s="35">
        <f t="shared" si="183"/>
        <v>0</v>
      </c>
      <c r="GL57" s="35">
        <f t="shared" si="117"/>
        <v>0</v>
      </c>
      <c r="GM57" s="40" t="e">
        <f t="shared" si="118"/>
        <v>#DIV/0!</v>
      </c>
      <c r="GN57" s="233" t="e">
        <f t="shared" si="161"/>
        <v>#DIV/0!</v>
      </c>
      <c r="GO57" s="35"/>
      <c r="GP57" s="35"/>
      <c r="GQ57" s="35">
        <f t="shared" si="119"/>
        <v>0</v>
      </c>
      <c r="GR57" s="40" t="e">
        <f t="shared" si="120"/>
        <v>#DIV/0!</v>
      </c>
      <c r="GS57" s="35">
        <v>0</v>
      </c>
      <c r="GT57" s="35">
        <f t="shared" si="184"/>
        <v>0</v>
      </c>
      <c r="GU57" s="35">
        <f t="shared" si="162"/>
        <v>0</v>
      </c>
      <c r="GV57" s="40" t="e">
        <f t="shared" si="121"/>
        <v>#DIV/0!</v>
      </c>
      <c r="GW57" s="233" t="e">
        <f t="shared" si="122"/>
        <v>#DIV/0!</v>
      </c>
      <c r="GX57" s="35"/>
      <c r="GY57" s="35"/>
      <c r="GZ57" s="35">
        <f t="shared" si="97"/>
        <v>0</v>
      </c>
      <c r="HA57" s="40" t="e">
        <f t="shared" si="98"/>
        <v>#DIV/0!</v>
      </c>
      <c r="HB57" s="35">
        <v>0</v>
      </c>
      <c r="HC57" s="35">
        <f t="shared" si="185"/>
        <v>0</v>
      </c>
      <c r="HD57" s="35">
        <f t="shared" si="163"/>
        <v>0</v>
      </c>
      <c r="HE57" s="40" t="e">
        <f t="shared" si="164"/>
        <v>#DIV/0!</v>
      </c>
      <c r="HF57" s="233" t="e">
        <f t="shared" si="101"/>
        <v>#DIV/0!</v>
      </c>
      <c r="HG57" s="35"/>
      <c r="HH57" s="35"/>
      <c r="HI57" s="40">
        <f t="shared" si="165"/>
        <v>0</v>
      </c>
      <c r="HJ57" s="40" t="e">
        <f t="shared" si="166"/>
        <v>#DIV/0!</v>
      </c>
      <c r="HK57" s="35">
        <v>0</v>
      </c>
      <c r="HL57" s="35">
        <f t="shared" si="186"/>
        <v>0</v>
      </c>
      <c r="HM57" s="40">
        <f t="shared" si="167"/>
        <v>0</v>
      </c>
      <c r="HN57" s="40" t="e">
        <f t="shared" si="168"/>
        <v>#DIV/0!</v>
      </c>
      <c r="HO57" s="233" t="e">
        <f t="shared" si="169"/>
        <v>#DIV/0!</v>
      </c>
      <c r="HP57" s="35"/>
      <c r="HQ57" s="35"/>
      <c r="HR57" s="40">
        <f t="shared" si="102"/>
        <v>0</v>
      </c>
      <c r="HS57" s="40" t="e">
        <f t="shared" si="103"/>
        <v>#DIV/0!</v>
      </c>
      <c r="HT57" s="35">
        <v>0</v>
      </c>
      <c r="HU57" s="40">
        <f t="shared" si="79"/>
        <v>0</v>
      </c>
      <c r="HV57" s="40" t="e">
        <f t="shared" si="80"/>
        <v>#DIV/0!</v>
      </c>
      <c r="HW57" s="44" t="e">
        <f t="shared" si="104"/>
        <v>#DIV/0!</v>
      </c>
    </row>
    <row r="58" spans="1:231" s="21" customFormat="1" ht="18" hidden="1" customHeight="1">
      <c r="A58" s="27" t="s">
        <v>1</v>
      </c>
      <c r="B58" s="98"/>
      <c r="C58" s="39"/>
      <c r="D58" s="81" t="e">
        <f t="shared" si="278"/>
        <v>#DIV/0!</v>
      </c>
      <c r="E58" s="287">
        <f t="shared" si="279"/>
        <v>0</v>
      </c>
      <c r="F58" s="74"/>
      <c r="G58" s="74"/>
      <c r="H58" s="39" t="e">
        <f>#REF!+G58</f>
        <v>#REF!</v>
      </c>
      <c r="I58" s="288" t="e">
        <f t="shared" si="280"/>
        <v>#REF!</v>
      </c>
      <c r="J58" s="81" t="e">
        <f t="shared" si="281"/>
        <v>#REF!</v>
      </c>
      <c r="K58" s="39"/>
      <c r="L58" s="39"/>
      <c r="M58" s="39" t="e">
        <v>#REF!</v>
      </c>
      <c r="N58" s="289" t="e">
        <v>#REF!</v>
      </c>
      <c r="O58" s="44" t="e">
        <v>#REF!</v>
      </c>
      <c r="P58" s="290"/>
      <c r="Q58" s="74"/>
      <c r="R58" s="39" t="e">
        <f>H58+Q58</f>
        <v>#REF!</v>
      </c>
      <c r="S58" s="288" t="e">
        <f t="shared" si="282"/>
        <v>#REF!</v>
      </c>
      <c r="T58" s="81" t="e">
        <f t="shared" si="297"/>
        <v>#REF!</v>
      </c>
      <c r="U58" s="39"/>
      <c r="V58" s="74"/>
      <c r="W58" s="39" t="e">
        <f>M58+V58</f>
        <v>#REF!</v>
      </c>
      <c r="X58" s="288" t="e">
        <f t="shared" si="298"/>
        <v>#REF!</v>
      </c>
      <c r="Y58" s="81" t="e">
        <f t="shared" si="284"/>
        <v>#REF!</v>
      </c>
      <c r="Z58" s="39"/>
      <c r="AA58" s="74"/>
      <c r="AB58" s="39" t="e">
        <f>R58+AA58</f>
        <v>#REF!</v>
      </c>
      <c r="AC58" s="287" t="e">
        <f t="shared" si="285"/>
        <v>#REF!</v>
      </c>
      <c r="AD58" s="81" t="e">
        <f t="shared" si="286"/>
        <v>#REF!</v>
      </c>
      <c r="AE58" s="39"/>
      <c r="AF58" s="74"/>
      <c r="AG58" s="39" t="e">
        <v>#REF!</v>
      </c>
      <c r="AH58" s="287" t="e">
        <f t="shared" si="287"/>
        <v>#REF!</v>
      </c>
      <c r="AI58" s="81" t="e">
        <f t="shared" si="288"/>
        <v>#REF!</v>
      </c>
      <c r="AJ58" s="98"/>
      <c r="AK58" s="38"/>
      <c r="AL58" s="35" t="e">
        <f>AG58+AK58</f>
        <v>#REF!</v>
      </c>
      <c r="AM58" s="89" t="e">
        <f t="shared" si="171"/>
        <v>#REF!</v>
      </c>
      <c r="AN58" s="40" t="e">
        <f t="shared" si="172"/>
        <v>#REF!</v>
      </c>
      <c r="AO58" s="39"/>
      <c r="AP58" s="35"/>
      <c r="AQ58" s="35" t="e">
        <v>#REF!</v>
      </c>
      <c r="AR58" s="105" t="e">
        <f t="shared" si="173"/>
        <v>#REF!</v>
      </c>
      <c r="AS58" s="35" t="e">
        <f t="shared" si="174"/>
        <v>#REF!</v>
      </c>
      <c r="AT58" s="35"/>
      <c r="AU58" s="35"/>
      <c r="AV58" s="39" t="e">
        <f>AI58+AU58</f>
        <v>#REF!</v>
      </c>
      <c r="AW58" s="107" t="e">
        <f t="shared" si="270"/>
        <v>#REF!</v>
      </c>
      <c r="AX58" s="44" t="e">
        <f t="shared" si="289"/>
        <v>#REF!</v>
      </c>
      <c r="AY58" s="35"/>
      <c r="AZ58" s="35"/>
      <c r="BA58" s="39" t="e">
        <f>AV58+AZ58</f>
        <v>#REF!</v>
      </c>
      <c r="BB58" s="107" t="e">
        <f t="shared" si="177"/>
        <v>#REF!</v>
      </c>
      <c r="BC58" s="44" t="e">
        <f t="shared" si="178"/>
        <v>#REF!</v>
      </c>
      <c r="BD58" s="35"/>
      <c r="BE58" s="35" t="e">
        <v>#REF!</v>
      </c>
      <c r="BF58" s="35" t="e">
        <v>#REF!</v>
      </c>
      <c r="BG58" s="103" t="e">
        <f>BF58-#REF!</f>
        <v>#REF!</v>
      </c>
      <c r="BH58" s="44" t="e">
        <f t="shared" si="123"/>
        <v>#REF!</v>
      </c>
      <c r="BI58" s="39"/>
      <c r="BJ58" s="39"/>
      <c r="BK58" s="103">
        <f t="shared" si="124"/>
        <v>0</v>
      </c>
      <c r="BL58" s="44" t="e">
        <f t="shared" si="125"/>
        <v>#DIV/0!</v>
      </c>
      <c r="BM58" s="39" t="e">
        <v>#REF!</v>
      </c>
      <c r="BN58" s="35"/>
      <c r="BO58" s="39">
        <v>0</v>
      </c>
      <c r="BP58" s="107" t="e">
        <f t="shared" si="126"/>
        <v>#REF!</v>
      </c>
      <c r="BQ58" s="44" t="e">
        <f t="shared" si="127"/>
        <v>#REF!</v>
      </c>
      <c r="BR58" s="39" t="e">
        <v>#REF!</v>
      </c>
      <c r="BS58" s="35"/>
      <c r="BT58" s="39">
        <f t="shared" si="301"/>
        <v>0</v>
      </c>
      <c r="BU58" s="107" t="e">
        <f t="shared" si="290"/>
        <v>#REF!</v>
      </c>
      <c r="BV58" s="39" t="e">
        <f t="shared" si="291"/>
        <v>#REF!</v>
      </c>
      <c r="BW58" s="195" t="e">
        <f t="shared" si="292"/>
        <v>#REF!</v>
      </c>
      <c r="BX58" s="39" t="e">
        <v>#REF!</v>
      </c>
      <c r="BY58" s="35"/>
      <c r="BZ58" s="39">
        <f t="shared" si="302"/>
        <v>0</v>
      </c>
      <c r="CA58" s="107" t="e">
        <f t="shared" si="131"/>
        <v>#REF!</v>
      </c>
      <c r="CB58" s="39" t="e">
        <f t="shared" si="132"/>
        <v>#REF!</v>
      </c>
      <c r="CC58" s="195" t="e">
        <f t="shared" si="133"/>
        <v>#REF!</v>
      </c>
      <c r="CD58" s="39" t="e">
        <v>#REF!</v>
      </c>
      <c r="CE58" s="35"/>
      <c r="CF58" s="39">
        <f t="shared" si="303"/>
        <v>0</v>
      </c>
      <c r="CG58" s="107" t="e">
        <f t="shared" si="293"/>
        <v>#REF!</v>
      </c>
      <c r="CH58" s="39" t="e">
        <f t="shared" si="276"/>
        <v>#REF!</v>
      </c>
      <c r="CI58" s="185" t="e">
        <f t="shared" si="294"/>
        <v>#REF!</v>
      </c>
      <c r="CJ58" s="39" t="e">
        <v>#REF!</v>
      </c>
      <c r="CK58" s="35"/>
      <c r="CL58" s="35">
        <f t="shared" si="304"/>
        <v>0</v>
      </c>
      <c r="CM58" s="39" t="e">
        <f t="shared" si="137"/>
        <v>#REF!</v>
      </c>
      <c r="CN58" s="44" t="e">
        <f t="shared" si="138"/>
        <v>#REF!</v>
      </c>
      <c r="CO58" s="129" t="e">
        <f t="shared" si="111"/>
        <v>#REF!</v>
      </c>
      <c r="CP58" s="39" t="e">
        <v>#REF!</v>
      </c>
      <c r="CQ58" s="35"/>
      <c r="CR58" s="35">
        <f t="shared" si="305"/>
        <v>0</v>
      </c>
      <c r="CS58" s="44" t="e">
        <f t="shared" si="139"/>
        <v>#REF!</v>
      </c>
      <c r="CT58" s="44" t="e">
        <f t="shared" si="140"/>
        <v>#REF!</v>
      </c>
      <c r="CU58" s="259" t="e">
        <f t="shared" si="141"/>
        <v>#REF!</v>
      </c>
      <c r="CV58" s="35" t="e">
        <f t="shared" si="306"/>
        <v>#REF!</v>
      </c>
      <c r="CW58" s="35"/>
      <c r="CX58" s="39">
        <f t="shared" si="307"/>
        <v>0</v>
      </c>
      <c r="CY58" s="123" t="e">
        <f t="shared" si="142"/>
        <v>#REF!</v>
      </c>
      <c r="CZ58" s="44" t="e">
        <f t="shared" si="143"/>
        <v>#REF!</v>
      </c>
      <c r="DA58" s="259" t="e">
        <f t="shared" si="144"/>
        <v>#REF!</v>
      </c>
      <c r="DB58" s="39" t="e">
        <v>#REF!</v>
      </c>
      <c r="DC58" s="35"/>
      <c r="DD58" s="39">
        <f t="shared" si="198"/>
        <v>0</v>
      </c>
      <c r="DE58" s="39" t="e">
        <f t="shared" si="145"/>
        <v>#REF!</v>
      </c>
      <c r="DF58" s="44" t="e">
        <f t="shared" si="146"/>
        <v>#REF!</v>
      </c>
      <c r="DG58" s="129" t="e">
        <f t="shared" si="147"/>
        <v>#REF!</v>
      </c>
      <c r="DH58" s="35" t="e">
        <v>#REF!</v>
      </c>
      <c r="DI58" s="35"/>
      <c r="DJ58" s="35">
        <f t="shared" si="199"/>
        <v>0</v>
      </c>
      <c r="DK58" s="35" t="e">
        <f t="shared" si="148"/>
        <v>#REF!</v>
      </c>
      <c r="DL58" s="35" t="e">
        <f t="shared" si="149"/>
        <v>#REF!</v>
      </c>
      <c r="DM58" s="129" t="e">
        <f t="shared" si="150"/>
        <v>#REF!</v>
      </c>
      <c r="DN58" s="35" t="e">
        <v>#REF!</v>
      </c>
      <c r="DO58" s="35"/>
      <c r="DP58" s="35">
        <f t="shared" si="200"/>
        <v>0</v>
      </c>
      <c r="DQ58" s="35" t="e">
        <f t="shared" si="151"/>
        <v>#REF!</v>
      </c>
      <c r="DR58" s="40" t="e">
        <f t="shared" si="152"/>
        <v>#REF!</v>
      </c>
      <c r="DS58" s="135" t="e">
        <f t="shared" si="153"/>
        <v>#REF!</v>
      </c>
      <c r="DT58" s="35"/>
      <c r="DU58" s="157" t="e">
        <f t="shared" si="295"/>
        <v>#REF!</v>
      </c>
      <c r="DV58" s="241"/>
      <c r="DW58" s="39"/>
      <c r="DX58" s="103">
        <f t="shared" si="81"/>
        <v>0</v>
      </c>
      <c r="DY58" s="44" t="e">
        <f t="shared" si="82"/>
        <v>#DIV/0!</v>
      </c>
      <c r="DZ58" s="135" t="e">
        <f t="shared" si="83"/>
        <v>#DIV/0!</v>
      </c>
      <c r="EA58" s="38"/>
      <c r="EB58" s="38"/>
      <c r="EC58" s="102">
        <f t="shared" si="154"/>
        <v>0</v>
      </c>
      <c r="ED58" s="43" t="e">
        <f t="shared" si="155"/>
        <v>#DIV/0!</v>
      </c>
      <c r="EE58" s="233" t="e">
        <f t="shared" si="61"/>
        <v>#DIV/0!</v>
      </c>
      <c r="EF58" s="35">
        <v>0</v>
      </c>
      <c r="EG58" s="38">
        <f t="shared" si="201"/>
        <v>0</v>
      </c>
      <c r="EH58" s="102">
        <f t="shared" si="85"/>
        <v>0</v>
      </c>
      <c r="EI58" s="43" t="e">
        <f t="shared" si="86"/>
        <v>#DIV/0!</v>
      </c>
      <c r="EJ58" s="233" t="e">
        <f t="shared" si="62"/>
        <v>#DIV/0!</v>
      </c>
      <c r="EK58" s="35"/>
      <c r="EL58" s="35"/>
      <c r="EM58" s="35">
        <f t="shared" si="63"/>
        <v>0</v>
      </c>
      <c r="EN58" s="40" t="e">
        <f t="shared" si="64"/>
        <v>#DIV/0!</v>
      </c>
      <c r="EO58" s="233" t="e">
        <f t="shared" si="65"/>
        <v>#DIV/0!</v>
      </c>
      <c r="EP58" s="35">
        <v>0</v>
      </c>
      <c r="EQ58" s="39">
        <f t="shared" si="179"/>
        <v>0</v>
      </c>
      <c r="ER58" s="297">
        <f t="shared" si="87"/>
        <v>0</v>
      </c>
      <c r="ES58" s="44" t="e">
        <f t="shared" si="88"/>
        <v>#DIV/0!</v>
      </c>
      <c r="ET58" s="233" t="e">
        <f t="shared" si="89"/>
        <v>#DIV/0!</v>
      </c>
      <c r="EU58" s="39"/>
      <c r="EV58" s="39"/>
      <c r="EW58" s="39">
        <f t="shared" si="112"/>
        <v>0</v>
      </c>
      <c r="EX58" s="44" t="e">
        <f t="shared" si="113"/>
        <v>#DIV/0!</v>
      </c>
      <c r="EY58" s="302" t="e">
        <f t="shared" si="90"/>
        <v>#DIV/0!</v>
      </c>
      <c r="EZ58" s="39">
        <v>0</v>
      </c>
      <c r="FA58" s="39">
        <f t="shared" si="66"/>
        <v>0</v>
      </c>
      <c r="FB58" s="39">
        <f t="shared" si="114"/>
        <v>0</v>
      </c>
      <c r="FC58" s="44" t="e">
        <f t="shared" si="91"/>
        <v>#DIV/0!</v>
      </c>
      <c r="FD58" s="302" t="e">
        <f t="shared" si="92"/>
        <v>#DIV/0!</v>
      </c>
      <c r="FE58" s="35">
        <v>0</v>
      </c>
      <c r="FF58" s="35"/>
      <c r="FG58" s="35"/>
      <c r="FH58" s="120">
        <f t="shared" si="68"/>
        <v>0</v>
      </c>
      <c r="FI58" s="40" t="e">
        <f t="shared" si="93"/>
        <v>#DIV/0!</v>
      </c>
      <c r="FJ58" s="35">
        <f t="shared" si="180"/>
        <v>0</v>
      </c>
      <c r="FK58" s="105">
        <f t="shared" si="94"/>
        <v>0</v>
      </c>
      <c r="FL58" s="40" t="e">
        <f t="shared" si="95"/>
        <v>#DIV/0!</v>
      </c>
      <c r="FM58" s="302" t="e">
        <f t="shared" si="96"/>
        <v>#DIV/0!</v>
      </c>
      <c r="FN58" s="35">
        <v>0</v>
      </c>
      <c r="FO58" s="35"/>
      <c r="FP58" s="35"/>
      <c r="FQ58" s="35">
        <f t="shared" si="69"/>
        <v>0</v>
      </c>
      <c r="FR58" s="40" t="e">
        <f t="shared" si="70"/>
        <v>#DIV/0!</v>
      </c>
      <c r="FS58" s="35">
        <f t="shared" si="181"/>
        <v>0</v>
      </c>
      <c r="FT58" s="35">
        <f t="shared" si="71"/>
        <v>0</v>
      </c>
      <c r="FU58" s="40" t="e">
        <f t="shared" si="72"/>
        <v>#DIV/0!</v>
      </c>
      <c r="FV58" s="302" t="e">
        <f t="shared" si="73"/>
        <v>#DIV/0!</v>
      </c>
      <c r="FW58" s="35"/>
      <c r="FX58" s="35"/>
      <c r="FY58" s="35">
        <f t="shared" si="115"/>
        <v>0</v>
      </c>
      <c r="FZ58" s="40" t="e">
        <f t="shared" si="156"/>
        <v>#DIV/0!</v>
      </c>
      <c r="GA58" s="35">
        <v>0</v>
      </c>
      <c r="GB58" s="35">
        <f t="shared" si="308"/>
        <v>0</v>
      </c>
      <c r="GC58" s="35">
        <f t="shared" si="299"/>
        <v>0</v>
      </c>
      <c r="GD58" s="40" t="e">
        <f t="shared" si="300"/>
        <v>#DIV/0!</v>
      </c>
      <c r="GE58" s="302" t="e">
        <f t="shared" si="116"/>
        <v>#DIV/0!</v>
      </c>
      <c r="GF58" s="35"/>
      <c r="GG58" s="35"/>
      <c r="GH58" s="35">
        <f t="shared" si="159"/>
        <v>0</v>
      </c>
      <c r="GI58" s="40" t="e">
        <f t="shared" si="160"/>
        <v>#DIV/0!</v>
      </c>
      <c r="GJ58" s="35">
        <v>0</v>
      </c>
      <c r="GK58" s="35">
        <f t="shared" si="183"/>
        <v>0</v>
      </c>
      <c r="GL58" s="35">
        <f t="shared" si="117"/>
        <v>0</v>
      </c>
      <c r="GM58" s="40" t="e">
        <f t="shared" si="118"/>
        <v>#DIV/0!</v>
      </c>
      <c r="GN58" s="233" t="e">
        <f t="shared" si="161"/>
        <v>#DIV/0!</v>
      </c>
      <c r="GO58" s="35"/>
      <c r="GP58" s="35"/>
      <c r="GQ58" s="35">
        <f t="shared" si="119"/>
        <v>0</v>
      </c>
      <c r="GR58" s="40" t="e">
        <f t="shared" si="120"/>
        <v>#DIV/0!</v>
      </c>
      <c r="GS58" s="35">
        <v>0</v>
      </c>
      <c r="GT58" s="35">
        <f t="shared" si="184"/>
        <v>0</v>
      </c>
      <c r="GU58" s="35">
        <f t="shared" si="162"/>
        <v>0</v>
      </c>
      <c r="GV58" s="40" t="e">
        <f t="shared" si="121"/>
        <v>#DIV/0!</v>
      </c>
      <c r="GW58" s="233" t="e">
        <f t="shared" si="122"/>
        <v>#DIV/0!</v>
      </c>
      <c r="GX58" s="35"/>
      <c r="GY58" s="35"/>
      <c r="GZ58" s="35">
        <f t="shared" si="97"/>
        <v>0</v>
      </c>
      <c r="HA58" s="40" t="e">
        <f t="shared" si="98"/>
        <v>#DIV/0!</v>
      </c>
      <c r="HB58" s="35">
        <v>0</v>
      </c>
      <c r="HC58" s="35">
        <f t="shared" si="185"/>
        <v>0</v>
      </c>
      <c r="HD58" s="35">
        <f t="shared" si="163"/>
        <v>0</v>
      </c>
      <c r="HE58" s="40" t="e">
        <f t="shared" si="164"/>
        <v>#DIV/0!</v>
      </c>
      <c r="HF58" s="233" t="e">
        <f t="shared" si="101"/>
        <v>#DIV/0!</v>
      </c>
      <c r="HG58" s="35"/>
      <c r="HH58" s="35"/>
      <c r="HI58" s="40">
        <f t="shared" si="165"/>
        <v>0</v>
      </c>
      <c r="HJ58" s="40" t="e">
        <f t="shared" si="166"/>
        <v>#DIV/0!</v>
      </c>
      <c r="HK58" s="35">
        <v>0</v>
      </c>
      <c r="HL58" s="35">
        <f t="shared" si="186"/>
        <v>0</v>
      </c>
      <c r="HM58" s="40">
        <f t="shared" si="167"/>
        <v>0</v>
      </c>
      <c r="HN58" s="40" t="e">
        <f t="shared" si="168"/>
        <v>#DIV/0!</v>
      </c>
      <c r="HO58" s="233" t="e">
        <f t="shared" si="169"/>
        <v>#DIV/0!</v>
      </c>
      <c r="HP58" s="35"/>
      <c r="HQ58" s="35"/>
      <c r="HR58" s="40">
        <f t="shared" si="102"/>
        <v>0</v>
      </c>
      <c r="HS58" s="40" t="e">
        <f t="shared" si="103"/>
        <v>#DIV/0!</v>
      </c>
      <c r="HT58" s="35">
        <v>0</v>
      </c>
      <c r="HU58" s="40">
        <f t="shared" si="79"/>
        <v>0</v>
      </c>
      <c r="HV58" s="40" t="e">
        <f t="shared" si="80"/>
        <v>#DIV/0!</v>
      </c>
      <c r="HW58" s="44" t="e">
        <f t="shared" si="104"/>
        <v>#DIV/0!</v>
      </c>
    </row>
    <row r="59" spans="1:231" s="14" customFormat="1" ht="16.95" customHeight="1">
      <c r="A59" s="6" t="s">
        <v>26</v>
      </c>
      <c r="B59" s="45">
        <v>239.66224500000001</v>
      </c>
      <c r="C59" s="34">
        <v>164.23472100000001</v>
      </c>
      <c r="D59" s="78">
        <f t="shared" si="278"/>
        <v>68.527573460725947</v>
      </c>
      <c r="E59" s="281">
        <f t="shared" si="279"/>
        <v>-75.427524000000005</v>
      </c>
      <c r="F59" s="67">
        <v>487.88793900000007</v>
      </c>
      <c r="G59" s="67">
        <f>G60+G61</f>
        <v>304.14223300000003</v>
      </c>
      <c r="H59" s="34">
        <v>468.37694900000002</v>
      </c>
      <c r="I59" s="282">
        <f t="shared" si="280"/>
        <v>-19.510990000000049</v>
      </c>
      <c r="J59" s="78">
        <f t="shared" si="281"/>
        <v>96.000927991786241</v>
      </c>
      <c r="K59" s="34">
        <v>721.86339300000009</v>
      </c>
      <c r="L59" s="34">
        <v>318.19000999999997</v>
      </c>
      <c r="M59" s="34">
        <v>786.566959</v>
      </c>
      <c r="N59" s="263">
        <v>64.70356599999991</v>
      </c>
      <c r="O59" s="42">
        <v>108.96340867641142</v>
      </c>
      <c r="P59" s="268">
        <v>983.17378000000008</v>
      </c>
      <c r="Q59" s="67">
        <f>Q60+Q61</f>
        <v>298.93263299999995</v>
      </c>
      <c r="R59" s="34">
        <v>1085.4995919999999</v>
      </c>
      <c r="S59" s="282">
        <f t="shared" si="282"/>
        <v>102.32581199999981</v>
      </c>
      <c r="T59" s="78">
        <f t="shared" si="297"/>
        <v>110.40770350893611</v>
      </c>
      <c r="U59" s="34">
        <v>1229.498965</v>
      </c>
      <c r="V59" s="67">
        <f>V60+V61</f>
        <v>278.97689700000001</v>
      </c>
      <c r="W59" s="34">
        <v>1364.4764919999998</v>
      </c>
      <c r="X59" s="282">
        <f t="shared" si="298"/>
        <v>134.97752699999978</v>
      </c>
      <c r="Y59" s="78">
        <f t="shared" si="284"/>
        <v>110.9782546258589</v>
      </c>
      <c r="Z59" s="34">
        <v>1484.191145</v>
      </c>
      <c r="AA59" s="67">
        <f>AA60+AA61</f>
        <v>296.22796400000004</v>
      </c>
      <c r="AB59" s="34">
        <v>1660.7044559999999</v>
      </c>
      <c r="AC59" s="281">
        <f t="shared" si="285"/>
        <v>176.51331099999993</v>
      </c>
      <c r="AD59" s="78">
        <f t="shared" si="286"/>
        <v>111.89289611345849</v>
      </c>
      <c r="AE59" s="34">
        <v>1728.3707599999998</v>
      </c>
      <c r="AF59" s="67">
        <f>AF60+AF61</f>
        <v>290.73783800000001</v>
      </c>
      <c r="AG59" s="34">
        <v>1951.4422939999999</v>
      </c>
      <c r="AH59" s="281">
        <f t="shared" si="287"/>
        <v>223.07153400000016</v>
      </c>
      <c r="AI59" s="78">
        <f t="shared" si="288"/>
        <v>112.90646307855845</v>
      </c>
      <c r="AJ59" s="91">
        <v>1967.8271540000001</v>
      </c>
      <c r="AK59" s="53">
        <v>282.11131499999999</v>
      </c>
      <c r="AL59" s="34">
        <v>2233.5536090000001</v>
      </c>
      <c r="AM59" s="88">
        <f t="shared" si="171"/>
        <v>265.72645499999999</v>
      </c>
      <c r="AN59" s="42">
        <f t="shared" si="172"/>
        <v>113.503546511179</v>
      </c>
      <c r="AO59" s="34">
        <v>2205.4775239999999</v>
      </c>
      <c r="AP59" s="34">
        <v>247.188715</v>
      </c>
      <c r="AQ59" s="34">
        <v>2480.7423239999998</v>
      </c>
      <c r="AR59" s="104">
        <f t="shared" si="173"/>
        <v>275.26479999999992</v>
      </c>
      <c r="AS59" s="34">
        <f t="shared" si="174"/>
        <v>112.48096147000227</v>
      </c>
      <c r="AT59" s="34">
        <v>2436.7570799999999</v>
      </c>
      <c r="AU59" s="34">
        <v>256.07957800000003</v>
      </c>
      <c r="AV59" s="34">
        <v>2736.8219020000001</v>
      </c>
      <c r="AW59" s="104">
        <f t="shared" si="270"/>
        <v>300.06482200000028</v>
      </c>
      <c r="AX59" s="42">
        <f t="shared" si="289"/>
        <v>112.31410485939782</v>
      </c>
      <c r="AY59" s="34">
        <v>2672.3532749999999</v>
      </c>
      <c r="AZ59" s="34">
        <v>258.21495299999998</v>
      </c>
      <c r="BA59" s="34">
        <v>2995.0368549999998</v>
      </c>
      <c r="BB59" s="104">
        <f t="shared" si="177"/>
        <v>322.68357999999989</v>
      </c>
      <c r="BC59" s="42">
        <f t="shared" si="178"/>
        <v>112.07488482225465</v>
      </c>
      <c r="BD59" s="34">
        <f>BD60+BD61</f>
        <v>231.64232900000002</v>
      </c>
      <c r="BE59" s="34">
        <v>2904.2008719999999</v>
      </c>
      <c r="BF59" s="34">
        <v>3226.8307460000001</v>
      </c>
      <c r="BG59" s="88" t="e">
        <f>BF59-#REF!</f>
        <v>#REF!</v>
      </c>
      <c r="BH59" s="42">
        <f t="shared" si="123"/>
        <v>111.10907572236279</v>
      </c>
      <c r="BI59" s="34">
        <v>164.23472100000001</v>
      </c>
      <c r="BJ59" s="34">
        <v>200.078575</v>
      </c>
      <c r="BK59" s="88">
        <f t="shared" si="124"/>
        <v>35.843853999999993</v>
      </c>
      <c r="BL59" s="42">
        <f t="shared" si="125"/>
        <v>121.82477236345169</v>
      </c>
      <c r="BM59" s="34">
        <v>468.37694900000002</v>
      </c>
      <c r="BN59" s="34">
        <v>176.72988599999999</v>
      </c>
      <c r="BO59" s="34">
        <v>376.80846100000002</v>
      </c>
      <c r="BP59" s="104">
        <f t="shared" si="126"/>
        <v>-91.568488000000002</v>
      </c>
      <c r="BQ59" s="42">
        <f t="shared" si="127"/>
        <v>80.449830377967643</v>
      </c>
      <c r="BR59" s="34">
        <v>786.566959</v>
      </c>
      <c r="BS59" s="34">
        <v>201.48064199999999</v>
      </c>
      <c r="BT59" s="34">
        <v>578.28910299999995</v>
      </c>
      <c r="BU59" s="104">
        <f t="shared" si="290"/>
        <v>-208.27785600000004</v>
      </c>
      <c r="BV59" s="34">
        <f t="shared" si="291"/>
        <v>73.520645176248749</v>
      </c>
      <c r="BW59" s="194">
        <f t="shared" si="292"/>
        <v>-26.479354823751251</v>
      </c>
      <c r="BX59" s="34">
        <v>1085.4995919999999</v>
      </c>
      <c r="BY59" s="34">
        <v>223.48406199999999</v>
      </c>
      <c r="BZ59" s="34">
        <v>801.77316499999995</v>
      </c>
      <c r="CA59" s="104">
        <f t="shared" si="131"/>
        <v>-283.72642699999994</v>
      </c>
      <c r="CB59" s="34">
        <f t="shared" si="132"/>
        <v>73.862134164671346</v>
      </c>
      <c r="CC59" s="194">
        <f t="shared" si="133"/>
        <v>-26.137865835328654</v>
      </c>
      <c r="CD59" s="34">
        <v>1364.4764919999998</v>
      </c>
      <c r="CE59" s="34">
        <v>222.55203599999999</v>
      </c>
      <c r="CF59" s="34">
        <v>1024.3252010000001</v>
      </c>
      <c r="CG59" s="104">
        <f t="shared" si="293"/>
        <v>-340.15129099999967</v>
      </c>
      <c r="CH59" s="34">
        <f t="shared" si="276"/>
        <v>75.070930646711375</v>
      </c>
      <c r="CI59" s="184">
        <f t="shared" si="294"/>
        <v>-24.929069353288625</v>
      </c>
      <c r="CJ59" s="34">
        <v>1660.7044559999999</v>
      </c>
      <c r="CK59" s="34">
        <v>271.35947299999998</v>
      </c>
      <c r="CL59" s="34">
        <v>1295.6846740000001</v>
      </c>
      <c r="CM59" s="34">
        <f t="shared" si="137"/>
        <v>-365.01978199999985</v>
      </c>
      <c r="CN59" s="42">
        <f t="shared" si="138"/>
        <v>78.020184104329289</v>
      </c>
      <c r="CO59" s="128">
        <f t="shared" si="111"/>
        <v>-21.979815895670711</v>
      </c>
      <c r="CP59" s="34">
        <v>1951.4422939999999</v>
      </c>
      <c r="CQ59" s="34">
        <f>CQ60+CQ61</f>
        <v>273.96353000000005</v>
      </c>
      <c r="CR59" s="34">
        <v>1569.6482800000001</v>
      </c>
      <c r="CS59" s="42">
        <f t="shared" si="139"/>
        <v>-381.79401399999983</v>
      </c>
      <c r="CT59" s="42">
        <f t="shared" si="140"/>
        <v>80.435290596402339</v>
      </c>
      <c r="CU59" s="258">
        <f t="shared" si="141"/>
        <v>-19.564709403597661</v>
      </c>
      <c r="CV59" s="34">
        <v>2233.5536090000001</v>
      </c>
      <c r="CW59" s="34">
        <v>257.72602499999999</v>
      </c>
      <c r="CX59" s="34">
        <v>1827.374305</v>
      </c>
      <c r="CY59" s="119">
        <f t="shared" si="142"/>
        <v>-406.179304</v>
      </c>
      <c r="CZ59" s="42">
        <f t="shared" si="143"/>
        <v>81.814660621382913</v>
      </c>
      <c r="DA59" s="258">
        <f t="shared" si="144"/>
        <v>-18.185339378617087</v>
      </c>
      <c r="DB59" s="34">
        <v>2480.7423239999998</v>
      </c>
      <c r="DC59" s="34">
        <v>266.63939099999999</v>
      </c>
      <c r="DD59" s="34">
        <v>2094.013696</v>
      </c>
      <c r="DE59" s="34">
        <f t="shared" si="145"/>
        <v>-386.72862799999984</v>
      </c>
      <c r="DF59" s="42">
        <f t="shared" si="146"/>
        <v>84.410769943392154</v>
      </c>
      <c r="DG59" s="128">
        <f t="shared" si="147"/>
        <v>-15.589230056607846</v>
      </c>
      <c r="DH59" s="34">
        <v>2736.8219020000001</v>
      </c>
      <c r="DI59" s="34">
        <v>266.26593000000003</v>
      </c>
      <c r="DJ59" s="34">
        <v>2360.279626</v>
      </c>
      <c r="DK59" s="34">
        <f t="shared" si="148"/>
        <v>-376.54227600000013</v>
      </c>
      <c r="DL59" s="34">
        <f t="shared" si="149"/>
        <v>86.241622966959142</v>
      </c>
      <c r="DM59" s="128">
        <f t="shared" si="150"/>
        <v>-13.758377033040858</v>
      </c>
      <c r="DN59" s="34">
        <v>2995.0368549999998</v>
      </c>
      <c r="DO59" s="34">
        <v>300.289016</v>
      </c>
      <c r="DP59" s="34">
        <v>2660.5686420000002</v>
      </c>
      <c r="DQ59" s="34">
        <f t="shared" si="151"/>
        <v>-334.46821299999965</v>
      </c>
      <c r="DR59" s="42">
        <f t="shared" si="152"/>
        <v>88.832584399032399</v>
      </c>
      <c r="DS59" s="134">
        <f t="shared" si="153"/>
        <v>-11.167415600967601</v>
      </c>
      <c r="DT59" s="34">
        <v>2929.4078880000002</v>
      </c>
      <c r="DU59" s="154">
        <f t="shared" si="295"/>
        <v>90.782818145367955</v>
      </c>
      <c r="DV59" s="238">
        <v>200.078575</v>
      </c>
      <c r="DW59" s="34">
        <v>330.43922300000003</v>
      </c>
      <c r="DX59" s="88">
        <f t="shared" si="81"/>
        <v>130.36064800000003</v>
      </c>
      <c r="DY59" s="42">
        <f t="shared" si="82"/>
        <v>165.15472633689041</v>
      </c>
      <c r="DZ59" s="134">
        <f t="shared" si="83"/>
        <v>65.154726336890405</v>
      </c>
      <c r="EA59" s="53">
        <v>176.72988599999999</v>
      </c>
      <c r="EB59" s="53">
        <v>374.08810099999999</v>
      </c>
      <c r="EC59" s="245">
        <f t="shared" si="154"/>
        <v>197.358215</v>
      </c>
      <c r="ED59" s="83">
        <f t="shared" si="155"/>
        <v>211.67223578699077</v>
      </c>
      <c r="EE59" s="232">
        <f t="shared" si="61"/>
        <v>111.67223578699077</v>
      </c>
      <c r="EF59" s="34">
        <v>376.80846100000002</v>
      </c>
      <c r="EG59" s="53">
        <v>704.52732400000002</v>
      </c>
      <c r="EH59" s="245">
        <f t="shared" si="85"/>
        <v>327.718863</v>
      </c>
      <c r="EI59" s="83">
        <f t="shared" si="86"/>
        <v>186.97226758928855</v>
      </c>
      <c r="EJ59" s="232">
        <f t="shared" si="62"/>
        <v>86.972267589288549</v>
      </c>
      <c r="EK59" s="34">
        <v>201.48064199999999</v>
      </c>
      <c r="EL59" s="34">
        <v>325.43345900000003</v>
      </c>
      <c r="EM59" s="34">
        <f t="shared" si="63"/>
        <v>123.95281700000004</v>
      </c>
      <c r="EN59" s="42">
        <f t="shared" si="64"/>
        <v>161.52095594374771</v>
      </c>
      <c r="EO59" s="232">
        <f t="shared" si="65"/>
        <v>61.520955943747708</v>
      </c>
      <c r="EP59" s="34">
        <v>578.28910299999995</v>
      </c>
      <c r="EQ59" s="34">
        <v>1029.960783</v>
      </c>
      <c r="ER59" s="293">
        <f t="shared" si="87"/>
        <v>451.67168000000004</v>
      </c>
      <c r="ES59" s="42">
        <f t="shared" si="88"/>
        <v>178.10482294355114</v>
      </c>
      <c r="ET59" s="232">
        <f t="shared" si="89"/>
        <v>78.104822943551142</v>
      </c>
      <c r="EU59" s="34">
        <v>223.48406199999999</v>
      </c>
      <c r="EV59" s="34">
        <v>324.201661</v>
      </c>
      <c r="EW59" s="34">
        <f t="shared" si="112"/>
        <v>100.71759900000001</v>
      </c>
      <c r="EX59" s="42">
        <f t="shared" si="113"/>
        <v>145.06701645686036</v>
      </c>
      <c r="EY59" s="301">
        <f t="shared" si="90"/>
        <v>45.067016456860358</v>
      </c>
      <c r="EZ59" s="34">
        <v>801.77316499999995</v>
      </c>
      <c r="FA59" s="34">
        <v>1354.1624440000001</v>
      </c>
      <c r="FB59" s="34">
        <f t="shared" si="114"/>
        <v>552.3892790000001</v>
      </c>
      <c r="FC59" s="42">
        <f t="shared" si="91"/>
        <v>168.89595500492962</v>
      </c>
      <c r="FD59" s="301">
        <f t="shared" si="92"/>
        <v>68.895955004929618</v>
      </c>
      <c r="FE59" s="34">
        <v>1024.3252010000001</v>
      </c>
      <c r="FF59" s="34">
        <v>222.55203599999999</v>
      </c>
      <c r="FG59" s="34">
        <v>317.66442999999998</v>
      </c>
      <c r="FH59" s="119">
        <f t="shared" si="68"/>
        <v>95.112393999999995</v>
      </c>
      <c r="FI59" s="42">
        <f t="shared" si="93"/>
        <v>142.7371484482847</v>
      </c>
      <c r="FJ59" s="34">
        <v>1671.8268740000001</v>
      </c>
      <c r="FK59" s="104">
        <f t="shared" si="94"/>
        <v>647.50167299999998</v>
      </c>
      <c r="FL59" s="42">
        <f t="shared" si="95"/>
        <v>163.21251028168348</v>
      </c>
      <c r="FM59" s="301">
        <f t="shared" si="96"/>
        <v>63.212510281683478</v>
      </c>
      <c r="FN59" s="34">
        <v>1295.6846740000001</v>
      </c>
      <c r="FO59" s="34">
        <v>271.35947299999998</v>
      </c>
      <c r="FP59" s="34">
        <v>313.839091</v>
      </c>
      <c r="FQ59" s="34">
        <f t="shared" si="69"/>
        <v>42.479618000000016</v>
      </c>
      <c r="FR59" s="42">
        <f t="shared" si="70"/>
        <v>115.654370761547</v>
      </c>
      <c r="FS59" s="34">
        <v>1985.6659649999999</v>
      </c>
      <c r="FT59" s="34">
        <f t="shared" si="71"/>
        <v>689.98129099999983</v>
      </c>
      <c r="FU59" s="42">
        <f t="shared" si="72"/>
        <v>153.25225379643564</v>
      </c>
      <c r="FV59" s="301">
        <f t="shared" si="73"/>
        <v>53.252253796435639</v>
      </c>
      <c r="FW59" s="34">
        <v>273.96360600000003</v>
      </c>
      <c r="FX59" s="34">
        <v>284.23219999999998</v>
      </c>
      <c r="FY59" s="34">
        <f t="shared" si="115"/>
        <v>10.26859399999995</v>
      </c>
      <c r="FZ59" s="42">
        <f t="shared" si="156"/>
        <v>103.74815989244934</v>
      </c>
      <c r="GA59" s="34">
        <v>1569.6482800000001</v>
      </c>
      <c r="GB59" s="34">
        <v>2269.8981650000001</v>
      </c>
      <c r="GC59" s="34">
        <f t="shared" si="299"/>
        <v>700.24988499999995</v>
      </c>
      <c r="GD59" s="42">
        <f t="shared" si="300"/>
        <v>144.61189770487945</v>
      </c>
      <c r="GE59" s="301">
        <f t="shared" si="116"/>
        <v>44.611897704879453</v>
      </c>
      <c r="GF59" s="34">
        <v>257.72602499999999</v>
      </c>
      <c r="GG59" s="34">
        <v>310.19150300000001</v>
      </c>
      <c r="GH59" s="34">
        <f t="shared" si="159"/>
        <v>52.465478000000019</v>
      </c>
      <c r="GI59" s="42">
        <f t="shared" si="160"/>
        <v>120.35707414491803</v>
      </c>
      <c r="GJ59" s="34">
        <v>1827.374305</v>
      </c>
      <c r="GK59" s="34">
        <v>2580.0896680000001</v>
      </c>
      <c r="GL59" s="34">
        <f t="shared" si="117"/>
        <v>752.71536300000002</v>
      </c>
      <c r="GM59" s="42">
        <f t="shared" si="118"/>
        <v>141.19108827022717</v>
      </c>
      <c r="GN59" s="232">
        <f t="shared" si="161"/>
        <v>41.191088270227169</v>
      </c>
      <c r="GO59" s="34">
        <v>266.63939099999999</v>
      </c>
      <c r="GP59" s="34">
        <v>353.93710299999998</v>
      </c>
      <c r="GQ59" s="35">
        <f t="shared" si="119"/>
        <v>87.29771199999999</v>
      </c>
      <c r="GR59" s="40">
        <f t="shared" si="120"/>
        <v>132.73999076903081</v>
      </c>
      <c r="GS59" s="34">
        <v>2094.013696</v>
      </c>
      <c r="GT59" s="34">
        <v>2934.0267709999998</v>
      </c>
      <c r="GU59" s="34">
        <f t="shared" si="162"/>
        <v>840.01307499999984</v>
      </c>
      <c r="GV59" s="42">
        <f t="shared" si="121"/>
        <v>140.11497520787944</v>
      </c>
      <c r="GW59" s="232">
        <f t="shared" si="122"/>
        <v>40.114975207879439</v>
      </c>
      <c r="GX59" s="34">
        <v>266.26593000000003</v>
      </c>
      <c r="GY59" s="34">
        <v>360.97162400000002</v>
      </c>
      <c r="GZ59" s="34">
        <f t="shared" si="97"/>
        <v>94.705693999999994</v>
      </c>
      <c r="HA59" s="42">
        <f t="shared" si="98"/>
        <v>135.56808563528949</v>
      </c>
      <c r="HB59" s="34">
        <v>2360.279626</v>
      </c>
      <c r="HC59" s="34">
        <v>3294.9983950000001</v>
      </c>
      <c r="HD59" s="34">
        <f t="shared" si="163"/>
        <v>934.71876900000007</v>
      </c>
      <c r="HE59" s="42">
        <f t="shared" si="164"/>
        <v>139.60203522936311</v>
      </c>
      <c r="HF59" s="232">
        <f t="shared" si="101"/>
        <v>39.602035229363111</v>
      </c>
      <c r="HG59" s="34">
        <v>300.289016</v>
      </c>
      <c r="HH59" s="34">
        <v>401.91887200000002</v>
      </c>
      <c r="HI59" s="42">
        <f t="shared" si="165"/>
        <v>101.62985600000002</v>
      </c>
      <c r="HJ59" s="42">
        <f t="shared" si="166"/>
        <v>133.84401379503004</v>
      </c>
      <c r="HK59" s="34">
        <v>2660.5686420000002</v>
      </c>
      <c r="HL59" s="34">
        <v>3696.9172669999998</v>
      </c>
      <c r="HM59" s="42">
        <f t="shared" si="167"/>
        <v>1036.3486249999996</v>
      </c>
      <c r="HN59" s="42">
        <f t="shared" si="168"/>
        <v>138.95214762138053</v>
      </c>
      <c r="HO59" s="232">
        <f t="shared" si="169"/>
        <v>38.952147621380533</v>
      </c>
      <c r="HP59" s="34">
        <v>268.839246</v>
      </c>
      <c r="HQ59" s="34">
        <v>433.507091</v>
      </c>
      <c r="HR59" s="42">
        <f t="shared" si="102"/>
        <v>164.667845</v>
      </c>
      <c r="HS59" s="42">
        <f t="shared" si="103"/>
        <v>161.25141602279302</v>
      </c>
      <c r="HT59" s="34">
        <v>4130.4243580000002</v>
      </c>
      <c r="HU59" s="42">
        <f t="shared" si="79"/>
        <v>1201.01647</v>
      </c>
      <c r="HV59" s="42">
        <f t="shared" si="80"/>
        <v>140.99860845325887</v>
      </c>
      <c r="HW59" s="331">
        <f t="shared" si="104"/>
        <v>40.998608453258868</v>
      </c>
    </row>
    <row r="60" spans="1:231" s="15" customFormat="1" ht="16.95" customHeight="1">
      <c r="A60" s="9" t="s">
        <v>2</v>
      </c>
      <c r="B60" s="46">
        <v>236.58963199999999</v>
      </c>
      <c r="C60" s="35">
        <v>160.73567700000001</v>
      </c>
      <c r="D60" s="75">
        <f t="shared" si="278"/>
        <v>67.938597157123098</v>
      </c>
      <c r="E60" s="271">
        <f t="shared" si="279"/>
        <v>-75.853954999999985</v>
      </c>
      <c r="F60" s="69">
        <v>482.11093700000004</v>
      </c>
      <c r="G60" s="69">
        <v>299.98167100000001</v>
      </c>
      <c r="H60" s="35">
        <v>460.71734800000002</v>
      </c>
      <c r="I60" s="272">
        <f t="shared" si="280"/>
        <v>-21.39358900000002</v>
      </c>
      <c r="J60" s="75">
        <f t="shared" si="281"/>
        <v>95.562517387984499</v>
      </c>
      <c r="K60" s="35">
        <v>713.24142699999993</v>
      </c>
      <c r="L60" s="35">
        <v>313.60166699999991</v>
      </c>
      <c r="M60" s="35">
        <v>774.31901499999992</v>
      </c>
      <c r="N60" s="270">
        <v>61.077587999999992</v>
      </c>
      <c r="O60" s="40">
        <v>108.56338200332831</v>
      </c>
      <c r="P60" s="54">
        <v>971.33157600000004</v>
      </c>
      <c r="Q60" s="69">
        <v>294.49782499999998</v>
      </c>
      <c r="R60" s="35">
        <v>1068.81684</v>
      </c>
      <c r="S60" s="272">
        <f t="shared" si="282"/>
        <v>97.485263999999916</v>
      </c>
      <c r="T60" s="75">
        <f t="shared" si="297"/>
        <v>110.03624986654401</v>
      </c>
      <c r="U60" s="35">
        <v>1214.553962</v>
      </c>
      <c r="V60" s="69">
        <v>274.626103</v>
      </c>
      <c r="W60" s="35">
        <v>1343.4429400000001</v>
      </c>
      <c r="X60" s="272">
        <f t="shared" si="298"/>
        <v>128.88897800000018</v>
      </c>
      <c r="Y60" s="75">
        <f t="shared" si="284"/>
        <v>110.61204211855349</v>
      </c>
      <c r="Z60" s="35">
        <v>1465.8807320000001</v>
      </c>
      <c r="AA60" s="69">
        <v>291.82987000000003</v>
      </c>
      <c r="AB60" s="35">
        <v>1635.2728099999999</v>
      </c>
      <c r="AC60" s="271">
        <f t="shared" si="285"/>
        <v>169.39207799999986</v>
      </c>
      <c r="AD60" s="75">
        <f t="shared" si="286"/>
        <v>111.5556521279113</v>
      </c>
      <c r="AE60" s="35">
        <v>1706.3572699999997</v>
      </c>
      <c r="AF60" s="69">
        <v>285.76364000000001</v>
      </c>
      <c r="AG60" s="35">
        <v>1921.0364500000001</v>
      </c>
      <c r="AH60" s="271">
        <f t="shared" si="287"/>
        <v>214.67918000000031</v>
      </c>
      <c r="AI60" s="75">
        <f t="shared" si="288"/>
        <v>112.58113900144723</v>
      </c>
      <c r="AJ60" s="90">
        <v>1941.714794</v>
      </c>
      <c r="AK60" s="38">
        <v>276.06834600000002</v>
      </c>
      <c r="AL60" s="35">
        <v>2197.1047960000001</v>
      </c>
      <c r="AM60" s="89">
        <f t="shared" si="171"/>
        <v>255.39000200000009</v>
      </c>
      <c r="AN60" s="40">
        <f t="shared" si="172"/>
        <v>113.15280713672104</v>
      </c>
      <c r="AO60" s="35">
        <v>2174.4748529999997</v>
      </c>
      <c r="AP60" s="35">
        <v>240.46893399999999</v>
      </c>
      <c r="AQ60" s="35">
        <v>2437.5737300000001</v>
      </c>
      <c r="AR60" s="105">
        <f t="shared" si="173"/>
        <v>263.09887700000036</v>
      </c>
      <c r="AS60" s="35">
        <f t="shared" si="174"/>
        <v>112.09942145971557</v>
      </c>
      <c r="AT60" s="35">
        <v>2401.0014679999999</v>
      </c>
      <c r="AU60" s="35">
        <v>249.484082</v>
      </c>
      <c r="AV60" s="35">
        <v>2687.057812</v>
      </c>
      <c r="AW60" s="105">
        <f t="shared" si="270"/>
        <v>286.05634400000008</v>
      </c>
      <c r="AX60" s="40">
        <f t="shared" si="289"/>
        <v>111.91404286138489</v>
      </c>
      <c r="AY60" s="35">
        <v>2632.3726349999997</v>
      </c>
      <c r="AZ60" s="35">
        <v>251.537274</v>
      </c>
      <c r="BA60" s="35">
        <v>2938.5950859999998</v>
      </c>
      <c r="BB60" s="105">
        <f t="shared" si="177"/>
        <v>306.22245100000009</v>
      </c>
      <c r="BC60" s="40">
        <f t="shared" si="178"/>
        <v>111.63294462677774</v>
      </c>
      <c r="BD60" s="35">
        <v>221.29505900000001</v>
      </c>
      <c r="BE60" s="35">
        <v>2857.9634080000001</v>
      </c>
      <c r="BF60" s="35">
        <v>3159.9919220000002</v>
      </c>
      <c r="BG60" s="89" t="e">
        <f>BF60-#REF!</f>
        <v>#REF!</v>
      </c>
      <c r="BH60" s="40">
        <f t="shared" si="123"/>
        <v>110.56796294713092</v>
      </c>
      <c r="BI60" s="35">
        <v>160.73567700000001</v>
      </c>
      <c r="BJ60" s="35">
        <v>194.949746</v>
      </c>
      <c r="BK60" s="89">
        <f t="shared" si="124"/>
        <v>34.214068999999995</v>
      </c>
      <c r="BL60" s="40">
        <f t="shared" si="125"/>
        <v>121.28592085999675</v>
      </c>
      <c r="BM60" s="35">
        <v>460.71734800000002</v>
      </c>
      <c r="BN60" s="35">
        <v>172.226136</v>
      </c>
      <c r="BO60" s="35">
        <v>367.175882</v>
      </c>
      <c r="BP60" s="105">
        <f t="shared" si="126"/>
        <v>-93.541466000000014</v>
      </c>
      <c r="BQ60" s="40">
        <f t="shared" si="127"/>
        <v>79.696560937835571</v>
      </c>
      <c r="BR60" s="35">
        <v>774.31901499999992</v>
      </c>
      <c r="BS60" s="35">
        <v>198.15977599999999</v>
      </c>
      <c r="BT60" s="35">
        <v>565.33565799999997</v>
      </c>
      <c r="BU60" s="105">
        <f t="shared" si="290"/>
        <v>-208.98335699999996</v>
      </c>
      <c r="BV60" s="35">
        <f t="shared" si="291"/>
        <v>73.010690303143335</v>
      </c>
      <c r="BW60" s="195">
        <f t="shared" si="292"/>
        <v>-26.989309696856665</v>
      </c>
      <c r="BX60" s="35">
        <v>1068.81684</v>
      </c>
      <c r="BY60" s="35">
        <v>219.91629599999999</v>
      </c>
      <c r="BZ60" s="35">
        <v>785.25195399999996</v>
      </c>
      <c r="CA60" s="105">
        <f t="shared" si="131"/>
        <v>-283.564886</v>
      </c>
      <c r="CB60" s="35">
        <f t="shared" si="132"/>
        <v>73.469272246870659</v>
      </c>
      <c r="CC60" s="195">
        <f t="shared" si="133"/>
        <v>-26.530727753129341</v>
      </c>
      <c r="CD60" s="35">
        <v>1343.4429400000001</v>
      </c>
      <c r="CE60" s="35">
        <v>219.173194</v>
      </c>
      <c r="CF60" s="35">
        <v>1004.425148</v>
      </c>
      <c r="CG60" s="105">
        <f t="shared" si="293"/>
        <v>-339.0177920000001</v>
      </c>
      <c r="CH60" s="35">
        <f t="shared" si="276"/>
        <v>74.765002524037229</v>
      </c>
      <c r="CI60" s="185">
        <f t="shared" si="294"/>
        <v>-25.234997475962771</v>
      </c>
      <c r="CJ60" s="35">
        <v>1635.2728099999999</v>
      </c>
      <c r="CK60" s="35">
        <v>266.43213900000001</v>
      </c>
      <c r="CL60" s="35">
        <v>1270.857287</v>
      </c>
      <c r="CM60" s="35">
        <f t="shared" si="137"/>
        <v>-364.41552299999989</v>
      </c>
      <c r="CN60" s="40">
        <f t="shared" si="138"/>
        <v>77.71530714804706</v>
      </c>
      <c r="CO60" s="129">
        <f t="shared" si="111"/>
        <v>-22.28469285195294</v>
      </c>
      <c r="CP60" s="35">
        <v>1921.0364500000001</v>
      </c>
      <c r="CQ60" s="35">
        <v>268.08081400000003</v>
      </c>
      <c r="CR60" s="35">
        <v>1538.9381080000001</v>
      </c>
      <c r="CS60" s="40">
        <f t="shared" si="139"/>
        <v>-382.098342</v>
      </c>
      <c r="CT60" s="40">
        <f t="shared" si="140"/>
        <v>80.10978177951803</v>
      </c>
      <c r="CU60" s="259">
        <f t="shared" si="141"/>
        <v>-19.89021822048197</v>
      </c>
      <c r="CV60" s="35">
        <v>2197.1047960000001</v>
      </c>
      <c r="CW60" s="35">
        <v>251.15514899999999</v>
      </c>
      <c r="CX60" s="35">
        <v>1790.093257</v>
      </c>
      <c r="CY60" s="120">
        <f t="shared" si="142"/>
        <v>-407.01153900000008</v>
      </c>
      <c r="CZ60" s="40">
        <f t="shared" si="143"/>
        <v>81.475096693567096</v>
      </c>
      <c r="DA60" s="259">
        <f t="shared" si="144"/>
        <v>-18.524903306432904</v>
      </c>
      <c r="DB60" s="35">
        <v>2437.5737300000001</v>
      </c>
      <c r="DC60" s="35">
        <v>259.378873</v>
      </c>
      <c r="DD60" s="35">
        <v>2049.4721300000001</v>
      </c>
      <c r="DE60" s="35">
        <f t="shared" si="145"/>
        <v>-388.10159999999996</v>
      </c>
      <c r="DF60" s="40">
        <f t="shared" si="146"/>
        <v>84.078364677814278</v>
      </c>
      <c r="DG60" s="129">
        <f t="shared" si="147"/>
        <v>-15.921635322185722</v>
      </c>
      <c r="DH60" s="35">
        <v>2687.057812</v>
      </c>
      <c r="DI60" s="35">
        <v>259.26297199999999</v>
      </c>
      <c r="DJ60" s="35">
        <v>2308.7351020000001</v>
      </c>
      <c r="DK60" s="35">
        <f t="shared" si="148"/>
        <v>-378.32270999999992</v>
      </c>
      <c r="DL60" s="35">
        <f t="shared" si="149"/>
        <v>85.920559345226323</v>
      </c>
      <c r="DM60" s="129">
        <f t="shared" si="150"/>
        <v>-14.079440654773677</v>
      </c>
      <c r="DN60" s="35">
        <v>2938.5950859999998</v>
      </c>
      <c r="DO60" s="35">
        <v>293.967061</v>
      </c>
      <c r="DP60" s="35">
        <v>2602.7021629999999</v>
      </c>
      <c r="DQ60" s="35">
        <f t="shared" si="151"/>
        <v>-335.89292299999988</v>
      </c>
      <c r="DR60" s="40">
        <f t="shared" si="152"/>
        <v>88.569608497602999</v>
      </c>
      <c r="DS60" s="135">
        <f t="shared" si="153"/>
        <v>-11.430391502397001</v>
      </c>
      <c r="DT60" s="35">
        <v>2863.4976259999999</v>
      </c>
      <c r="DU60" s="155">
        <f t="shared" si="295"/>
        <v>90.617245128514597</v>
      </c>
      <c r="DV60" s="239">
        <v>194.949746</v>
      </c>
      <c r="DW60" s="35">
        <v>326.30964999999998</v>
      </c>
      <c r="DX60" s="89">
        <f t="shared" si="81"/>
        <v>131.35990399999997</v>
      </c>
      <c r="DY60" s="40">
        <f t="shared" si="82"/>
        <v>167.38141838871641</v>
      </c>
      <c r="DZ60" s="135">
        <f t="shared" si="83"/>
        <v>67.381418388716412</v>
      </c>
      <c r="EA60" s="38">
        <v>172.226136</v>
      </c>
      <c r="EB60" s="38">
        <v>369.32076999999998</v>
      </c>
      <c r="EC60" s="102">
        <f t="shared" si="154"/>
        <v>197.09463399999999</v>
      </c>
      <c r="ED60" s="43">
        <f t="shared" si="155"/>
        <v>214.43944489354391</v>
      </c>
      <c r="EE60" s="233">
        <f t="shared" si="61"/>
        <v>114.43944489354391</v>
      </c>
      <c r="EF60" s="35">
        <v>367.175882</v>
      </c>
      <c r="EG60" s="38">
        <v>695.63041999999996</v>
      </c>
      <c r="EH60" s="102">
        <f t="shared" si="85"/>
        <v>328.45453799999996</v>
      </c>
      <c r="EI60" s="43">
        <f t="shared" si="86"/>
        <v>189.45427902587565</v>
      </c>
      <c r="EJ60" s="233">
        <f t="shared" si="62"/>
        <v>89.45427902587565</v>
      </c>
      <c r="EK60" s="35">
        <v>198.15977599999999</v>
      </c>
      <c r="EL60" s="35">
        <v>320.72135900000001</v>
      </c>
      <c r="EM60" s="35">
        <f t="shared" si="63"/>
        <v>122.56158300000001</v>
      </c>
      <c r="EN60" s="40">
        <f t="shared" si="64"/>
        <v>161.84987966478121</v>
      </c>
      <c r="EO60" s="233">
        <f t="shared" si="65"/>
        <v>61.849879664781213</v>
      </c>
      <c r="EP60" s="35">
        <v>565.33565799999997</v>
      </c>
      <c r="EQ60" s="35">
        <v>1016.351779</v>
      </c>
      <c r="ER60" s="294">
        <f t="shared" si="87"/>
        <v>451.016121</v>
      </c>
      <c r="ES60" s="40">
        <f t="shared" si="88"/>
        <v>179.77846693689364</v>
      </c>
      <c r="ET60" s="233">
        <f t="shared" si="89"/>
        <v>79.778466936893636</v>
      </c>
      <c r="EU60" s="35">
        <v>219.91629599999999</v>
      </c>
      <c r="EV60" s="35">
        <v>318.55196699999999</v>
      </c>
      <c r="EW60" s="35">
        <f t="shared" si="112"/>
        <v>98.635671000000002</v>
      </c>
      <c r="EX60" s="40">
        <f t="shared" si="113"/>
        <v>144.85146066665294</v>
      </c>
      <c r="EY60" s="302">
        <f t="shared" si="90"/>
        <v>44.85146066665294</v>
      </c>
      <c r="EZ60" s="35">
        <v>785.25195399999996</v>
      </c>
      <c r="FA60" s="35">
        <v>1334.903746</v>
      </c>
      <c r="FB60" s="35">
        <f t="shared" si="114"/>
        <v>549.651792</v>
      </c>
      <c r="FC60" s="40">
        <f t="shared" si="91"/>
        <v>169.99687032934145</v>
      </c>
      <c r="FD60" s="302">
        <f t="shared" si="92"/>
        <v>69.996870329341448</v>
      </c>
      <c r="FE60" s="35">
        <v>1004.425148</v>
      </c>
      <c r="FF60" s="35">
        <v>219.173194</v>
      </c>
      <c r="FG60" s="35">
        <v>312.72243700000001</v>
      </c>
      <c r="FH60" s="120">
        <f t="shared" si="68"/>
        <v>93.549243000000018</v>
      </c>
      <c r="FI60" s="40">
        <f t="shared" si="93"/>
        <v>142.68279404642888</v>
      </c>
      <c r="FJ60" s="35">
        <v>1647.6261830000001</v>
      </c>
      <c r="FK60" s="105">
        <f t="shared" si="94"/>
        <v>643.20103500000005</v>
      </c>
      <c r="FL60" s="40">
        <f t="shared" si="95"/>
        <v>164.03673148573935</v>
      </c>
      <c r="FM60" s="302">
        <f t="shared" si="96"/>
        <v>64.036731485739352</v>
      </c>
      <c r="FN60" s="35">
        <v>1270.857287</v>
      </c>
      <c r="FO60" s="35">
        <v>266.43213900000001</v>
      </c>
      <c r="FP60" s="35">
        <v>307.90561100000002</v>
      </c>
      <c r="FQ60" s="35">
        <f t="shared" si="69"/>
        <v>41.473472000000015</v>
      </c>
      <c r="FR60" s="40">
        <f t="shared" si="70"/>
        <v>115.56624217921399</v>
      </c>
      <c r="FS60" s="35">
        <v>1955.531794</v>
      </c>
      <c r="FT60" s="35">
        <f t="shared" si="71"/>
        <v>684.67450699999995</v>
      </c>
      <c r="FU60" s="40">
        <f t="shared" si="72"/>
        <v>153.8750113017214</v>
      </c>
      <c r="FV60" s="302">
        <f t="shared" si="73"/>
        <v>53.875011301721401</v>
      </c>
      <c r="FW60" s="35">
        <v>268.08082100000001</v>
      </c>
      <c r="FX60" s="35">
        <v>277.43072799999999</v>
      </c>
      <c r="FY60" s="35">
        <f t="shared" si="115"/>
        <v>9.3499069999999733</v>
      </c>
      <c r="FZ60" s="40">
        <f t="shared" si="156"/>
        <v>103.48771947397159</v>
      </c>
      <c r="GA60" s="35">
        <v>1538.9381080000001</v>
      </c>
      <c r="GB60" s="35">
        <v>2232.9625219999998</v>
      </c>
      <c r="GC60" s="35">
        <f t="shared" si="299"/>
        <v>694.02441399999975</v>
      </c>
      <c r="GD60" s="40">
        <f t="shared" si="300"/>
        <v>145.09761701215862</v>
      </c>
      <c r="GE60" s="302">
        <f t="shared" si="116"/>
        <v>45.097617012158622</v>
      </c>
      <c r="GF60" s="35">
        <v>251.15514899999999</v>
      </c>
      <c r="GG60" s="35">
        <v>307.81883800000003</v>
      </c>
      <c r="GH60" s="35">
        <f t="shared" si="159"/>
        <v>56.663689000000034</v>
      </c>
      <c r="GI60" s="40">
        <f t="shared" si="160"/>
        <v>122.56122927426028</v>
      </c>
      <c r="GJ60" s="35">
        <v>1790.093257</v>
      </c>
      <c r="GK60" s="35">
        <v>2540.7813599999999</v>
      </c>
      <c r="GL60" s="35">
        <f t="shared" si="117"/>
        <v>750.68810299999996</v>
      </c>
      <c r="GM60" s="40">
        <f t="shared" si="118"/>
        <v>141.93569804614935</v>
      </c>
      <c r="GN60" s="233">
        <f t="shared" si="161"/>
        <v>41.935698046149355</v>
      </c>
      <c r="GO60" s="35">
        <v>259.378873</v>
      </c>
      <c r="GP60" s="35">
        <v>346.592873</v>
      </c>
      <c r="GQ60" s="35">
        <f t="shared" si="119"/>
        <v>87.213999999999999</v>
      </c>
      <c r="GR60" s="40">
        <f t="shared" si="120"/>
        <v>133.62417262102917</v>
      </c>
      <c r="GS60" s="35">
        <v>2049.4721300000001</v>
      </c>
      <c r="GT60" s="35">
        <v>2887.374233</v>
      </c>
      <c r="GU60" s="35">
        <f t="shared" si="162"/>
        <v>837.9021029999999</v>
      </c>
      <c r="GV60" s="40">
        <f t="shared" si="121"/>
        <v>140.88380079606156</v>
      </c>
      <c r="GW60" s="233">
        <f t="shared" si="122"/>
        <v>40.883800796061564</v>
      </c>
      <c r="GX60" s="35">
        <v>259.26297199999999</v>
      </c>
      <c r="GY60" s="35">
        <v>354.34094099999999</v>
      </c>
      <c r="GZ60" s="35">
        <f t="shared" si="97"/>
        <v>95.077968999999996</v>
      </c>
      <c r="HA60" s="40">
        <f t="shared" si="98"/>
        <v>136.6724057301943</v>
      </c>
      <c r="HB60" s="35">
        <v>2308.7351020000001</v>
      </c>
      <c r="HC60" s="35">
        <v>3241.7151739999999</v>
      </c>
      <c r="HD60" s="35">
        <f t="shared" si="163"/>
        <v>932.98007199999984</v>
      </c>
      <c r="HE60" s="40">
        <f t="shared" si="164"/>
        <v>140.41087568650826</v>
      </c>
      <c r="HF60" s="233">
        <f t="shared" si="101"/>
        <v>40.410875686508263</v>
      </c>
      <c r="HG60" s="35">
        <v>293.967061</v>
      </c>
      <c r="HH60" s="35">
        <v>393.15915899999999</v>
      </c>
      <c r="HI60" s="40">
        <f t="shared" si="165"/>
        <v>99.192097999999987</v>
      </c>
      <c r="HJ60" s="40">
        <f t="shared" si="166"/>
        <v>133.74258927601417</v>
      </c>
      <c r="HK60" s="35">
        <v>2602.7021629999999</v>
      </c>
      <c r="HL60" s="35">
        <v>3634.8743330000002</v>
      </c>
      <c r="HM60" s="40">
        <f t="shared" si="167"/>
        <v>1032.1721700000003</v>
      </c>
      <c r="HN60" s="40">
        <f t="shared" si="168"/>
        <v>139.65771361292715</v>
      </c>
      <c r="HO60" s="233">
        <f t="shared" si="169"/>
        <v>39.657713612927154</v>
      </c>
      <c r="HP60" s="35">
        <v>260.79546299999998</v>
      </c>
      <c r="HQ60" s="35">
        <v>426.48717199999999</v>
      </c>
      <c r="HR60" s="40">
        <f t="shared" si="102"/>
        <v>165.691709</v>
      </c>
      <c r="HS60" s="40">
        <f t="shared" si="103"/>
        <v>163.53320226280164</v>
      </c>
      <c r="HT60" s="35">
        <v>4061.3615049999999</v>
      </c>
      <c r="HU60" s="40">
        <f t="shared" si="79"/>
        <v>1197.863879</v>
      </c>
      <c r="HV60" s="40">
        <f t="shared" si="80"/>
        <v>141.83219389196029</v>
      </c>
      <c r="HW60" s="44">
        <f t="shared" si="104"/>
        <v>41.832193891960287</v>
      </c>
    </row>
    <row r="61" spans="1:231" s="15" customFormat="1" ht="16.95" customHeight="1">
      <c r="A61" s="9" t="s">
        <v>3</v>
      </c>
      <c r="B61" s="46">
        <v>3.072613</v>
      </c>
      <c r="C61" s="35">
        <v>3.499044</v>
      </c>
      <c r="D61" s="75">
        <f t="shared" si="278"/>
        <v>113.87844808311362</v>
      </c>
      <c r="E61" s="271">
        <f t="shared" si="279"/>
        <v>0.426431</v>
      </c>
      <c r="F61" s="69">
        <v>5.7770020000000004</v>
      </c>
      <c r="G61" s="69">
        <v>4.1605619999999996</v>
      </c>
      <c r="H61" s="35">
        <v>7.6596010000000003</v>
      </c>
      <c r="I61" s="272">
        <f t="shared" si="280"/>
        <v>1.8825989999999999</v>
      </c>
      <c r="J61" s="75">
        <f t="shared" si="281"/>
        <v>132.58781977226249</v>
      </c>
      <c r="K61" s="35">
        <v>8.6219660000000005</v>
      </c>
      <c r="L61" s="35">
        <v>4.5883430000000018</v>
      </c>
      <c r="M61" s="35">
        <v>12.247944000000002</v>
      </c>
      <c r="N61" s="270">
        <v>3.6259780000000017</v>
      </c>
      <c r="O61" s="40">
        <v>142.05511828740686</v>
      </c>
      <c r="P61" s="54">
        <v>11.842204000000002</v>
      </c>
      <c r="Q61" s="69">
        <v>4.4348080000000003</v>
      </c>
      <c r="R61" s="35">
        <v>16.682752000000001</v>
      </c>
      <c r="S61" s="272">
        <f t="shared" si="282"/>
        <v>4.8405479999999983</v>
      </c>
      <c r="T61" s="75">
        <f t="shared" si="297"/>
        <v>140.87539785668275</v>
      </c>
      <c r="U61" s="35">
        <v>14.945003</v>
      </c>
      <c r="V61" s="69">
        <v>4.3507939999999996</v>
      </c>
      <c r="W61" s="35">
        <v>21.033552000000004</v>
      </c>
      <c r="X61" s="272">
        <f t="shared" si="298"/>
        <v>6.088549000000004</v>
      </c>
      <c r="Y61" s="75">
        <f t="shared" si="284"/>
        <v>140.73969740922769</v>
      </c>
      <c r="Z61" s="35">
        <v>18.310413</v>
      </c>
      <c r="AA61" s="69">
        <v>4.3980940000000004</v>
      </c>
      <c r="AB61" s="35">
        <v>25.431646000000001</v>
      </c>
      <c r="AC61" s="271">
        <f t="shared" si="285"/>
        <v>7.1212330000000001</v>
      </c>
      <c r="AD61" s="75">
        <f t="shared" si="286"/>
        <v>138.8917115086372</v>
      </c>
      <c r="AE61" s="35">
        <v>22.013490000000001</v>
      </c>
      <c r="AF61" s="69">
        <v>4.9741980000000003</v>
      </c>
      <c r="AG61" s="35">
        <v>30.405844000000002</v>
      </c>
      <c r="AH61" s="271">
        <f t="shared" si="287"/>
        <v>8.392354000000001</v>
      </c>
      <c r="AI61" s="75">
        <f t="shared" si="288"/>
        <v>138.12368688472387</v>
      </c>
      <c r="AJ61" s="90">
        <v>26.112359999999999</v>
      </c>
      <c r="AK61" s="38">
        <v>6.0429690000000003</v>
      </c>
      <c r="AL61" s="35">
        <v>36.448813000000001</v>
      </c>
      <c r="AM61" s="89">
        <f t="shared" si="171"/>
        <v>10.336453000000002</v>
      </c>
      <c r="AN61" s="40">
        <f t="shared" si="172"/>
        <v>139.58452242539548</v>
      </c>
      <c r="AO61" s="35">
        <v>31.002671000000003</v>
      </c>
      <c r="AP61" s="35">
        <v>6.7197810000000002</v>
      </c>
      <c r="AQ61" s="35">
        <v>43.168593999999999</v>
      </c>
      <c r="AR61" s="105">
        <f t="shared" si="173"/>
        <v>12.165922999999996</v>
      </c>
      <c r="AS61" s="35">
        <f t="shared" si="174"/>
        <v>139.24153180221148</v>
      </c>
      <c r="AT61" s="35">
        <v>35.755612000000006</v>
      </c>
      <c r="AU61" s="35">
        <v>6.5954959999999998</v>
      </c>
      <c r="AV61" s="35">
        <v>49.764090000000003</v>
      </c>
      <c r="AW61" s="105">
        <f t="shared" si="270"/>
        <v>14.008477999999997</v>
      </c>
      <c r="AX61" s="40">
        <f t="shared" si="289"/>
        <v>139.17840365870396</v>
      </c>
      <c r="AY61" s="35">
        <v>39.980640000000001</v>
      </c>
      <c r="AZ61" s="35">
        <v>6.6776790000000004</v>
      </c>
      <c r="BA61" s="35">
        <v>56.441769000000001</v>
      </c>
      <c r="BB61" s="105">
        <f t="shared" si="177"/>
        <v>16.461129</v>
      </c>
      <c r="BC61" s="40">
        <f t="shared" si="178"/>
        <v>141.17275011105374</v>
      </c>
      <c r="BD61" s="35">
        <v>10.34727</v>
      </c>
      <c r="BE61" s="35">
        <v>46.237464000000003</v>
      </c>
      <c r="BF61" s="35">
        <v>66.838824000000002</v>
      </c>
      <c r="BG61" s="89" t="e">
        <f>BF61-#REF!</f>
        <v>#REF!</v>
      </c>
      <c r="BH61" s="40">
        <f t="shared" si="123"/>
        <v>144.55555780481387</v>
      </c>
      <c r="BI61" s="35">
        <v>3.499044</v>
      </c>
      <c r="BJ61" s="35">
        <v>5.1288289999999996</v>
      </c>
      <c r="BK61" s="89">
        <f t="shared" si="124"/>
        <v>1.6297849999999996</v>
      </c>
      <c r="BL61" s="40">
        <f t="shared" si="125"/>
        <v>146.57800816451578</v>
      </c>
      <c r="BM61" s="35">
        <v>7.6596010000000003</v>
      </c>
      <c r="BN61" s="35">
        <v>4.5037500000000001</v>
      </c>
      <c r="BO61" s="35">
        <v>9.6325789999999998</v>
      </c>
      <c r="BP61" s="105">
        <f t="shared" si="126"/>
        <v>1.9729779999999995</v>
      </c>
      <c r="BQ61" s="40">
        <f t="shared" si="127"/>
        <v>125.75823466522603</v>
      </c>
      <c r="BR61" s="35">
        <v>12.247944000000002</v>
      </c>
      <c r="BS61" s="35">
        <v>3.3208660000000001</v>
      </c>
      <c r="BT61" s="35">
        <v>12.953445</v>
      </c>
      <c r="BU61" s="105">
        <f t="shared" si="290"/>
        <v>0.70550099999999816</v>
      </c>
      <c r="BV61" s="35">
        <f t="shared" si="291"/>
        <v>105.76015860294591</v>
      </c>
      <c r="BW61" s="195">
        <f t="shared" si="292"/>
        <v>5.7601586029459071</v>
      </c>
      <c r="BX61" s="35">
        <v>16.682752000000001</v>
      </c>
      <c r="BY61" s="35">
        <v>3.5677660000000002</v>
      </c>
      <c r="BZ61" s="35">
        <v>16.521211000000001</v>
      </c>
      <c r="CA61" s="105">
        <f t="shared" si="131"/>
        <v>-0.16154099999999971</v>
      </c>
      <c r="CB61" s="35">
        <f t="shared" si="132"/>
        <v>99.031688536759404</v>
      </c>
      <c r="CC61" s="195">
        <f t="shared" si="133"/>
        <v>-0.96831146324059603</v>
      </c>
      <c r="CD61" s="35">
        <v>21.033552000000004</v>
      </c>
      <c r="CE61" s="35">
        <v>3.3788420000000001</v>
      </c>
      <c r="CF61" s="35">
        <v>19.900053</v>
      </c>
      <c r="CG61" s="105">
        <f t="shared" si="293"/>
        <v>-1.133499000000004</v>
      </c>
      <c r="CH61" s="35">
        <f t="shared" si="276"/>
        <v>94.61099580327658</v>
      </c>
      <c r="CI61" s="185">
        <f t="shared" si="294"/>
        <v>-5.3890041967234197</v>
      </c>
      <c r="CJ61" s="35">
        <v>25.431646000000001</v>
      </c>
      <c r="CK61" s="35">
        <v>4.9273340000000001</v>
      </c>
      <c r="CL61" s="35">
        <v>24.827387000000002</v>
      </c>
      <c r="CM61" s="35">
        <f t="shared" si="137"/>
        <v>-0.60425899999999899</v>
      </c>
      <c r="CN61" s="40">
        <f t="shared" si="138"/>
        <v>97.623987845694302</v>
      </c>
      <c r="CO61" s="129">
        <f t="shared" si="111"/>
        <v>-2.3760121543056982</v>
      </c>
      <c r="CP61" s="35">
        <v>30.405844000000002</v>
      </c>
      <c r="CQ61" s="35">
        <v>5.8827160000000003</v>
      </c>
      <c r="CR61" s="35">
        <v>30.710172</v>
      </c>
      <c r="CS61" s="40">
        <f t="shared" si="139"/>
        <v>0.30432799999999816</v>
      </c>
      <c r="CT61" s="40">
        <f t="shared" si="140"/>
        <v>101.00088654010064</v>
      </c>
      <c r="CU61" s="259">
        <f t="shared" si="141"/>
        <v>1.0008865401006375</v>
      </c>
      <c r="CV61" s="35">
        <v>36.448813000000001</v>
      </c>
      <c r="CW61" s="35">
        <v>6.5708760000000002</v>
      </c>
      <c r="CX61" s="35">
        <v>37.281047999999998</v>
      </c>
      <c r="CY61" s="120">
        <f t="shared" si="142"/>
        <v>0.83223499999999717</v>
      </c>
      <c r="CZ61" s="40">
        <f t="shared" si="143"/>
        <v>102.28329794992226</v>
      </c>
      <c r="DA61" s="259">
        <f t="shared" si="144"/>
        <v>2.2832979499222574</v>
      </c>
      <c r="DB61" s="35">
        <v>43.168593999999999</v>
      </c>
      <c r="DC61" s="35">
        <v>7.2605180000000002</v>
      </c>
      <c r="DD61" s="35">
        <v>44.541566000000003</v>
      </c>
      <c r="DE61" s="35">
        <f t="shared" si="145"/>
        <v>1.3729720000000043</v>
      </c>
      <c r="DF61" s="40">
        <f t="shared" si="146"/>
        <v>103.18048811133391</v>
      </c>
      <c r="DG61" s="129">
        <f t="shared" si="147"/>
        <v>3.180488111333915</v>
      </c>
      <c r="DH61" s="35">
        <v>49.764090000000003</v>
      </c>
      <c r="DI61" s="35">
        <v>7.0029579999999996</v>
      </c>
      <c r="DJ61" s="35">
        <v>51.544524000000003</v>
      </c>
      <c r="DK61" s="35">
        <f t="shared" si="148"/>
        <v>1.7804339999999996</v>
      </c>
      <c r="DL61" s="35">
        <f t="shared" si="149"/>
        <v>103.577748533129</v>
      </c>
      <c r="DM61" s="129">
        <f t="shared" si="150"/>
        <v>3.5777485331289967</v>
      </c>
      <c r="DN61" s="35">
        <v>56.441769000000001</v>
      </c>
      <c r="DO61" s="35">
        <v>6.321955</v>
      </c>
      <c r="DP61" s="35">
        <v>57.866478999999998</v>
      </c>
      <c r="DQ61" s="35">
        <f t="shared" si="151"/>
        <v>1.4247099999999975</v>
      </c>
      <c r="DR61" s="40">
        <f t="shared" si="152"/>
        <v>102.52421216634794</v>
      </c>
      <c r="DS61" s="135">
        <f t="shared" si="153"/>
        <v>2.5242121663479367</v>
      </c>
      <c r="DT61" s="35">
        <v>65.910262000000003</v>
      </c>
      <c r="DU61" s="155">
        <f t="shared" si="295"/>
        <v>98.610744557684015</v>
      </c>
      <c r="DV61" s="239">
        <v>5.1288289999999996</v>
      </c>
      <c r="DW61" s="35">
        <v>4.1295729999999997</v>
      </c>
      <c r="DX61" s="89">
        <f t="shared" si="81"/>
        <v>-0.99925599999999992</v>
      </c>
      <c r="DY61" s="40">
        <f t="shared" si="82"/>
        <v>80.516878219180256</v>
      </c>
      <c r="DZ61" s="135">
        <f t="shared" si="83"/>
        <v>-19.483121780819744</v>
      </c>
      <c r="EA61" s="38">
        <v>4.5037500000000001</v>
      </c>
      <c r="EB61" s="38">
        <v>4.7673310000000004</v>
      </c>
      <c r="EC61" s="102">
        <f t="shared" si="154"/>
        <v>0.26358100000000029</v>
      </c>
      <c r="ED61" s="43">
        <f t="shared" si="155"/>
        <v>105.85247849014711</v>
      </c>
      <c r="EE61" s="233">
        <f t="shared" si="61"/>
        <v>5.8524784901471065</v>
      </c>
      <c r="EF61" s="35">
        <v>9.6325789999999998</v>
      </c>
      <c r="EG61" s="38">
        <v>8.8969039999999993</v>
      </c>
      <c r="EH61" s="102">
        <f t="shared" si="85"/>
        <v>-0.73567500000000052</v>
      </c>
      <c r="EI61" s="43">
        <f t="shared" si="86"/>
        <v>92.362637254259738</v>
      </c>
      <c r="EJ61" s="233">
        <f t="shared" si="62"/>
        <v>-7.637362745740262</v>
      </c>
      <c r="EK61" s="35">
        <v>3.3208660000000001</v>
      </c>
      <c r="EL61" s="35">
        <v>4.7121000000000004</v>
      </c>
      <c r="EM61" s="35">
        <f t="shared" si="63"/>
        <v>1.3912340000000003</v>
      </c>
      <c r="EN61" s="40">
        <f t="shared" si="64"/>
        <v>141.89371085734865</v>
      </c>
      <c r="EO61" s="233">
        <f t="shared" si="65"/>
        <v>41.893710857348651</v>
      </c>
      <c r="EP61" s="35">
        <v>12.953445</v>
      </c>
      <c r="EQ61" s="35">
        <v>13.609004000000001</v>
      </c>
      <c r="ER61" s="294">
        <f t="shared" si="87"/>
        <v>0.65555900000000022</v>
      </c>
      <c r="ES61" s="40">
        <f t="shared" si="88"/>
        <v>105.06088534748865</v>
      </c>
      <c r="ET61" s="233">
        <f t="shared" si="89"/>
        <v>5.0608853474886502</v>
      </c>
      <c r="EU61" s="35">
        <v>3.5677660000000002</v>
      </c>
      <c r="EV61" s="35">
        <v>5.6496940000000002</v>
      </c>
      <c r="EW61" s="35">
        <f t="shared" si="112"/>
        <v>2.081928</v>
      </c>
      <c r="EX61" s="40">
        <f t="shared" si="113"/>
        <v>158.35382701668215</v>
      </c>
      <c r="EY61" s="302">
        <f t="shared" si="90"/>
        <v>58.353827016682146</v>
      </c>
      <c r="EZ61" s="35">
        <v>16.521211000000001</v>
      </c>
      <c r="FA61" s="35">
        <v>19.258697999999999</v>
      </c>
      <c r="FB61" s="35">
        <f t="shared" si="114"/>
        <v>2.737486999999998</v>
      </c>
      <c r="FC61" s="40">
        <f t="shared" si="91"/>
        <v>116.56952992126301</v>
      </c>
      <c r="FD61" s="302">
        <f t="shared" si="92"/>
        <v>16.569529921263012</v>
      </c>
      <c r="FE61" s="35">
        <v>19.900053</v>
      </c>
      <c r="FF61" s="35">
        <v>3.3788420000000001</v>
      </c>
      <c r="FG61" s="35">
        <v>4.9419930000000001</v>
      </c>
      <c r="FH61" s="120">
        <f t="shared" si="68"/>
        <v>1.563151</v>
      </c>
      <c r="FI61" s="40">
        <f t="shared" si="93"/>
        <v>146.26292084684636</v>
      </c>
      <c r="FJ61" s="35">
        <v>24.200690999999999</v>
      </c>
      <c r="FK61" s="105">
        <f t="shared" si="94"/>
        <v>4.3006379999999993</v>
      </c>
      <c r="FL61" s="40">
        <f t="shared" si="95"/>
        <v>121.6111886737186</v>
      </c>
      <c r="FM61" s="302">
        <f t="shared" si="96"/>
        <v>21.611188673718601</v>
      </c>
      <c r="FN61" s="35">
        <v>24.827387000000002</v>
      </c>
      <c r="FO61" s="35">
        <v>4.9273340000000001</v>
      </c>
      <c r="FP61" s="35">
        <v>5.9334800000000003</v>
      </c>
      <c r="FQ61" s="35">
        <f t="shared" si="69"/>
        <v>1.0061460000000002</v>
      </c>
      <c r="FR61" s="40">
        <f t="shared" si="70"/>
        <v>120.41968334194517</v>
      </c>
      <c r="FS61" s="35">
        <v>30.134170999999998</v>
      </c>
      <c r="FT61" s="35">
        <f t="shared" si="71"/>
        <v>5.3067839999999968</v>
      </c>
      <c r="FU61" s="40">
        <f t="shared" si="72"/>
        <v>121.37471816909286</v>
      </c>
      <c r="FV61" s="302">
        <f t="shared" si="73"/>
        <v>21.374718169092858</v>
      </c>
      <c r="FW61" s="35">
        <v>5.8827850000000002</v>
      </c>
      <c r="FX61" s="35">
        <v>6.8014720000000004</v>
      </c>
      <c r="FY61" s="35">
        <f t="shared" si="115"/>
        <v>0.91868700000000025</v>
      </c>
      <c r="FZ61" s="40">
        <f t="shared" si="156"/>
        <v>115.61653196572712</v>
      </c>
      <c r="GA61" s="35">
        <v>30.710172</v>
      </c>
      <c r="GB61" s="35">
        <v>36.935642999999999</v>
      </c>
      <c r="GC61" s="35">
        <f t="shared" si="299"/>
        <v>6.2254709999999989</v>
      </c>
      <c r="GD61" s="40">
        <f t="shared" si="300"/>
        <v>120.27169043533848</v>
      </c>
      <c r="GE61" s="302">
        <f t="shared" si="116"/>
        <v>20.271690435338485</v>
      </c>
      <c r="GF61" s="35">
        <v>6.5708760000000002</v>
      </c>
      <c r="GG61" s="35">
        <v>2.372665</v>
      </c>
      <c r="GH61" s="35">
        <f t="shared" si="159"/>
        <v>-4.1982110000000006</v>
      </c>
      <c r="GI61" s="40">
        <f t="shared" si="160"/>
        <v>36.108808018900369</v>
      </c>
      <c r="GJ61" s="35">
        <v>37.281047999999998</v>
      </c>
      <c r="GK61" s="35">
        <v>39.308307999999997</v>
      </c>
      <c r="GL61" s="35">
        <f t="shared" si="117"/>
        <v>2.0272599999999983</v>
      </c>
      <c r="GM61" s="40">
        <f t="shared" si="118"/>
        <v>105.4377763200219</v>
      </c>
      <c r="GN61" s="233">
        <f t="shared" si="161"/>
        <v>5.4377763200218965</v>
      </c>
      <c r="GO61" s="35">
        <v>7.2605180000000002</v>
      </c>
      <c r="GP61" s="35">
        <v>7.3442299999999996</v>
      </c>
      <c r="GQ61" s="35">
        <f t="shared" si="119"/>
        <v>8.3711999999999342E-2</v>
      </c>
      <c r="GR61" s="40">
        <f t="shared" si="120"/>
        <v>101.15297558659037</v>
      </c>
      <c r="GS61" s="35">
        <v>44.541566000000003</v>
      </c>
      <c r="GT61" s="35">
        <v>46.652538</v>
      </c>
      <c r="GU61" s="35">
        <f t="shared" si="162"/>
        <v>2.1109719999999967</v>
      </c>
      <c r="GV61" s="40">
        <f t="shared" si="121"/>
        <v>104.73933044922578</v>
      </c>
      <c r="GW61" s="233">
        <f t="shared" si="122"/>
        <v>4.7393304492257755</v>
      </c>
      <c r="GX61" s="35">
        <v>7.0029579999999996</v>
      </c>
      <c r="GY61" s="35">
        <v>6.6306830000000003</v>
      </c>
      <c r="GZ61" s="35">
        <f t="shared" si="97"/>
        <v>-0.37227499999999925</v>
      </c>
      <c r="HA61" s="40">
        <f t="shared" si="98"/>
        <v>94.684032090439516</v>
      </c>
      <c r="HB61" s="35">
        <v>51.544524000000003</v>
      </c>
      <c r="HC61" s="35">
        <v>53.283220999999998</v>
      </c>
      <c r="HD61" s="35">
        <f t="shared" si="163"/>
        <v>1.7386969999999948</v>
      </c>
      <c r="HE61" s="40">
        <f t="shared" si="164"/>
        <v>103.37319440567536</v>
      </c>
      <c r="HF61" s="233">
        <f t="shared" si="101"/>
        <v>3.3731944056753633</v>
      </c>
      <c r="HG61" s="35">
        <v>6.321955</v>
      </c>
      <c r="HH61" s="35">
        <v>8.7597129999999996</v>
      </c>
      <c r="HI61" s="40">
        <f t="shared" si="165"/>
        <v>2.4377579999999996</v>
      </c>
      <c r="HJ61" s="40">
        <f t="shared" si="166"/>
        <v>138.56019221902085</v>
      </c>
      <c r="HK61" s="35">
        <v>57.866478999999998</v>
      </c>
      <c r="HL61" s="35">
        <v>62.042934000000002</v>
      </c>
      <c r="HM61" s="40">
        <f t="shared" si="167"/>
        <v>4.1764550000000042</v>
      </c>
      <c r="HN61" s="40">
        <f t="shared" si="168"/>
        <v>107.21739955873245</v>
      </c>
      <c r="HO61" s="233">
        <f t="shared" si="169"/>
        <v>7.2173995587324526</v>
      </c>
      <c r="HP61" s="35">
        <v>8.0437829999999995</v>
      </c>
      <c r="HQ61" s="35">
        <v>7.0199189999999998</v>
      </c>
      <c r="HR61" s="40">
        <f t="shared" si="102"/>
        <v>-1.0238639999999997</v>
      </c>
      <c r="HS61" s="40">
        <f t="shared" si="103"/>
        <v>87.271362243362375</v>
      </c>
      <c r="HT61" s="35">
        <v>69.062853000000004</v>
      </c>
      <c r="HU61" s="40">
        <f t="shared" si="79"/>
        <v>3.152591000000001</v>
      </c>
      <c r="HV61" s="40">
        <f t="shared" si="80"/>
        <v>104.78315652879668</v>
      </c>
      <c r="HW61" s="44">
        <f t="shared" si="104"/>
        <v>4.7831565287966811</v>
      </c>
    </row>
    <row r="62" spans="1:231" s="15" customFormat="1" ht="15" customHeight="1">
      <c r="A62" s="61" t="s">
        <v>21</v>
      </c>
      <c r="B62" s="46"/>
      <c r="C62" s="35"/>
      <c r="D62" s="75"/>
      <c r="E62" s="271"/>
      <c r="F62" s="69"/>
      <c r="G62" s="69"/>
      <c r="H62" s="35"/>
      <c r="I62" s="272"/>
      <c r="J62" s="75"/>
      <c r="K62" s="35"/>
      <c r="L62" s="35"/>
      <c r="M62" s="35"/>
      <c r="N62" s="270"/>
      <c r="O62" s="40"/>
      <c r="P62" s="54"/>
      <c r="Q62" s="69"/>
      <c r="R62" s="35"/>
      <c r="S62" s="272"/>
      <c r="T62" s="75"/>
      <c r="U62" s="35"/>
      <c r="V62" s="69"/>
      <c r="W62" s="35"/>
      <c r="X62" s="272"/>
      <c r="Y62" s="75"/>
      <c r="Z62" s="35"/>
      <c r="AA62" s="69"/>
      <c r="AB62" s="35"/>
      <c r="AC62" s="271"/>
      <c r="AD62" s="75"/>
      <c r="AE62" s="35"/>
      <c r="AF62" s="69"/>
      <c r="AG62" s="35"/>
      <c r="AH62" s="271"/>
      <c r="AI62" s="75"/>
      <c r="AJ62" s="92"/>
      <c r="AK62" s="38"/>
      <c r="AL62" s="35"/>
      <c r="AM62" s="89"/>
      <c r="AN62" s="40"/>
      <c r="AO62" s="35"/>
      <c r="AP62" s="35"/>
      <c r="AQ62" s="35"/>
      <c r="AR62" s="105"/>
      <c r="AS62" s="35"/>
      <c r="AT62" s="35"/>
      <c r="AU62" s="35"/>
      <c r="AV62" s="35"/>
      <c r="AW62" s="105"/>
      <c r="AX62" s="40"/>
      <c r="AY62" s="35"/>
      <c r="AZ62" s="35"/>
      <c r="BA62" s="35"/>
      <c r="BB62" s="105"/>
      <c r="BC62" s="40"/>
      <c r="BD62" s="35"/>
      <c r="BE62" s="35"/>
      <c r="BF62" s="35"/>
      <c r="BG62" s="89"/>
      <c r="BH62" s="40"/>
      <c r="BI62" s="35"/>
      <c r="BJ62" s="35"/>
      <c r="BK62" s="89"/>
      <c r="BL62" s="40"/>
      <c r="BM62" s="35"/>
      <c r="BN62" s="35"/>
      <c r="BO62" s="35"/>
      <c r="BP62" s="105"/>
      <c r="BQ62" s="40"/>
      <c r="BR62" s="35"/>
      <c r="BS62" s="35"/>
      <c r="BT62" s="35"/>
      <c r="BU62" s="105"/>
      <c r="BV62" s="35"/>
      <c r="BW62" s="195"/>
      <c r="BX62" s="35"/>
      <c r="BY62" s="35"/>
      <c r="BZ62" s="35"/>
      <c r="CA62" s="105"/>
      <c r="CB62" s="35"/>
      <c r="CC62" s="195"/>
      <c r="CD62" s="35"/>
      <c r="CE62" s="35"/>
      <c r="CF62" s="35"/>
      <c r="CG62" s="105"/>
      <c r="CH62" s="35"/>
      <c r="CI62" s="185"/>
      <c r="CJ62" s="35"/>
      <c r="CK62" s="35"/>
      <c r="CL62" s="35"/>
      <c r="CM62" s="35"/>
      <c r="CN62" s="40"/>
      <c r="CO62" s="129"/>
      <c r="CP62" s="35"/>
      <c r="CQ62" s="35"/>
      <c r="CR62" s="35"/>
      <c r="CS62" s="40"/>
      <c r="CT62" s="40"/>
      <c r="CU62" s="259"/>
      <c r="CV62" s="35"/>
      <c r="CW62" s="35"/>
      <c r="CX62" s="35"/>
      <c r="CY62" s="120"/>
      <c r="CZ62" s="40"/>
      <c r="DA62" s="259"/>
      <c r="DB62" s="35"/>
      <c r="DC62" s="35"/>
      <c r="DD62" s="35"/>
      <c r="DE62" s="35"/>
      <c r="DF62" s="40"/>
      <c r="DG62" s="129"/>
      <c r="DH62" s="35"/>
      <c r="DI62" s="35"/>
      <c r="DJ62" s="35"/>
      <c r="DK62" s="35"/>
      <c r="DL62" s="35"/>
      <c r="DM62" s="129"/>
      <c r="DN62" s="35"/>
      <c r="DO62" s="35"/>
      <c r="DP62" s="35"/>
      <c r="DQ62" s="35"/>
      <c r="DR62" s="40"/>
      <c r="DS62" s="135"/>
      <c r="DT62" s="35"/>
      <c r="DU62" s="155"/>
      <c r="DV62" s="239"/>
      <c r="DW62" s="35"/>
      <c r="DX62" s="89"/>
      <c r="DY62" s="40"/>
      <c r="DZ62" s="135"/>
      <c r="EA62" s="38"/>
      <c r="EB62" s="38"/>
      <c r="EC62" s="102"/>
      <c r="ED62" s="43"/>
      <c r="EE62" s="233">
        <f t="shared" si="61"/>
        <v>-100</v>
      </c>
      <c r="EF62" s="35"/>
      <c r="EG62" s="38"/>
      <c r="EH62" s="102"/>
      <c r="EI62" s="43"/>
      <c r="EJ62" s="233"/>
      <c r="EK62" s="35"/>
      <c r="EL62" s="35"/>
      <c r="EM62" s="35"/>
      <c r="EN62" s="40"/>
      <c r="EO62" s="233"/>
      <c r="EP62" s="35"/>
      <c r="EQ62" s="35"/>
      <c r="ER62" s="294"/>
      <c r="ES62" s="40"/>
      <c r="ET62" s="233"/>
      <c r="EU62" s="35"/>
      <c r="EV62" s="35"/>
      <c r="EW62" s="35"/>
      <c r="EX62" s="40"/>
      <c r="EY62" s="302"/>
      <c r="EZ62" s="35"/>
      <c r="FA62" s="35"/>
      <c r="FB62" s="35"/>
      <c r="FC62" s="40"/>
      <c r="FD62" s="302">
        <f t="shared" si="92"/>
        <v>-100</v>
      </c>
      <c r="FE62" s="35"/>
      <c r="FF62" s="35"/>
      <c r="FG62" s="35"/>
      <c r="FH62" s="120">
        <f t="shared" si="68"/>
        <v>0</v>
      </c>
      <c r="FI62" s="40"/>
      <c r="FJ62" s="35"/>
      <c r="FK62" s="105"/>
      <c r="FL62" s="40"/>
      <c r="FM62" s="302"/>
      <c r="FN62" s="35"/>
      <c r="FO62" s="35"/>
      <c r="FP62" s="35"/>
      <c r="FQ62" s="35"/>
      <c r="FR62" s="40"/>
      <c r="FS62" s="35"/>
      <c r="FT62" s="35"/>
      <c r="FU62" s="40"/>
      <c r="FV62" s="302"/>
      <c r="FW62" s="35"/>
      <c r="FX62" s="35"/>
      <c r="FY62" s="35"/>
      <c r="FZ62" s="40"/>
      <c r="GA62" s="35"/>
      <c r="GB62" s="35"/>
      <c r="GC62" s="35"/>
      <c r="GD62" s="40"/>
      <c r="GE62" s="302"/>
      <c r="GF62" s="35"/>
      <c r="GG62" s="35"/>
      <c r="GH62" s="35"/>
      <c r="GI62" s="40"/>
      <c r="GJ62" s="35"/>
      <c r="GK62" s="35"/>
      <c r="GL62" s="35"/>
      <c r="GM62" s="40"/>
      <c r="GN62" s="233"/>
      <c r="GO62" s="35"/>
      <c r="GP62" s="35"/>
      <c r="GQ62" s="35"/>
      <c r="GR62" s="40"/>
      <c r="GS62" s="35"/>
      <c r="GT62" s="35"/>
      <c r="GU62" s="35"/>
      <c r="GV62" s="40"/>
      <c r="GW62" s="233"/>
      <c r="GX62" s="35"/>
      <c r="GY62" s="35"/>
      <c r="GZ62" s="35"/>
      <c r="HA62" s="40"/>
      <c r="HB62" s="35"/>
      <c r="HC62" s="35"/>
      <c r="HD62" s="35"/>
      <c r="HE62" s="40"/>
      <c r="HF62" s="233"/>
      <c r="HG62" s="35"/>
      <c r="HH62" s="35"/>
      <c r="HI62" s="40"/>
      <c r="HJ62" s="40"/>
      <c r="HK62" s="35"/>
      <c r="HL62" s="35"/>
      <c r="HM62" s="40"/>
      <c r="HN62" s="40"/>
      <c r="HO62" s="233"/>
      <c r="HP62" s="35"/>
      <c r="HQ62" s="35"/>
      <c r="HR62" s="40"/>
      <c r="HS62" s="40"/>
      <c r="HT62" s="35"/>
      <c r="HU62" s="40"/>
      <c r="HV62" s="40"/>
      <c r="HW62" s="44"/>
    </row>
    <row r="63" spans="1:231" s="23" customFormat="1" ht="18" customHeight="1">
      <c r="A63" s="65" t="s">
        <v>119</v>
      </c>
      <c r="B63" s="47">
        <v>201.43155899999999</v>
      </c>
      <c r="C63" s="38">
        <v>118.218909</v>
      </c>
      <c r="D63" s="76">
        <f>C63/B63%</f>
        <v>58.689368034926446</v>
      </c>
      <c r="E63" s="285">
        <f>C63-B63</f>
        <v>-83.212649999999996</v>
      </c>
      <c r="F63" s="73">
        <v>405.59229599999998</v>
      </c>
      <c r="G63" s="73">
        <v>253.49559600000001</v>
      </c>
      <c r="H63" s="38">
        <v>371.71450499999997</v>
      </c>
      <c r="I63" s="286">
        <f t="shared" ref="I63:I66" si="309">H63-F63</f>
        <v>-33.877791000000002</v>
      </c>
      <c r="J63" s="76">
        <f t="shared" ref="J63:J66" si="310">H63/F63%</f>
        <v>91.647328774706295</v>
      </c>
      <c r="K63" s="38">
        <v>600.85226999999998</v>
      </c>
      <c r="L63" s="38">
        <v>266.2401349999999</v>
      </c>
      <c r="M63" s="38">
        <v>637.95463999999993</v>
      </c>
      <c r="N63" s="283">
        <v>37.102369999999951</v>
      </c>
      <c r="O63" s="43">
        <v>106.17495711549861</v>
      </c>
      <c r="P63" s="284">
        <v>824.19759999999985</v>
      </c>
      <c r="Q63" s="73">
        <v>251.512034</v>
      </c>
      <c r="R63" s="38">
        <v>889.46667400000001</v>
      </c>
      <c r="S63" s="286">
        <f>R63-P63</f>
        <v>65.26907400000016</v>
      </c>
      <c r="T63" s="76">
        <f>R63/P63%</f>
        <v>107.91910507868502</v>
      </c>
      <c r="U63" s="38">
        <v>1035.858346</v>
      </c>
      <c r="V63" s="73">
        <v>238.19148999999999</v>
      </c>
      <c r="W63" s="38">
        <v>1127.6581640000002</v>
      </c>
      <c r="X63" s="286">
        <f>W63-U63</f>
        <v>91.799818000000187</v>
      </c>
      <c r="Y63" s="76">
        <f>W63/U63%</f>
        <v>108.86219803648714</v>
      </c>
      <c r="Z63" s="38">
        <v>1255.052962</v>
      </c>
      <c r="AA63" s="73">
        <v>259.00180599999999</v>
      </c>
      <c r="AB63" s="38">
        <v>1386.6599699999999</v>
      </c>
      <c r="AC63" s="285">
        <f>AB63-Z63</f>
        <v>131.60700799999995</v>
      </c>
      <c r="AD63" s="76">
        <f>AB63/Z63%</f>
        <v>110.48617165846743</v>
      </c>
      <c r="AE63" s="38">
        <v>1466.2200480000001</v>
      </c>
      <c r="AF63" s="73">
        <v>256.96368999999999</v>
      </c>
      <c r="AG63" s="38">
        <v>1643.62366</v>
      </c>
      <c r="AH63" s="285">
        <f>AG63-AE63</f>
        <v>177.40361199999984</v>
      </c>
      <c r="AI63" s="76">
        <f>AG63/AE63%</f>
        <v>112.09938523497803</v>
      </c>
      <c r="AJ63" s="90">
        <v>1676.1859260000001</v>
      </c>
      <c r="AK63" s="38">
        <v>245.58560299999999</v>
      </c>
      <c r="AL63" s="35">
        <v>1889.209263</v>
      </c>
      <c r="AM63" s="89">
        <f t="shared" si="171"/>
        <v>213.02333699999986</v>
      </c>
      <c r="AN63" s="40">
        <f t="shared" si="172"/>
        <v>112.7088131272139</v>
      </c>
      <c r="AO63" s="38">
        <v>1882.3308729999999</v>
      </c>
      <c r="AP63" s="35">
        <v>210.23962</v>
      </c>
      <c r="AQ63" s="35">
        <v>2099.448883</v>
      </c>
      <c r="AR63" s="105">
        <f t="shared" si="173"/>
        <v>217.11801000000014</v>
      </c>
      <c r="AS63" s="35">
        <f t="shared" si="174"/>
        <v>111.53452950882989</v>
      </c>
      <c r="AT63" s="35">
        <v>2080.5794980000001</v>
      </c>
      <c r="AU63" s="35">
        <v>215.56479200000001</v>
      </c>
      <c r="AV63" s="38">
        <v>2315.0136750000001</v>
      </c>
      <c r="AW63" s="106">
        <f t="shared" ref="AW63:AW66" si="311">AV63-AT63</f>
        <v>234.43417700000009</v>
      </c>
      <c r="AX63" s="43">
        <f t="shared" ref="AX63:AX66" si="312">AV63/AT63%</f>
        <v>111.2677346491857</v>
      </c>
      <c r="AY63" s="35">
        <v>2275.6631530000004</v>
      </c>
      <c r="AZ63" s="35">
        <v>208.34634399999999</v>
      </c>
      <c r="BA63" s="38">
        <v>2523.3600190000002</v>
      </c>
      <c r="BB63" s="106">
        <f t="shared" si="177"/>
        <v>247.69686599999977</v>
      </c>
      <c r="BC63" s="43">
        <f t="shared" si="178"/>
        <v>110.88460151378123</v>
      </c>
      <c r="BD63" s="35">
        <v>180.08998700000001</v>
      </c>
      <c r="BE63" s="35">
        <v>2463.5611570000001</v>
      </c>
      <c r="BF63" s="35">
        <v>2703.5313350000001</v>
      </c>
      <c r="BG63" s="102" t="e">
        <f>BF63-#REF!</f>
        <v>#REF!</v>
      </c>
      <c r="BH63" s="43">
        <f t="shared" si="123"/>
        <v>109.74078428368401</v>
      </c>
      <c r="BI63" s="38">
        <v>118.218909</v>
      </c>
      <c r="BJ63" s="38">
        <v>154.373751</v>
      </c>
      <c r="BK63" s="102">
        <f t="shared" si="124"/>
        <v>36.154842000000002</v>
      </c>
      <c r="BL63" s="43">
        <f t="shared" si="125"/>
        <v>130.58296029444833</v>
      </c>
      <c r="BM63" s="38">
        <v>371.71450499999997</v>
      </c>
      <c r="BN63" s="35">
        <v>120.60347</v>
      </c>
      <c r="BO63" s="38">
        <v>274.97722099999999</v>
      </c>
      <c r="BP63" s="106">
        <f t="shared" si="126"/>
        <v>-96.737283999999988</v>
      </c>
      <c r="BQ63" s="43">
        <f t="shared" si="127"/>
        <v>73.975380917674983</v>
      </c>
      <c r="BR63" s="38">
        <v>637.95463999999993</v>
      </c>
      <c r="BS63" s="35">
        <v>134.352351</v>
      </c>
      <c r="BT63" s="38">
        <v>409.32957199999998</v>
      </c>
      <c r="BU63" s="106">
        <f t="shared" ref="BU63:BU66" si="313">BT63-BR63</f>
        <v>-228.62506799999994</v>
      </c>
      <c r="BV63" s="38">
        <f t="shared" ref="BV63:BV66" si="314">BT63/BR63%</f>
        <v>64.162801919584766</v>
      </c>
      <c r="BW63" s="195">
        <f t="shared" ref="BW63:BW66" si="315">BV63-100</f>
        <v>-35.837198080415234</v>
      </c>
      <c r="BX63" s="38">
        <v>889.46667400000001</v>
      </c>
      <c r="BY63" s="35">
        <v>172.69129599999999</v>
      </c>
      <c r="BZ63" s="38">
        <v>582.02086799999995</v>
      </c>
      <c r="CA63" s="106">
        <f t="shared" si="131"/>
        <v>-307.44580600000006</v>
      </c>
      <c r="CB63" s="38">
        <f t="shared" si="132"/>
        <v>65.43481448075029</v>
      </c>
      <c r="CC63" s="195">
        <f t="shared" si="133"/>
        <v>-34.56518551924971</v>
      </c>
      <c r="CD63" s="38">
        <v>1127.6581640000002</v>
      </c>
      <c r="CE63" s="35">
        <v>179.89341300000001</v>
      </c>
      <c r="CF63" s="38">
        <v>761.91428099999996</v>
      </c>
      <c r="CG63" s="106">
        <f t="shared" ref="CG63:CG66" si="316">CF63-CD63</f>
        <v>-365.74388300000021</v>
      </c>
      <c r="CH63" s="38">
        <f t="shared" ref="CH63:CH66" si="317">CF63/CD63%</f>
        <v>67.566067920561778</v>
      </c>
      <c r="CI63" s="185">
        <f t="shared" ref="CI63:CI66" si="318">CH63-100</f>
        <v>-32.433932079438222</v>
      </c>
      <c r="CJ63" s="38">
        <v>1386.6599699999999</v>
      </c>
      <c r="CK63" s="35">
        <v>229.57088200000001</v>
      </c>
      <c r="CL63" s="35">
        <v>991.48516300000006</v>
      </c>
      <c r="CM63" s="38">
        <f t="shared" si="137"/>
        <v>-395.17480699999987</v>
      </c>
      <c r="CN63" s="43">
        <f t="shared" si="138"/>
        <v>71.501679175176591</v>
      </c>
      <c r="CO63" s="129">
        <f t="shared" si="111"/>
        <v>-28.498320824823409</v>
      </c>
      <c r="CP63" s="38">
        <v>1643.62366</v>
      </c>
      <c r="CQ63" s="35">
        <v>233.09071400000002</v>
      </c>
      <c r="CR63" s="35">
        <v>1224.575879</v>
      </c>
      <c r="CS63" s="43">
        <f t="shared" si="139"/>
        <v>-419.04778099999999</v>
      </c>
      <c r="CT63" s="43">
        <f t="shared" si="140"/>
        <v>74.504639279772832</v>
      </c>
      <c r="CU63" s="259">
        <f t="shared" si="141"/>
        <v>-25.495360720227168</v>
      </c>
      <c r="CV63" s="35">
        <v>1889.209263</v>
      </c>
      <c r="CW63" s="35">
        <v>215.760459</v>
      </c>
      <c r="CX63" s="38">
        <v>1440.3363380000001</v>
      </c>
      <c r="CY63" s="108">
        <f t="shared" si="142"/>
        <v>-448.8729249999999</v>
      </c>
      <c r="CZ63" s="43">
        <f t="shared" si="143"/>
        <v>76.240169165420824</v>
      </c>
      <c r="DA63" s="259">
        <f t="shared" si="144"/>
        <v>-23.759830834579176</v>
      </c>
      <c r="DB63" s="38">
        <v>2099.448883</v>
      </c>
      <c r="DC63" s="35">
        <v>222.89787899999999</v>
      </c>
      <c r="DD63" s="38">
        <v>1663.2342169999999</v>
      </c>
      <c r="DE63" s="38">
        <f t="shared" si="145"/>
        <v>-436.21466600000008</v>
      </c>
      <c r="DF63" s="43">
        <f t="shared" si="146"/>
        <v>79.22242024884774</v>
      </c>
      <c r="DG63" s="129">
        <f t="shared" si="147"/>
        <v>-20.77757975115226</v>
      </c>
      <c r="DH63" s="35">
        <v>2315.0136750000001</v>
      </c>
      <c r="DI63" s="35">
        <v>218.69483099999999</v>
      </c>
      <c r="DJ63" s="35">
        <v>1881.929048</v>
      </c>
      <c r="DK63" s="35">
        <f t="shared" si="148"/>
        <v>-433.08462700000018</v>
      </c>
      <c r="DL63" s="35">
        <f t="shared" si="149"/>
        <v>81.292351242806362</v>
      </c>
      <c r="DM63" s="129">
        <f t="shared" si="150"/>
        <v>-18.707648757193638</v>
      </c>
      <c r="DN63" s="35">
        <v>2523.3600190000002</v>
      </c>
      <c r="DO63" s="35">
        <v>246.47174699999999</v>
      </c>
      <c r="DP63" s="35">
        <v>2128.400795</v>
      </c>
      <c r="DQ63" s="35">
        <f t="shared" si="151"/>
        <v>-394.95922400000018</v>
      </c>
      <c r="DR63" s="40">
        <f t="shared" si="152"/>
        <v>84.347884525945645</v>
      </c>
      <c r="DS63" s="135">
        <f t="shared" si="153"/>
        <v>-15.652115474054355</v>
      </c>
      <c r="DT63" s="35">
        <v>2342.0530399999998</v>
      </c>
      <c r="DU63" s="156">
        <f>DT63/BF63%</f>
        <v>86.629402429323036</v>
      </c>
      <c r="DV63" s="240">
        <v>154.373751</v>
      </c>
      <c r="DW63" s="38">
        <v>273.215597</v>
      </c>
      <c r="DX63" s="102">
        <f t="shared" si="81"/>
        <v>118.841846</v>
      </c>
      <c r="DY63" s="43">
        <f t="shared" si="82"/>
        <v>176.98319515472551</v>
      </c>
      <c r="DZ63" s="135">
        <f t="shared" si="83"/>
        <v>76.983195154725507</v>
      </c>
      <c r="EA63" s="38">
        <v>120.60347</v>
      </c>
      <c r="EB63" s="38">
        <v>305.530959</v>
      </c>
      <c r="EC63" s="102">
        <f t="shared" si="154"/>
        <v>184.92748899999998</v>
      </c>
      <c r="ED63" s="43">
        <f t="shared" si="155"/>
        <v>253.3351312362737</v>
      </c>
      <c r="EE63" s="233">
        <f t="shared" si="61"/>
        <v>153.3351312362737</v>
      </c>
      <c r="EF63" s="35">
        <v>274.97722099999999</v>
      </c>
      <c r="EG63" s="38">
        <v>578.74655600000006</v>
      </c>
      <c r="EH63" s="102">
        <f t="shared" si="85"/>
        <v>303.76933500000007</v>
      </c>
      <c r="EI63" s="43">
        <f t="shared" si="86"/>
        <v>210.47072695523391</v>
      </c>
      <c r="EJ63" s="233">
        <f t="shared" si="62"/>
        <v>110.47072695523391</v>
      </c>
      <c r="EK63" s="35">
        <v>134.352351</v>
      </c>
      <c r="EL63" s="35">
        <v>265.18048800000003</v>
      </c>
      <c r="EM63" s="35">
        <f t="shared" si="63"/>
        <v>130.82813700000003</v>
      </c>
      <c r="EN63" s="40">
        <f t="shared" si="64"/>
        <v>197.37688698875095</v>
      </c>
      <c r="EO63" s="233">
        <f t="shared" si="65"/>
        <v>97.376886988750954</v>
      </c>
      <c r="EP63" s="35">
        <v>409.32957199999998</v>
      </c>
      <c r="EQ63" s="38">
        <v>843.92704400000002</v>
      </c>
      <c r="ER63" s="296">
        <f t="shared" si="87"/>
        <v>434.59747200000004</v>
      </c>
      <c r="ES63" s="43">
        <f t="shared" si="88"/>
        <v>206.17299646261574</v>
      </c>
      <c r="ET63" s="233">
        <f t="shared" si="89"/>
        <v>106.17299646261574</v>
      </c>
      <c r="EU63" s="38">
        <v>172.69129599999999</v>
      </c>
      <c r="EV63" s="38">
        <v>263.74004300000001</v>
      </c>
      <c r="EW63" s="38">
        <f t="shared" si="112"/>
        <v>91.04874700000002</v>
      </c>
      <c r="EX63" s="43">
        <f t="shared" si="113"/>
        <v>152.72341403935033</v>
      </c>
      <c r="EY63" s="302">
        <f t="shared" si="90"/>
        <v>52.723414039350331</v>
      </c>
      <c r="EZ63" s="38">
        <v>582.02086799999995</v>
      </c>
      <c r="FA63" s="38">
        <v>1107.667087</v>
      </c>
      <c r="FB63" s="38">
        <f t="shared" si="114"/>
        <v>525.64621900000009</v>
      </c>
      <c r="FC63" s="43">
        <f t="shared" si="91"/>
        <v>190.31398149112417</v>
      </c>
      <c r="FD63" s="302">
        <f t="shared" si="92"/>
        <v>90.313981491124167</v>
      </c>
      <c r="FE63" s="35">
        <v>761.91428099999996</v>
      </c>
      <c r="FF63" s="35">
        <v>179.89341300000001</v>
      </c>
      <c r="FG63" s="35">
        <v>260.92103300000002</v>
      </c>
      <c r="FH63" s="120">
        <f t="shared" si="68"/>
        <v>81.027620000000013</v>
      </c>
      <c r="FI63" s="40">
        <f t="shared" si="93"/>
        <v>145.04201607426282</v>
      </c>
      <c r="FJ63" s="35">
        <v>1368.5881199999999</v>
      </c>
      <c r="FK63" s="105">
        <f t="shared" si="94"/>
        <v>606.67383899999993</v>
      </c>
      <c r="FL63" s="40">
        <f t="shared" si="95"/>
        <v>179.6249465495975</v>
      </c>
      <c r="FM63" s="302">
        <f t="shared" si="96"/>
        <v>79.624946549597496</v>
      </c>
      <c r="FN63" s="35">
        <v>991.48516300000006</v>
      </c>
      <c r="FO63" s="35">
        <v>229.57088200000001</v>
      </c>
      <c r="FP63" s="35">
        <v>255.41878299999999</v>
      </c>
      <c r="FQ63" s="35">
        <f t="shared" si="69"/>
        <v>25.847900999999979</v>
      </c>
      <c r="FR63" s="40">
        <f t="shared" si="70"/>
        <v>111.25922450391595</v>
      </c>
      <c r="FS63" s="35">
        <v>1624.006903</v>
      </c>
      <c r="FT63" s="35">
        <f t="shared" si="71"/>
        <v>632.52173999999991</v>
      </c>
      <c r="FU63" s="40">
        <f t="shared" si="72"/>
        <v>163.79538127289149</v>
      </c>
      <c r="FV63" s="302">
        <f t="shared" si="73"/>
        <v>63.79538127289149</v>
      </c>
      <c r="FW63" s="35">
        <v>233.09071599999999</v>
      </c>
      <c r="FX63" s="35">
        <v>226.559731</v>
      </c>
      <c r="FY63" s="35">
        <f t="shared" si="115"/>
        <v>-6.5309849999999869</v>
      </c>
      <c r="FZ63" s="40">
        <f t="shared" si="156"/>
        <v>97.198093037733869</v>
      </c>
      <c r="GA63" s="35">
        <v>1224.575879</v>
      </c>
      <c r="GB63" s="35">
        <v>1850.566634</v>
      </c>
      <c r="GC63" s="35">
        <f>GB63-GA63</f>
        <v>625.99075500000004</v>
      </c>
      <c r="GD63" s="40">
        <f>GB63/GA63%</f>
        <v>151.11898459989183</v>
      </c>
      <c r="GE63" s="302">
        <f t="shared" si="116"/>
        <v>51.118984599891832</v>
      </c>
      <c r="GF63" s="35">
        <v>215.760459</v>
      </c>
      <c r="GG63" s="35">
        <v>255.38757200000001</v>
      </c>
      <c r="GH63" s="35">
        <f t="shared" si="159"/>
        <v>39.627113000000008</v>
      </c>
      <c r="GI63" s="40">
        <f t="shared" si="160"/>
        <v>118.3662535682685</v>
      </c>
      <c r="GJ63" s="35">
        <v>1440.3363380000001</v>
      </c>
      <c r="GK63" s="35">
        <v>2105.9542059999999</v>
      </c>
      <c r="GL63" s="35">
        <f t="shared" si="117"/>
        <v>665.61786799999982</v>
      </c>
      <c r="GM63" s="40">
        <f t="shared" si="118"/>
        <v>146.21266925225626</v>
      </c>
      <c r="GN63" s="233">
        <f t="shared" si="161"/>
        <v>46.212669252256262</v>
      </c>
      <c r="GO63" s="35">
        <v>222.89787899999999</v>
      </c>
      <c r="GP63" s="35">
        <v>288.95369299999999</v>
      </c>
      <c r="GQ63" s="35">
        <f t="shared" si="119"/>
        <v>66.055813999999998</v>
      </c>
      <c r="GR63" s="40">
        <f t="shared" si="120"/>
        <v>129.63501236366633</v>
      </c>
      <c r="GS63" s="35">
        <v>1663.2342169999999</v>
      </c>
      <c r="GT63" s="35">
        <v>2394.9078989999998</v>
      </c>
      <c r="GU63" s="35">
        <f t="shared" si="162"/>
        <v>731.67368199999987</v>
      </c>
      <c r="GV63" s="40">
        <f t="shared" si="121"/>
        <v>143.99101909529796</v>
      </c>
      <c r="GW63" s="233">
        <f t="shared" si="122"/>
        <v>43.991019095297958</v>
      </c>
      <c r="GX63" s="35">
        <v>218.69483099999999</v>
      </c>
      <c r="GY63" s="35">
        <v>295.958414</v>
      </c>
      <c r="GZ63" s="35">
        <f t="shared" si="97"/>
        <v>77.263583000000011</v>
      </c>
      <c r="HA63" s="40">
        <f t="shared" si="98"/>
        <v>135.32940520208271</v>
      </c>
      <c r="HB63" s="35">
        <v>1881.929048</v>
      </c>
      <c r="HC63" s="35">
        <v>2690.866313</v>
      </c>
      <c r="HD63" s="35">
        <f t="shared" si="163"/>
        <v>808.93726500000002</v>
      </c>
      <c r="HE63" s="40">
        <f t="shared" si="164"/>
        <v>142.98447201607783</v>
      </c>
      <c r="HF63" s="233">
        <f t="shared" si="101"/>
        <v>42.984472016077831</v>
      </c>
      <c r="HG63" s="35">
        <v>246.47174699999999</v>
      </c>
      <c r="HH63" s="35">
        <v>313.103835</v>
      </c>
      <c r="HI63" s="40">
        <f t="shared" si="165"/>
        <v>66.63208800000001</v>
      </c>
      <c r="HJ63" s="40">
        <f t="shared" si="166"/>
        <v>127.0343716109579</v>
      </c>
      <c r="HK63" s="35">
        <v>2128.400795</v>
      </c>
      <c r="HL63" s="35">
        <v>3003.9701479999999</v>
      </c>
      <c r="HM63" s="40">
        <f t="shared" si="167"/>
        <v>875.56935299999986</v>
      </c>
      <c r="HN63" s="40">
        <f t="shared" si="168"/>
        <v>141.13742839491846</v>
      </c>
      <c r="HO63" s="233">
        <f t="shared" si="169"/>
        <v>41.137428394918459</v>
      </c>
      <c r="HP63" s="35">
        <v>213.65224499999999</v>
      </c>
      <c r="HQ63" s="35">
        <v>348.19384000000002</v>
      </c>
      <c r="HR63" s="40">
        <f t="shared" si="102"/>
        <v>134.54159500000003</v>
      </c>
      <c r="HS63" s="40">
        <f t="shared" si="103"/>
        <v>162.97223555970595</v>
      </c>
      <c r="HT63" s="35">
        <v>3352.1639879999998</v>
      </c>
      <c r="HU63" s="40">
        <f t="shared" si="79"/>
        <v>1010.110948</v>
      </c>
      <c r="HV63" s="40">
        <f t="shared" si="80"/>
        <v>143.12929428788684</v>
      </c>
      <c r="HW63" s="44">
        <f t="shared" si="104"/>
        <v>43.129294287886836</v>
      </c>
    </row>
    <row r="64" spans="1:231" s="23" customFormat="1" ht="49.95" customHeight="1">
      <c r="A64" s="65" t="s">
        <v>35</v>
      </c>
      <c r="B64" s="47">
        <v>32.525924000000003</v>
      </c>
      <c r="C64" s="38">
        <v>39.053260999999999</v>
      </c>
      <c r="D64" s="76">
        <f>C64/B64%</f>
        <v>120.06810628961684</v>
      </c>
      <c r="E64" s="285">
        <f>C64-B64</f>
        <v>6.5273369999999957</v>
      </c>
      <c r="F64" s="73">
        <v>71.112347000000028</v>
      </c>
      <c r="G64" s="73">
        <v>38.009863000000003</v>
      </c>
      <c r="H64" s="38">
        <v>77.063124000000002</v>
      </c>
      <c r="I64" s="286">
        <f t="shared" si="309"/>
        <v>5.9507769999999738</v>
      </c>
      <c r="J64" s="76">
        <f t="shared" si="310"/>
        <v>108.36813472068356</v>
      </c>
      <c r="K64" s="38">
        <v>104.458336</v>
      </c>
      <c r="L64" s="38">
        <v>36.771289000000003</v>
      </c>
      <c r="M64" s="38">
        <v>113.83441300000001</v>
      </c>
      <c r="N64" s="283">
        <v>9.3760770000000093</v>
      </c>
      <c r="O64" s="43">
        <v>108.97590116694947</v>
      </c>
      <c r="P64" s="284">
        <v>136.35181299999999</v>
      </c>
      <c r="Q64" s="73">
        <v>33.301990000000004</v>
      </c>
      <c r="R64" s="38">
        <v>147.136403</v>
      </c>
      <c r="S64" s="286">
        <f>R64-P64</f>
        <v>10.784590000000009</v>
      </c>
      <c r="T64" s="76">
        <f>R64/P64%</f>
        <v>107.90938511393318</v>
      </c>
      <c r="U64" s="38">
        <v>165.24487399999998</v>
      </c>
      <c r="V64" s="73">
        <v>27.953758000000001</v>
      </c>
      <c r="W64" s="38">
        <v>175.09015599999995</v>
      </c>
      <c r="X64" s="286">
        <f>W64-U64</f>
        <v>9.845281999999969</v>
      </c>
      <c r="Y64" s="76">
        <f>W64/U64%</f>
        <v>105.95799540504957</v>
      </c>
      <c r="Z64" s="38">
        <v>194.47198900000001</v>
      </c>
      <c r="AA64" s="73">
        <v>22.727888</v>
      </c>
      <c r="AB64" s="38">
        <v>197.81804399999999</v>
      </c>
      <c r="AC64" s="285">
        <f>AB64-Z64</f>
        <v>3.3460549999999785</v>
      </c>
      <c r="AD64" s="76">
        <f>AB64/Z64%</f>
        <v>101.72058455163946</v>
      </c>
      <c r="AE64" s="38">
        <v>219.81094300000001</v>
      </c>
      <c r="AF64" s="73">
        <v>18.881442</v>
      </c>
      <c r="AG64" s="38">
        <v>216.69948599999998</v>
      </c>
      <c r="AH64" s="285">
        <f>AG64-AE64</f>
        <v>-3.1114570000000299</v>
      </c>
      <c r="AI64" s="76">
        <f>AG64/AE64%</f>
        <v>98.584484940770196</v>
      </c>
      <c r="AJ64" s="90">
        <v>242.19718899999998</v>
      </c>
      <c r="AK64" s="38">
        <v>20.748146999999999</v>
      </c>
      <c r="AL64" s="35">
        <v>237.447633</v>
      </c>
      <c r="AM64" s="89">
        <f t="shared" si="171"/>
        <v>-4.7495559999999841</v>
      </c>
      <c r="AN64" s="40">
        <f t="shared" si="172"/>
        <v>98.038971459738946</v>
      </c>
      <c r="AO64" s="38">
        <v>265.06466799999993</v>
      </c>
      <c r="AP64" s="35">
        <v>20.487179000000001</v>
      </c>
      <c r="AQ64" s="35">
        <v>257.93481200000002</v>
      </c>
      <c r="AR64" s="105">
        <f t="shared" si="173"/>
        <v>-7.1298559999999043</v>
      </c>
      <c r="AS64" s="35">
        <f t="shared" si="174"/>
        <v>97.310144707781305</v>
      </c>
      <c r="AT64" s="35">
        <v>289.91013200000003</v>
      </c>
      <c r="AU64" s="35">
        <v>23.928939</v>
      </c>
      <c r="AV64" s="38">
        <v>281.86375099999998</v>
      </c>
      <c r="AW64" s="106">
        <f t="shared" si="311"/>
        <v>-8.0463810000000535</v>
      </c>
      <c r="AX64" s="43">
        <f t="shared" si="312"/>
        <v>97.224525771317289</v>
      </c>
      <c r="AY64" s="35">
        <v>322.93483899999995</v>
      </c>
      <c r="AZ64" s="35">
        <v>32.957070000000002</v>
      </c>
      <c r="BA64" s="38">
        <v>314.82082100000002</v>
      </c>
      <c r="BB64" s="106">
        <f t="shared" si="177"/>
        <v>-8.1140179999999305</v>
      </c>
      <c r="BC64" s="43">
        <f t="shared" si="178"/>
        <v>97.487413242521058</v>
      </c>
      <c r="BD64" s="35">
        <v>31.633044999999999</v>
      </c>
      <c r="BE64" s="35">
        <v>357.23234300000001</v>
      </c>
      <c r="BF64" s="35">
        <v>346.45396599999998</v>
      </c>
      <c r="BG64" s="102" t="e">
        <f>BF64-#REF!</f>
        <v>#REF!</v>
      </c>
      <c r="BH64" s="43">
        <f t="shared" si="123"/>
        <v>96.982810428225974</v>
      </c>
      <c r="BI64" s="38">
        <v>39.053260999999999</v>
      </c>
      <c r="BJ64" s="38">
        <v>31.434153999999999</v>
      </c>
      <c r="BK64" s="102">
        <f t="shared" si="124"/>
        <v>-7.6191069999999996</v>
      </c>
      <c r="BL64" s="43">
        <f t="shared" si="125"/>
        <v>80.490471717585891</v>
      </c>
      <c r="BM64" s="38">
        <v>77.063124000000002</v>
      </c>
      <c r="BN64" s="35">
        <v>39.255823999999997</v>
      </c>
      <c r="BO64" s="38">
        <v>70.689977999999996</v>
      </c>
      <c r="BP64" s="106">
        <f t="shared" si="126"/>
        <v>-6.3731460000000055</v>
      </c>
      <c r="BQ64" s="43">
        <f t="shared" si="127"/>
        <v>91.729966721826628</v>
      </c>
      <c r="BR64" s="38">
        <v>113.83441300000001</v>
      </c>
      <c r="BS64" s="35">
        <v>50.061615000000003</v>
      </c>
      <c r="BT64" s="38">
        <v>120.751593</v>
      </c>
      <c r="BU64" s="106">
        <f t="shared" si="313"/>
        <v>6.9171799999999877</v>
      </c>
      <c r="BV64" s="38">
        <f t="shared" si="314"/>
        <v>106.07652801793776</v>
      </c>
      <c r="BW64" s="195">
        <f t="shared" si="315"/>
        <v>6.0765280179377612</v>
      </c>
      <c r="BX64" s="38">
        <v>147.136403</v>
      </c>
      <c r="BY64" s="35">
        <v>33.134399999999999</v>
      </c>
      <c r="BZ64" s="38">
        <v>153.88599300000001</v>
      </c>
      <c r="CA64" s="106">
        <f t="shared" si="131"/>
        <v>6.749590000000012</v>
      </c>
      <c r="CB64" s="38">
        <f t="shared" si="132"/>
        <v>104.58730121328304</v>
      </c>
      <c r="CC64" s="195">
        <f t="shared" si="133"/>
        <v>4.5873012132830411</v>
      </c>
      <c r="CD64" s="38">
        <v>175.09015599999995</v>
      </c>
      <c r="CE64" s="35">
        <v>26.918302000000001</v>
      </c>
      <c r="CF64" s="38">
        <v>180.804295</v>
      </c>
      <c r="CG64" s="106">
        <f t="shared" si="316"/>
        <v>5.7141390000000456</v>
      </c>
      <c r="CH64" s="38">
        <f t="shared" si="317"/>
        <v>103.26354098399457</v>
      </c>
      <c r="CI64" s="185">
        <f t="shared" si="318"/>
        <v>3.2635409839945737</v>
      </c>
      <c r="CJ64" s="38">
        <v>197.81804399999999</v>
      </c>
      <c r="CK64" s="35">
        <v>23.306563000000001</v>
      </c>
      <c r="CL64" s="35">
        <v>204.11085800000001</v>
      </c>
      <c r="CM64" s="38">
        <f t="shared" si="137"/>
        <v>6.2928140000000212</v>
      </c>
      <c r="CN64" s="43">
        <f t="shared" si="138"/>
        <v>103.18111223463519</v>
      </c>
      <c r="CO64" s="129">
        <f t="shared" si="111"/>
        <v>3.1811122346351937</v>
      </c>
      <c r="CP64" s="38">
        <v>216.69948599999998</v>
      </c>
      <c r="CQ64" s="35">
        <v>21.302098000000001</v>
      </c>
      <c r="CR64" s="35">
        <v>225.41296</v>
      </c>
      <c r="CS64" s="43">
        <f t="shared" si="139"/>
        <v>8.7134740000000193</v>
      </c>
      <c r="CT64" s="43">
        <f t="shared" si="140"/>
        <v>104.02099430914201</v>
      </c>
      <c r="CU64" s="259">
        <f t="shared" si="141"/>
        <v>4.0209943091420115</v>
      </c>
      <c r="CV64" s="35">
        <v>237.447633</v>
      </c>
      <c r="CW64" s="35">
        <v>22.895810000000001</v>
      </c>
      <c r="CX64" s="38">
        <v>248.30877000000001</v>
      </c>
      <c r="CY64" s="108">
        <f t="shared" si="142"/>
        <v>10.861137000000014</v>
      </c>
      <c r="CZ64" s="43">
        <f t="shared" si="143"/>
        <v>104.57411887529746</v>
      </c>
      <c r="DA64" s="259">
        <f t="shared" si="144"/>
        <v>4.574118875297458</v>
      </c>
      <c r="DB64" s="38">
        <v>257.93481200000002</v>
      </c>
      <c r="DC64" s="35">
        <v>23.796984999999999</v>
      </c>
      <c r="DD64" s="38">
        <v>272.10575499999999</v>
      </c>
      <c r="DE64" s="38">
        <f t="shared" si="145"/>
        <v>14.170942999999966</v>
      </c>
      <c r="DF64" s="43">
        <f t="shared" si="146"/>
        <v>105.49400171699196</v>
      </c>
      <c r="DG64" s="129">
        <f t="shared" si="147"/>
        <v>5.4940017169919599</v>
      </c>
      <c r="DH64" s="35">
        <v>281.86375099999998</v>
      </c>
      <c r="DI64" s="35">
        <v>27.406244000000001</v>
      </c>
      <c r="DJ64" s="35">
        <v>299.511999</v>
      </c>
      <c r="DK64" s="35">
        <f t="shared" si="148"/>
        <v>17.648248000000024</v>
      </c>
      <c r="DL64" s="35">
        <f t="shared" si="149"/>
        <v>106.26126911934838</v>
      </c>
      <c r="DM64" s="129">
        <f t="shared" si="150"/>
        <v>6.261269119348384</v>
      </c>
      <c r="DN64" s="35">
        <v>314.82082100000002</v>
      </c>
      <c r="DO64" s="35">
        <v>33.953344999999999</v>
      </c>
      <c r="DP64" s="35">
        <v>333.46534400000002</v>
      </c>
      <c r="DQ64" s="35">
        <f t="shared" si="151"/>
        <v>18.644522999999992</v>
      </c>
      <c r="DR64" s="40">
        <f t="shared" si="152"/>
        <v>105.92226490636081</v>
      </c>
      <c r="DS64" s="135">
        <f t="shared" si="153"/>
        <v>5.9222649063608088</v>
      </c>
      <c r="DT64" s="35">
        <v>368.22425199999998</v>
      </c>
      <c r="DU64" s="156">
        <f>DT64/BF64%</f>
        <v>106.28374564486873</v>
      </c>
      <c r="DV64" s="240">
        <v>31.434153999999999</v>
      </c>
      <c r="DW64" s="38">
        <v>39.002009999999999</v>
      </c>
      <c r="DX64" s="102">
        <f t="shared" si="81"/>
        <v>7.567855999999999</v>
      </c>
      <c r="DY64" s="43">
        <f t="shared" si="82"/>
        <v>124.07526539444962</v>
      </c>
      <c r="DZ64" s="135">
        <f t="shared" si="83"/>
        <v>24.075265394449616</v>
      </c>
      <c r="EA64" s="38">
        <v>39.255823999999997</v>
      </c>
      <c r="EB64" s="38">
        <v>50.114220000000003</v>
      </c>
      <c r="EC64" s="102">
        <f t="shared" si="154"/>
        <v>10.858396000000006</v>
      </c>
      <c r="ED64" s="43">
        <f t="shared" si="155"/>
        <v>127.66059884515482</v>
      </c>
      <c r="EE64" s="233">
        <f t="shared" si="61"/>
        <v>27.660598845154823</v>
      </c>
      <c r="EF64" s="35">
        <v>70.689977999999996</v>
      </c>
      <c r="EG64" s="38">
        <v>89.116230000000002</v>
      </c>
      <c r="EH64" s="102">
        <f t="shared" si="85"/>
        <v>18.426252000000005</v>
      </c>
      <c r="EI64" s="43">
        <f t="shared" si="86"/>
        <v>126.06628622801382</v>
      </c>
      <c r="EJ64" s="233">
        <f t="shared" si="62"/>
        <v>26.066286228013823</v>
      </c>
      <c r="EK64" s="35">
        <v>50.061615000000003</v>
      </c>
      <c r="EL64" s="35">
        <v>43.256782999999999</v>
      </c>
      <c r="EM64" s="35">
        <f t="shared" si="63"/>
        <v>-6.8048320000000047</v>
      </c>
      <c r="EN64" s="40">
        <f t="shared" si="64"/>
        <v>86.407086547247815</v>
      </c>
      <c r="EO64" s="233">
        <f t="shared" si="65"/>
        <v>-13.592913452752185</v>
      </c>
      <c r="EP64" s="35">
        <v>120.751593</v>
      </c>
      <c r="EQ64" s="38">
        <v>132.37301299999999</v>
      </c>
      <c r="ER64" s="296">
        <f t="shared" si="87"/>
        <v>11.621419999999986</v>
      </c>
      <c r="ES64" s="43">
        <f t="shared" si="88"/>
        <v>109.62423742103343</v>
      </c>
      <c r="ET64" s="233">
        <f t="shared" si="89"/>
        <v>9.6242374210334276</v>
      </c>
      <c r="EU64" s="38">
        <v>33.134399999999999</v>
      </c>
      <c r="EV64" s="38">
        <v>41.833032000000003</v>
      </c>
      <c r="EW64" s="38">
        <f t="shared" si="112"/>
        <v>8.6986320000000035</v>
      </c>
      <c r="EX64" s="43">
        <f t="shared" si="113"/>
        <v>126.25257134579171</v>
      </c>
      <c r="EY64" s="302">
        <f t="shared" si="90"/>
        <v>26.252571345791708</v>
      </c>
      <c r="EZ64" s="38">
        <v>153.88599300000001</v>
      </c>
      <c r="FA64" s="38">
        <v>174.20604499999999</v>
      </c>
      <c r="FB64" s="38">
        <f t="shared" si="114"/>
        <v>20.320051999999976</v>
      </c>
      <c r="FC64" s="43">
        <f t="shared" si="91"/>
        <v>113.20461440567887</v>
      </c>
      <c r="FD64" s="302">
        <f t="shared" si="92"/>
        <v>13.204614405678868</v>
      </c>
      <c r="FE64" s="35">
        <v>180.804295</v>
      </c>
      <c r="FF64" s="35">
        <v>26.918302000000001</v>
      </c>
      <c r="FG64" s="35">
        <v>39.111567999999998</v>
      </c>
      <c r="FH64" s="120">
        <f t="shared" si="68"/>
        <v>12.193265999999998</v>
      </c>
      <c r="FI64" s="40">
        <f t="shared" si="93"/>
        <v>145.29730738588191</v>
      </c>
      <c r="FJ64" s="35">
        <v>213.31761299999999</v>
      </c>
      <c r="FK64" s="105">
        <f t="shared" si="94"/>
        <v>32.513317999999998</v>
      </c>
      <c r="FL64" s="40">
        <f t="shared" si="95"/>
        <v>117.98260268098167</v>
      </c>
      <c r="FM64" s="302">
        <f t="shared" si="96"/>
        <v>17.982602680981671</v>
      </c>
      <c r="FN64" s="35">
        <v>204.11085800000001</v>
      </c>
      <c r="FO64" s="35">
        <v>23.306563000000001</v>
      </c>
      <c r="FP64" s="35">
        <v>39.028945999999998</v>
      </c>
      <c r="FQ64" s="35">
        <f t="shared" si="69"/>
        <v>15.722382999999997</v>
      </c>
      <c r="FR64" s="40">
        <f t="shared" si="70"/>
        <v>167.45903718193026</v>
      </c>
      <c r="FS64" s="35">
        <v>252.34655900000001</v>
      </c>
      <c r="FT64" s="35">
        <f t="shared" si="71"/>
        <v>48.235701000000006</v>
      </c>
      <c r="FU64" s="40">
        <f t="shared" si="72"/>
        <v>123.63210927269731</v>
      </c>
      <c r="FV64" s="302">
        <f t="shared" si="73"/>
        <v>23.632109272697306</v>
      </c>
      <c r="FW64" s="35">
        <v>21.302102000000001</v>
      </c>
      <c r="FX64" s="35">
        <v>37.461488000000003</v>
      </c>
      <c r="FY64" s="35">
        <f t="shared" si="115"/>
        <v>16.159386000000001</v>
      </c>
      <c r="FZ64" s="40">
        <f t="shared" si="156"/>
        <v>175.85817587391142</v>
      </c>
      <c r="GA64" s="35">
        <v>225.41296</v>
      </c>
      <c r="GB64" s="35">
        <v>289.80804699999999</v>
      </c>
      <c r="GC64" s="35">
        <f>GB64-GA64</f>
        <v>64.39508699999999</v>
      </c>
      <c r="GD64" s="40">
        <f>GB64/GA64%</f>
        <v>128.56760631686836</v>
      </c>
      <c r="GE64" s="302">
        <f t="shared" si="116"/>
        <v>28.567606316868364</v>
      </c>
      <c r="GF64" s="35">
        <v>22.895810000000001</v>
      </c>
      <c r="GG64" s="35">
        <v>39.663981999999997</v>
      </c>
      <c r="GH64" s="35">
        <f t="shared" si="159"/>
        <v>16.768171999999996</v>
      </c>
      <c r="GI64" s="40">
        <f t="shared" si="160"/>
        <v>173.23685862173033</v>
      </c>
      <c r="GJ64" s="35">
        <v>248.30877000000001</v>
      </c>
      <c r="GK64" s="35">
        <v>329.47202900000002</v>
      </c>
      <c r="GL64" s="35">
        <f t="shared" si="117"/>
        <v>81.163259000000011</v>
      </c>
      <c r="GM64" s="40">
        <f t="shared" si="118"/>
        <v>132.6864246478286</v>
      </c>
      <c r="GN64" s="233">
        <f t="shared" si="161"/>
        <v>32.686424647828602</v>
      </c>
      <c r="GO64" s="35">
        <v>23.796984999999999</v>
      </c>
      <c r="GP64" s="35">
        <v>44.114027999999998</v>
      </c>
      <c r="GQ64" s="35">
        <f t="shared" si="119"/>
        <v>20.317042999999998</v>
      </c>
      <c r="GR64" s="40">
        <f t="shared" si="120"/>
        <v>185.37654244854969</v>
      </c>
      <c r="GS64" s="35">
        <v>272.10575499999999</v>
      </c>
      <c r="GT64" s="35">
        <v>373.58605699999998</v>
      </c>
      <c r="GU64" s="35">
        <f t="shared" si="162"/>
        <v>101.48030199999999</v>
      </c>
      <c r="GV64" s="40">
        <f t="shared" si="121"/>
        <v>137.29443429081462</v>
      </c>
      <c r="GW64" s="233">
        <f t="shared" si="122"/>
        <v>37.294434290814621</v>
      </c>
      <c r="GX64" s="35">
        <v>27.406244000000001</v>
      </c>
      <c r="GY64" s="35">
        <v>44.524647999999999</v>
      </c>
      <c r="GZ64" s="35">
        <f t="shared" si="97"/>
        <v>17.118403999999998</v>
      </c>
      <c r="HA64" s="40">
        <f t="shared" si="98"/>
        <v>162.46169303608329</v>
      </c>
      <c r="HB64" s="35">
        <v>299.511999</v>
      </c>
      <c r="HC64" s="35">
        <v>418.110705</v>
      </c>
      <c r="HD64" s="35">
        <f t="shared" si="163"/>
        <v>118.59870599999999</v>
      </c>
      <c r="HE64" s="40">
        <f t="shared" si="164"/>
        <v>139.59731376237784</v>
      </c>
      <c r="HF64" s="233">
        <f t="shared" si="101"/>
        <v>39.597313762377837</v>
      </c>
      <c r="HG64" s="35">
        <v>33.953344999999999</v>
      </c>
      <c r="HH64" s="35">
        <v>64.602408999999994</v>
      </c>
      <c r="HI64" s="40">
        <f t="shared" si="165"/>
        <v>30.649063999999996</v>
      </c>
      <c r="HJ64" s="40">
        <f t="shared" si="166"/>
        <v>190.26817239950879</v>
      </c>
      <c r="HK64" s="35">
        <v>333.46534400000002</v>
      </c>
      <c r="HL64" s="35">
        <v>482.71311400000002</v>
      </c>
      <c r="HM64" s="40">
        <f t="shared" si="167"/>
        <v>149.24777</v>
      </c>
      <c r="HN64" s="40">
        <f t="shared" si="168"/>
        <v>144.75660595183169</v>
      </c>
      <c r="HO64" s="233">
        <f t="shared" si="169"/>
        <v>44.756605951831688</v>
      </c>
      <c r="HP64" s="35">
        <v>34.758907999999998</v>
      </c>
      <c r="HQ64" s="35">
        <v>62.679305999999997</v>
      </c>
      <c r="HR64" s="40">
        <f t="shared" si="102"/>
        <v>27.920397999999999</v>
      </c>
      <c r="HS64" s="40">
        <f t="shared" si="103"/>
        <v>180.32587790157274</v>
      </c>
      <c r="HT64" s="35">
        <v>545.39242000000002</v>
      </c>
      <c r="HU64" s="40">
        <f t="shared" si="79"/>
        <v>177.16816800000004</v>
      </c>
      <c r="HV64" s="40">
        <f t="shared" si="80"/>
        <v>148.11420405845513</v>
      </c>
      <c r="HW64" s="44">
        <f t="shared" si="104"/>
        <v>48.11420405845513</v>
      </c>
    </row>
    <row r="65" spans="1:231" s="23" customFormat="1" ht="49.95" customHeight="1">
      <c r="A65" s="65" t="s">
        <v>36</v>
      </c>
      <c r="B65" s="47">
        <v>0.99840300000000004</v>
      </c>
      <c r="C65" s="38">
        <v>1.5270649999999999</v>
      </c>
      <c r="D65" s="76">
        <f>C65/B65%</f>
        <v>152.95076236750089</v>
      </c>
      <c r="E65" s="285">
        <f>C65-B65</f>
        <v>0.52866199999999985</v>
      </c>
      <c r="F65" s="73">
        <v>2.3911690000000005</v>
      </c>
      <c r="G65" s="73">
        <v>6.4121790000000001</v>
      </c>
      <c r="H65" s="38">
        <v>7.9392440000000004</v>
      </c>
      <c r="I65" s="286">
        <f t="shared" si="309"/>
        <v>5.5480749999999999</v>
      </c>
      <c r="J65" s="76">
        <f t="shared" si="310"/>
        <v>332.02354162336491</v>
      </c>
      <c r="K65" s="38">
        <v>3.5659969999999999</v>
      </c>
      <c r="L65" s="38">
        <v>8.5092379999999999</v>
      </c>
      <c r="M65" s="38">
        <v>16.448481999999998</v>
      </c>
      <c r="N65" s="283">
        <v>12.882484999999999</v>
      </c>
      <c r="O65" s="43">
        <v>461.25899713320001</v>
      </c>
      <c r="P65" s="284">
        <v>4.8689479999999996</v>
      </c>
      <c r="Q65" s="73">
        <v>7.666239</v>
      </c>
      <c r="R65" s="38">
        <v>24.114720999999999</v>
      </c>
      <c r="S65" s="286">
        <f>R65-P65</f>
        <v>19.245773</v>
      </c>
      <c r="T65" s="76">
        <f>R65/P65%</f>
        <v>495.27579674295151</v>
      </c>
      <c r="U65" s="38">
        <v>6.089929999999999</v>
      </c>
      <c r="V65" s="73">
        <v>6.4530859999999999</v>
      </c>
      <c r="W65" s="38">
        <v>30.567807999999996</v>
      </c>
      <c r="X65" s="286">
        <f>W65-U65</f>
        <v>24.477877999999997</v>
      </c>
      <c r="Y65" s="76">
        <f>W65/U65%</f>
        <v>501.94021934570679</v>
      </c>
      <c r="Z65" s="38">
        <v>7.3833489999999991</v>
      </c>
      <c r="AA65" s="73">
        <v>7.7617289999999999</v>
      </c>
      <c r="AB65" s="38">
        <v>38.329537000000002</v>
      </c>
      <c r="AC65" s="285">
        <f>AB65-Z65</f>
        <v>30.946188000000003</v>
      </c>
      <c r="AD65" s="76">
        <f>AB65/Z65%</f>
        <v>519.13483975903091</v>
      </c>
      <c r="AE65" s="38">
        <v>9.4474470000000004</v>
      </c>
      <c r="AF65" s="73">
        <v>7.2215660000000002</v>
      </c>
      <c r="AG65" s="38">
        <v>45.551103000000005</v>
      </c>
      <c r="AH65" s="285">
        <f>AG65-AE65</f>
        <v>36.103656000000001</v>
      </c>
      <c r="AI65" s="76">
        <f>AG65/AE65%</f>
        <v>482.15251167855189</v>
      </c>
      <c r="AJ65" s="90">
        <v>10.518135000000003</v>
      </c>
      <c r="AK65" s="38">
        <v>6.6639229999999996</v>
      </c>
      <c r="AL65" s="35">
        <v>52.215026000000002</v>
      </c>
      <c r="AM65" s="89">
        <f t="shared" si="171"/>
        <v>41.696891000000001</v>
      </c>
      <c r="AN65" s="40">
        <f t="shared" si="172"/>
        <v>496.42855886523603</v>
      </c>
      <c r="AO65" s="38">
        <v>11.913854000000001</v>
      </c>
      <c r="AP65" s="35">
        <v>6.618411</v>
      </c>
      <c r="AQ65" s="35">
        <v>58.833437000000004</v>
      </c>
      <c r="AR65" s="105">
        <f t="shared" si="173"/>
        <v>46.919583000000003</v>
      </c>
      <c r="AS65" s="35">
        <f t="shared" si="174"/>
        <v>493.82371984749858</v>
      </c>
      <c r="AT65" s="35">
        <v>13.243233000000002</v>
      </c>
      <c r="AU65" s="35">
        <v>7.0545840000000002</v>
      </c>
      <c r="AV65" s="38">
        <v>65.888020999999995</v>
      </c>
      <c r="AW65" s="106">
        <f t="shared" si="311"/>
        <v>52.644787999999991</v>
      </c>
      <c r="AX65" s="43">
        <f t="shared" si="312"/>
        <v>497.52217604266258</v>
      </c>
      <c r="AY65" s="35">
        <v>14.626303</v>
      </c>
      <c r="AZ65" s="35">
        <v>7.4512739999999997</v>
      </c>
      <c r="BA65" s="38">
        <v>73.339295000000007</v>
      </c>
      <c r="BB65" s="106">
        <f t="shared" si="177"/>
        <v>58.712992000000007</v>
      </c>
      <c r="BC65" s="43">
        <f t="shared" si="178"/>
        <v>501.42059138252512</v>
      </c>
      <c r="BD65" s="35">
        <v>7.1140939999999997</v>
      </c>
      <c r="BE65" s="35">
        <v>16.008807999999998</v>
      </c>
      <c r="BF65" s="35">
        <v>80.453406999999999</v>
      </c>
      <c r="BG65" s="102" t="e">
        <f>BF65-#REF!</f>
        <v>#REF!</v>
      </c>
      <c r="BH65" s="43">
        <f t="shared" si="123"/>
        <v>502.55713604660633</v>
      </c>
      <c r="BI65" s="38">
        <v>1.5270649999999999</v>
      </c>
      <c r="BJ65" s="38">
        <v>7.0637129999999999</v>
      </c>
      <c r="BK65" s="102">
        <f t="shared" si="124"/>
        <v>5.5366479999999996</v>
      </c>
      <c r="BL65" s="43">
        <f t="shared" si="125"/>
        <v>462.56793260273798</v>
      </c>
      <c r="BM65" s="38">
        <v>7.9392440000000004</v>
      </c>
      <c r="BN65" s="35">
        <v>10.209275999999999</v>
      </c>
      <c r="BO65" s="38">
        <v>17.272988999999999</v>
      </c>
      <c r="BP65" s="106">
        <f t="shared" si="126"/>
        <v>9.3337449999999986</v>
      </c>
      <c r="BQ65" s="43">
        <f t="shared" si="127"/>
        <v>217.56465728978725</v>
      </c>
      <c r="BR65" s="38">
        <v>16.448481999999998</v>
      </c>
      <c r="BS65" s="35">
        <v>10.820553</v>
      </c>
      <c r="BT65" s="38">
        <v>28.093541999999999</v>
      </c>
      <c r="BU65" s="106">
        <f t="shared" si="313"/>
        <v>11.645060000000001</v>
      </c>
      <c r="BV65" s="38">
        <f t="shared" si="314"/>
        <v>170.7971714350297</v>
      </c>
      <c r="BW65" s="195">
        <f t="shared" si="315"/>
        <v>70.797171435029696</v>
      </c>
      <c r="BX65" s="38">
        <v>24.114720999999999</v>
      </c>
      <c r="BY65" s="35">
        <v>11.736037</v>
      </c>
      <c r="BZ65" s="38">
        <v>39.829579000000003</v>
      </c>
      <c r="CA65" s="106">
        <f t="shared" si="131"/>
        <v>15.714858000000003</v>
      </c>
      <c r="CB65" s="38">
        <f t="shared" si="132"/>
        <v>165.16707367255049</v>
      </c>
      <c r="CC65" s="195">
        <f t="shared" si="133"/>
        <v>65.167073672550487</v>
      </c>
      <c r="CD65" s="38">
        <v>30.567807999999996</v>
      </c>
      <c r="CE65" s="35">
        <v>10.103655</v>
      </c>
      <c r="CF65" s="38">
        <v>49.933233999999999</v>
      </c>
      <c r="CG65" s="106">
        <f t="shared" si="316"/>
        <v>19.365426000000003</v>
      </c>
      <c r="CH65" s="38">
        <f t="shared" si="317"/>
        <v>163.35235421525812</v>
      </c>
      <c r="CI65" s="185">
        <f t="shared" si="318"/>
        <v>63.352354215258117</v>
      </c>
      <c r="CJ65" s="38">
        <v>38.329537000000002</v>
      </c>
      <c r="CK65" s="35">
        <v>10.805298000000001</v>
      </c>
      <c r="CL65" s="35">
        <v>60.738531999999999</v>
      </c>
      <c r="CM65" s="38">
        <f t="shared" si="137"/>
        <v>22.408994999999997</v>
      </c>
      <c r="CN65" s="43">
        <f t="shared" si="138"/>
        <v>158.46403779936082</v>
      </c>
      <c r="CO65" s="129">
        <f t="shared" si="111"/>
        <v>58.464037799360824</v>
      </c>
      <c r="CP65" s="38">
        <v>45.551103000000005</v>
      </c>
      <c r="CQ65" s="35">
        <v>10.436528000000001</v>
      </c>
      <c r="CR65" s="35">
        <v>71.175064000000006</v>
      </c>
      <c r="CS65" s="43">
        <f t="shared" si="139"/>
        <v>25.623961000000001</v>
      </c>
      <c r="CT65" s="43">
        <f t="shared" si="140"/>
        <v>156.25321740288047</v>
      </c>
      <c r="CU65" s="259">
        <f t="shared" si="141"/>
        <v>56.253217402880466</v>
      </c>
      <c r="CV65" s="35">
        <v>52.215026000000002</v>
      </c>
      <c r="CW65" s="35">
        <v>8.9911180000000002</v>
      </c>
      <c r="CX65" s="38">
        <v>80.166182000000006</v>
      </c>
      <c r="CY65" s="108">
        <f t="shared" si="142"/>
        <v>27.951156000000005</v>
      </c>
      <c r="CZ65" s="43">
        <f t="shared" si="143"/>
        <v>153.53086676620637</v>
      </c>
      <c r="DA65" s="259">
        <f t="shared" si="144"/>
        <v>53.530866766206373</v>
      </c>
      <c r="DB65" s="38">
        <v>58.833437000000004</v>
      </c>
      <c r="DC65" s="35">
        <v>9.4912489999999998</v>
      </c>
      <c r="DD65" s="38">
        <v>89.657431000000003</v>
      </c>
      <c r="DE65" s="38">
        <f t="shared" si="145"/>
        <v>30.823993999999999</v>
      </c>
      <c r="DF65" s="43">
        <f t="shared" si="146"/>
        <v>152.39196547364725</v>
      </c>
      <c r="DG65" s="129">
        <f t="shared" si="147"/>
        <v>52.391965473647247</v>
      </c>
      <c r="DH65" s="35">
        <v>65.888020999999995</v>
      </c>
      <c r="DI65" s="35">
        <v>10.07719</v>
      </c>
      <c r="DJ65" s="35">
        <v>99.734621000000004</v>
      </c>
      <c r="DK65" s="35">
        <f t="shared" si="148"/>
        <v>33.846600000000009</v>
      </c>
      <c r="DL65" s="35">
        <f t="shared" si="149"/>
        <v>151.36988406435825</v>
      </c>
      <c r="DM65" s="129">
        <f t="shared" si="150"/>
        <v>51.369884064358246</v>
      </c>
      <c r="DN65" s="35">
        <v>73.339295000000007</v>
      </c>
      <c r="DO65" s="35">
        <v>10.420933</v>
      </c>
      <c r="DP65" s="35">
        <v>110.155554</v>
      </c>
      <c r="DQ65" s="35">
        <f t="shared" si="151"/>
        <v>36.816258999999988</v>
      </c>
      <c r="DR65" s="40">
        <f t="shared" si="152"/>
        <v>150.19990852107316</v>
      </c>
      <c r="DS65" s="135">
        <f t="shared" si="153"/>
        <v>50.199908521073155</v>
      </c>
      <c r="DT65" s="35">
        <v>119.725227</v>
      </c>
      <c r="DU65" s="156">
        <f>DT65/BF65%</f>
        <v>148.81312235788846</v>
      </c>
      <c r="DV65" s="240">
        <v>7.0637129999999999</v>
      </c>
      <c r="DW65" s="38">
        <v>11.213108</v>
      </c>
      <c r="DX65" s="102">
        <f t="shared" si="81"/>
        <v>4.1493950000000002</v>
      </c>
      <c r="DY65" s="43">
        <f t="shared" si="82"/>
        <v>158.74240643695464</v>
      </c>
      <c r="DZ65" s="135">
        <f t="shared" si="83"/>
        <v>58.742406436954639</v>
      </c>
      <c r="EA65" s="38">
        <v>10.209275999999999</v>
      </c>
      <c r="EB65" s="38">
        <v>10.742703000000001</v>
      </c>
      <c r="EC65" s="102">
        <f t="shared" si="154"/>
        <v>0.53342700000000143</v>
      </c>
      <c r="ED65" s="43">
        <f t="shared" si="155"/>
        <v>105.22492486244863</v>
      </c>
      <c r="EE65" s="233">
        <f t="shared" si="61"/>
        <v>5.2249248624486313</v>
      </c>
      <c r="EF65" s="35">
        <v>17.272988999999999</v>
      </c>
      <c r="EG65" s="38">
        <v>21.955811000000001</v>
      </c>
      <c r="EH65" s="102">
        <f t="shared" si="85"/>
        <v>4.6828220000000016</v>
      </c>
      <c r="EI65" s="43">
        <f t="shared" si="86"/>
        <v>127.11066393893958</v>
      </c>
      <c r="EJ65" s="233">
        <f t="shared" si="62"/>
        <v>27.110663938939581</v>
      </c>
      <c r="EK65" s="35">
        <v>10.820553</v>
      </c>
      <c r="EL65" s="35">
        <v>9.4696759999999998</v>
      </c>
      <c r="EM65" s="35">
        <f t="shared" si="63"/>
        <v>-1.3508770000000005</v>
      </c>
      <c r="EN65" s="40">
        <f t="shared" si="64"/>
        <v>87.515638063969547</v>
      </c>
      <c r="EO65" s="233">
        <f t="shared" si="65"/>
        <v>-12.484361936030453</v>
      </c>
      <c r="EP65" s="35">
        <v>28.093541999999999</v>
      </c>
      <c r="EQ65" s="38">
        <v>31.425487</v>
      </c>
      <c r="ER65" s="296">
        <f t="shared" si="87"/>
        <v>3.331945000000001</v>
      </c>
      <c r="ES65" s="43">
        <f t="shared" si="88"/>
        <v>111.86018124734859</v>
      </c>
      <c r="ET65" s="233">
        <f t="shared" si="89"/>
        <v>11.860181247348592</v>
      </c>
      <c r="EU65" s="38">
        <v>11.736037</v>
      </c>
      <c r="EV65" s="38">
        <v>9.9319849999999992</v>
      </c>
      <c r="EW65" s="38">
        <f t="shared" si="112"/>
        <v>-1.8040520000000004</v>
      </c>
      <c r="EX65" s="43">
        <f t="shared" si="113"/>
        <v>84.628098905959476</v>
      </c>
      <c r="EY65" s="302">
        <f t="shared" si="90"/>
        <v>-15.371901094040524</v>
      </c>
      <c r="EZ65" s="38">
        <v>39.829579000000003</v>
      </c>
      <c r="FA65" s="38">
        <v>41.357472000000001</v>
      </c>
      <c r="FB65" s="38">
        <f t="shared" si="114"/>
        <v>1.5278929999999988</v>
      </c>
      <c r="FC65" s="43">
        <f t="shared" si="91"/>
        <v>103.8360761985458</v>
      </c>
      <c r="FD65" s="302">
        <f t="shared" si="92"/>
        <v>3.836076198545797</v>
      </c>
      <c r="FE65" s="35">
        <v>49.933233999999999</v>
      </c>
      <c r="FF65" s="35">
        <v>10.103655</v>
      </c>
      <c r="FG65" s="35">
        <v>9.5183579999999992</v>
      </c>
      <c r="FH65" s="120">
        <f t="shared" si="68"/>
        <v>-0.58529700000000062</v>
      </c>
      <c r="FI65" s="40">
        <f t="shared" si="93"/>
        <v>94.207076548041272</v>
      </c>
      <c r="FJ65" s="35">
        <v>50.875830000000001</v>
      </c>
      <c r="FK65" s="105">
        <f t="shared" si="94"/>
        <v>0.94259600000000177</v>
      </c>
      <c r="FL65" s="40">
        <f t="shared" si="95"/>
        <v>101.88771270052327</v>
      </c>
      <c r="FM65" s="302">
        <f t="shared" si="96"/>
        <v>1.8877127005232666</v>
      </c>
      <c r="FN65" s="35">
        <v>60.738531999999999</v>
      </c>
      <c r="FO65" s="35">
        <v>10.805298000000001</v>
      </c>
      <c r="FP65" s="35">
        <v>9.8661720000000006</v>
      </c>
      <c r="FQ65" s="35">
        <f t="shared" si="69"/>
        <v>-0.93912599999999991</v>
      </c>
      <c r="FR65" s="40">
        <f t="shared" si="70"/>
        <v>91.308652477701216</v>
      </c>
      <c r="FS65" s="35">
        <v>60.742001999999999</v>
      </c>
      <c r="FT65" s="35">
        <f t="shared" si="71"/>
        <v>3.4700000000000841E-3</v>
      </c>
      <c r="FU65" s="40">
        <f t="shared" si="72"/>
        <v>100.00571301262269</v>
      </c>
      <c r="FV65" s="302">
        <f t="shared" si="73"/>
        <v>5.7130126226923039E-3</v>
      </c>
      <c r="FW65" s="35">
        <v>10.436532</v>
      </c>
      <c r="FX65" s="35">
        <v>9.5267099999999996</v>
      </c>
      <c r="FY65" s="35">
        <f t="shared" si="115"/>
        <v>-0.90982200000000013</v>
      </c>
      <c r="FZ65" s="40">
        <f t="shared" si="156"/>
        <v>91.282334016702094</v>
      </c>
      <c r="GA65" s="35">
        <v>71.175064000000006</v>
      </c>
      <c r="GB65" s="35">
        <v>70.268711999999994</v>
      </c>
      <c r="GC65" s="35">
        <f>GB65-GA65</f>
        <v>-0.90635200000001248</v>
      </c>
      <c r="GD65" s="40">
        <f>GB65/GA65%</f>
        <v>98.726587727409679</v>
      </c>
      <c r="GE65" s="302">
        <f t="shared" si="116"/>
        <v>-1.2734122725903205</v>
      </c>
      <c r="GF65" s="35">
        <v>8.9911180000000002</v>
      </c>
      <c r="GG65" s="35">
        <v>9.1968160000000001</v>
      </c>
      <c r="GH65" s="35">
        <f t="shared" si="159"/>
        <v>0.20569799999999994</v>
      </c>
      <c r="GI65" s="40">
        <f t="shared" si="160"/>
        <v>102.28779112897861</v>
      </c>
      <c r="GJ65" s="35">
        <v>80.166182000000006</v>
      </c>
      <c r="GK65" s="35">
        <v>79.465528000000006</v>
      </c>
      <c r="GL65" s="35">
        <f t="shared" si="117"/>
        <v>-0.70065400000000011</v>
      </c>
      <c r="GM65" s="40">
        <f t="shared" si="118"/>
        <v>99.125998042416441</v>
      </c>
      <c r="GN65" s="233">
        <f t="shared" si="161"/>
        <v>-0.87400195758355892</v>
      </c>
      <c r="GO65" s="35">
        <v>9.4912489999999998</v>
      </c>
      <c r="GP65" s="35">
        <v>10.479937</v>
      </c>
      <c r="GQ65" s="35">
        <f t="shared" si="119"/>
        <v>0.98868799999999979</v>
      </c>
      <c r="GR65" s="40">
        <f t="shared" si="120"/>
        <v>110.41683765750956</v>
      </c>
      <c r="GS65" s="35">
        <v>89.657431000000003</v>
      </c>
      <c r="GT65" s="35">
        <v>89.945464999999999</v>
      </c>
      <c r="GU65" s="35">
        <f t="shared" si="162"/>
        <v>0.28803399999999613</v>
      </c>
      <c r="GV65" s="40">
        <f t="shared" si="121"/>
        <v>100.32126059913539</v>
      </c>
      <c r="GW65" s="233">
        <f t="shared" si="122"/>
        <v>0.32126059913538541</v>
      </c>
      <c r="GX65" s="35">
        <v>10.07719</v>
      </c>
      <c r="GY65" s="35">
        <v>10.882433000000001</v>
      </c>
      <c r="GZ65" s="35">
        <f t="shared" si="97"/>
        <v>0.80524300000000082</v>
      </c>
      <c r="HA65" s="40">
        <f t="shared" si="98"/>
        <v>107.99074940534018</v>
      </c>
      <c r="HB65" s="35">
        <v>99.734621000000004</v>
      </c>
      <c r="HC65" s="35">
        <v>100.827898</v>
      </c>
      <c r="HD65" s="35">
        <f t="shared" si="163"/>
        <v>1.0932770000000005</v>
      </c>
      <c r="HE65" s="40">
        <f t="shared" si="164"/>
        <v>101.09618604757119</v>
      </c>
      <c r="HF65" s="233">
        <f t="shared" si="101"/>
        <v>1.0961860475711944</v>
      </c>
      <c r="HG65" s="35">
        <v>10.420933</v>
      </c>
      <c r="HH65" s="35">
        <v>11.415820999999999</v>
      </c>
      <c r="HI65" s="40">
        <f t="shared" si="165"/>
        <v>0.99488799999999955</v>
      </c>
      <c r="HJ65" s="40">
        <f t="shared" si="166"/>
        <v>109.54701464830451</v>
      </c>
      <c r="HK65" s="35">
        <v>110.155554</v>
      </c>
      <c r="HL65" s="35">
        <v>112.243719</v>
      </c>
      <c r="HM65" s="40">
        <f t="shared" si="167"/>
        <v>2.0881650000000036</v>
      </c>
      <c r="HN65" s="40">
        <f t="shared" si="168"/>
        <v>101.89565112622466</v>
      </c>
      <c r="HO65" s="233">
        <f t="shared" si="169"/>
        <v>1.8956511262246636</v>
      </c>
      <c r="HP65" s="35">
        <v>9.5696729999999999</v>
      </c>
      <c r="HQ65" s="35">
        <v>11.781003999999999</v>
      </c>
      <c r="HR65" s="40">
        <f t="shared" si="102"/>
        <v>2.2113309999999995</v>
      </c>
      <c r="HS65" s="40">
        <f t="shared" si="103"/>
        <v>123.10769657437616</v>
      </c>
      <c r="HT65" s="35">
        <v>124.02472299999999</v>
      </c>
      <c r="HU65" s="40">
        <f t="shared" si="79"/>
        <v>4.2994959999999907</v>
      </c>
      <c r="HV65" s="40">
        <f t="shared" si="80"/>
        <v>103.59113622728816</v>
      </c>
      <c r="HW65" s="44">
        <f t="shared" si="104"/>
        <v>3.5911362272881604</v>
      </c>
    </row>
    <row r="66" spans="1:231" s="14" customFormat="1" ht="20.399999999999999" customHeight="1">
      <c r="A66" s="6" t="s">
        <v>118</v>
      </c>
      <c r="B66" s="45">
        <v>1.481481</v>
      </c>
      <c r="C66" s="34">
        <v>0.10478899999999999</v>
      </c>
      <c r="D66" s="78">
        <f>C66/B66%</f>
        <v>7.0732597988094339</v>
      </c>
      <c r="E66" s="281">
        <f>C66-B66</f>
        <v>-1.376692</v>
      </c>
      <c r="F66" s="67">
        <v>2.0583649999999998</v>
      </c>
      <c r="G66" s="67">
        <v>18.991512</v>
      </c>
      <c r="H66" s="34">
        <v>19.096301</v>
      </c>
      <c r="I66" s="282">
        <f t="shared" si="309"/>
        <v>17.037936000000002</v>
      </c>
      <c r="J66" s="78">
        <f t="shared" si="310"/>
        <v>927.74124122786782</v>
      </c>
      <c r="K66" s="34">
        <v>2.4482249999999999</v>
      </c>
      <c r="L66" s="34">
        <v>0.17521200000000001</v>
      </c>
      <c r="M66" s="34">
        <v>19.271512999999999</v>
      </c>
      <c r="N66" s="263">
        <v>16.823287999999998</v>
      </c>
      <c r="O66" s="42">
        <v>787.16265866086655</v>
      </c>
      <c r="P66" s="268">
        <v>2.7765249999999999</v>
      </c>
      <c r="Q66" s="67">
        <v>0.15567600000000001</v>
      </c>
      <c r="R66" s="34">
        <v>19.427188999999998</v>
      </c>
      <c r="S66" s="282">
        <f>R66-P66</f>
        <v>16.650663999999999</v>
      </c>
      <c r="T66" s="78">
        <f>R66/P66%</f>
        <v>699.69436615913776</v>
      </c>
      <c r="U66" s="34">
        <v>19.024356000000001</v>
      </c>
      <c r="V66" s="67">
        <v>13.830557000000001</v>
      </c>
      <c r="W66" s="34">
        <v>33.257745</v>
      </c>
      <c r="X66" s="282">
        <f>W66-U66</f>
        <v>14.233388999999999</v>
      </c>
      <c r="Y66" s="78">
        <f>W66/U66%</f>
        <v>174.81666659307677</v>
      </c>
      <c r="Z66" s="34">
        <v>19.371562999999998</v>
      </c>
      <c r="AA66" s="67">
        <v>0.21596799999999999</v>
      </c>
      <c r="AB66" s="34">
        <v>33.473712999999996</v>
      </c>
      <c r="AC66" s="281">
        <f>AB66-Z66</f>
        <v>14.102149999999998</v>
      </c>
      <c r="AD66" s="78">
        <f>AB66/Z66%</f>
        <v>172.79820425434954</v>
      </c>
      <c r="AE66" s="34">
        <v>19.686240000000002</v>
      </c>
      <c r="AF66" s="67">
        <v>0.60040800000000005</v>
      </c>
      <c r="AG66" s="34">
        <v>34.074120999999998</v>
      </c>
      <c r="AH66" s="281">
        <f>AG66-AE66</f>
        <v>14.387880999999997</v>
      </c>
      <c r="AI66" s="78">
        <f>AG66/AE66%</f>
        <v>173.08597782004077</v>
      </c>
      <c r="AJ66" s="34">
        <v>40.675127000000003</v>
      </c>
      <c r="AK66" s="53">
        <v>13.703594000000001</v>
      </c>
      <c r="AL66" s="34">
        <v>47.777715000000001</v>
      </c>
      <c r="AM66" s="88">
        <f t="shared" si="171"/>
        <v>7.1025879999999972</v>
      </c>
      <c r="AN66" s="42">
        <f>AL66/AJ66%</f>
        <v>117.46174756872915</v>
      </c>
      <c r="AO66" s="34">
        <v>40.979393000000002</v>
      </c>
      <c r="AP66" s="34">
        <v>0.14142099999999999</v>
      </c>
      <c r="AQ66" s="34">
        <v>47.919136000000002</v>
      </c>
      <c r="AR66" s="104">
        <f t="shared" si="173"/>
        <v>6.939743</v>
      </c>
      <c r="AS66" s="34">
        <f t="shared" si="174"/>
        <v>116.93471399149323</v>
      </c>
      <c r="AT66" s="34">
        <v>41.335532000000001</v>
      </c>
      <c r="AU66" s="34">
        <v>0.18625900000000001</v>
      </c>
      <c r="AV66" s="34">
        <v>48.105395000000001</v>
      </c>
      <c r="AW66" s="104">
        <f t="shared" si="311"/>
        <v>6.7698630000000009</v>
      </c>
      <c r="AX66" s="42">
        <f t="shared" si="312"/>
        <v>116.37782961157968</v>
      </c>
      <c r="AY66" s="34">
        <v>58.563346000000003</v>
      </c>
      <c r="AZ66" s="34">
        <v>2.8714119999999999</v>
      </c>
      <c r="BA66" s="34">
        <v>50.976807000000001</v>
      </c>
      <c r="BB66" s="104">
        <f t="shared" si="177"/>
        <v>-7.5865390000000019</v>
      </c>
      <c r="BC66" s="42">
        <f t="shared" si="178"/>
        <v>87.045584792918078</v>
      </c>
      <c r="BD66" s="34">
        <v>11.086041</v>
      </c>
      <c r="BE66" s="34">
        <v>58.844208000000002</v>
      </c>
      <c r="BF66" s="34">
        <v>62.098815000000002</v>
      </c>
      <c r="BG66" s="88" t="e">
        <f>BF66-#REF!</f>
        <v>#REF!</v>
      </c>
      <c r="BH66" s="42">
        <f t="shared" si="123"/>
        <v>105.5308875938988</v>
      </c>
      <c r="BI66" s="34">
        <v>0.10478899999999999</v>
      </c>
      <c r="BJ66" s="34">
        <v>7.6297000000000004E-2</v>
      </c>
      <c r="BK66" s="88">
        <f t="shared" si="124"/>
        <v>-2.849199999999999E-2</v>
      </c>
      <c r="BL66" s="42">
        <f t="shared" si="125"/>
        <v>72.810123199954205</v>
      </c>
      <c r="BM66" s="34">
        <v>19.096301</v>
      </c>
      <c r="BN66" s="34">
        <v>1.4885219999999999</v>
      </c>
      <c r="BO66" s="34">
        <v>1.564818</v>
      </c>
      <c r="BP66" s="104">
        <f t="shared" si="126"/>
        <v>-17.531483000000001</v>
      </c>
      <c r="BQ66" s="42">
        <f t="shared" si="127"/>
        <v>8.1943513563176449</v>
      </c>
      <c r="BR66" s="34">
        <v>19.271512999999999</v>
      </c>
      <c r="BS66" s="34">
        <v>14.971727</v>
      </c>
      <c r="BT66" s="34">
        <v>16.536545</v>
      </c>
      <c r="BU66" s="104">
        <f t="shared" si="313"/>
        <v>-2.7349679999999985</v>
      </c>
      <c r="BV66" s="34">
        <f t="shared" si="314"/>
        <v>85.808234153696191</v>
      </c>
      <c r="BW66" s="194">
        <f t="shared" si="315"/>
        <v>-14.191765846303809</v>
      </c>
      <c r="BX66" s="34">
        <v>19.427188999999998</v>
      </c>
      <c r="BY66" s="34">
        <v>0.68079500000000004</v>
      </c>
      <c r="BZ66" s="34">
        <v>17.21734</v>
      </c>
      <c r="CA66" s="104">
        <f t="shared" si="131"/>
        <v>-2.2098489999999984</v>
      </c>
      <c r="CB66" s="34">
        <f t="shared" si="132"/>
        <v>88.624967822158951</v>
      </c>
      <c r="CC66" s="194">
        <f t="shared" si="133"/>
        <v>-11.375032177841049</v>
      </c>
      <c r="CD66" s="34">
        <v>33.257745</v>
      </c>
      <c r="CE66" s="34">
        <v>15.706517</v>
      </c>
      <c r="CF66" s="34">
        <v>32.923856999999998</v>
      </c>
      <c r="CG66" s="104">
        <f t="shared" si="316"/>
        <v>-0.33388800000000174</v>
      </c>
      <c r="CH66" s="34">
        <f t="shared" si="317"/>
        <v>98.996059414130443</v>
      </c>
      <c r="CI66" s="184">
        <f t="shared" si="318"/>
        <v>-1.0039405858695574</v>
      </c>
      <c r="CJ66" s="34">
        <v>33.473712999999996</v>
      </c>
      <c r="CK66" s="34">
        <v>5.125362</v>
      </c>
      <c r="CL66" s="34">
        <v>38.049219000000001</v>
      </c>
      <c r="CM66" s="34">
        <f t="shared" si="137"/>
        <v>4.5755060000000043</v>
      </c>
      <c r="CN66" s="42">
        <f t="shared" si="138"/>
        <v>113.66895270924982</v>
      </c>
      <c r="CO66" s="128">
        <f t="shared" si="111"/>
        <v>13.668952709249822</v>
      </c>
      <c r="CP66" s="34">
        <v>34.074120999999998</v>
      </c>
      <c r="CQ66" s="34">
        <v>0.39121899999999998</v>
      </c>
      <c r="CR66" s="34">
        <v>38.440435000000001</v>
      </c>
      <c r="CS66" s="42">
        <f t="shared" si="139"/>
        <v>4.3663140000000027</v>
      </c>
      <c r="CT66" s="42">
        <f t="shared" si="140"/>
        <v>112.81416474397096</v>
      </c>
      <c r="CU66" s="258">
        <f t="shared" si="141"/>
        <v>12.814164743970963</v>
      </c>
      <c r="CV66" s="34">
        <v>47.777715000000001</v>
      </c>
      <c r="CW66" s="34">
        <v>20.872834999999998</v>
      </c>
      <c r="CX66" s="34">
        <v>59.313270000000003</v>
      </c>
      <c r="CY66" s="119">
        <f t="shared" si="142"/>
        <v>11.535555000000002</v>
      </c>
      <c r="CZ66" s="42">
        <f t="shared" si="143"/>
        <v>124.14421660809857</v>
      </c>
      <c r="DA66" s="258">
        <f t="shared" si="144"/>
        <v>24.144216608098574</v>
      </c>
      <c r="DB66" s="34">
        <v>47.919136000000002</v>
      </c>
      <c r="DC66" s="34">
        <v>7.2750820000000003</v>
      </c>
      <c r="DD66" s="34">
        <v>66.588352</v>
      </c>
      <c r="DE66" s="34">
        <f t="shared" si="145"/>
        <v>18.669215999999999</v>
      </c>
      <c r="DF66" s="42">
        <f t="shared" si="146"/>
        <v>138.95983433424175</v>
      </c>
      <c r="DG66" s="128">
        <f t="shared" si="147"/>
        <v>38.959834334241748</v>
      </c>
      <c r="DH66" s="34">
        <v>48.105395000000001</v>
      </c>
      <c r="DI66" s="34">
        <v>0.40864200000000001</v>
      </c>
      <c r="DJ66" s="34">
        <v>66.996994000000001</v>
      </c>
      <c r="DK66" s="34">
        <f t="shared" si="148"/>
        <v>18.891598999999999</v>
      </c>
      <c r="DL66" s="34">
        <f t="shared" si="149"/>
        <v>139.27126884624894</v>
      </c>
      <c r="DM66" s="128">
        <f t="shared" si="150"/>
        <v>39.271268846248944</v>
      </c>
      <c r="DN66" s="34">
        <v>50.976807000000001</v>
      </c>
      <c r="DO66" s="34">
        <v>0.78239000000000003</v>
      </c>
      <c r="DP66" s="34">
        <v>67.779383999999993</v>
      </c>
      <c r="DQ66" s="34">
        <f t="shared" si="151"/>
        <v>16.802576999999992</v>
      </c>
      <c r="DR66" s="42">
        <f t="shared" si="152"/>
        <v>132.96121901083367</v>
      </c>
      <c r="DS66" s="134">
        <f t="shared" si="153"/>
        <v>32.961219010833673</v>
      </c>
      <c r="DT66" s="34">
        <v>89.810935000000001</v>
      </c>
      <c r="DU66" s="42">
        <f>DT66/BF66%</f>
        <v>144.62584350442111</v>
      </c>
      <c r="DV66" s="34">
        <v>7.6297000000000004E-2</v>
      </c>
      <c r="DW66" s="34">
        <v>-0.18954699999999999</v>
      </c>
      <c r="DX66" s="88">
        <f t="shared" si="81"/>
        <v>-0.26584399999999997</v>
      </c>
      <c r="DY66" s="83" t="s">
        <v>14</v>
      </c>
      <c r="DZ66" s="134" t="s">
        <v>14</v>
      </c>
      <c r="EA66" s="53">
        <v>1.4885219999999999</v>
      </c>
      <c r="EB66" s="53">
        <v>32.679703000000003</v>
      </c>
      <c r="EC66" s="245">
        <f t="shared" si="154"/>
        <v>31.191181000000004</v>
      </c>
      <c r="ED66" s="83">
        <f t="shared" si="155"/>
        <v>2195.4464226931145</v>
      </c>
      <c r="EE66" s="232">
        <f t="shared" si="61"/>
        <v>2095.4464226931145</v>
      </c>
      <c r="EF66" s="34">
        <v>1.564818</v>
      </c>
      <c r="EG66" s="53">
        <v>32.490155999999999</v>
      </c>
      <c r="EH66" s="245">
        <f t="shared" si="85"/>
        <v>30.925338</v>
      </c>
      <c r="EI66" s="83">
        <f t="shared" si="86"/>
        <v>2076.2897666054455</v>
      </c>
      <c r="EJ66" s="232">
        <f t="shared" si="62"/>
        <v>1976.2897666054455</v>
      </c>
      <c r="EK66" s="34">
        <v>14.971727</v>
      </c>
      <c r="EL66" s="34">
        <v>6.6363560000000001</v>
      </c>
      <c r="EM66" s="34">
        <f t="shared" si="63"/>
        <v>-8.3353709999999985</v>
      </c>
      <c r="EN66" s="42">
        <f t="shared" si="64"/>
        <v>44.325921785776622</v>
      </c>
      <c r="EO66" s="232">
        <f t="shared" si="65"/>
        <v>-55.674078214223378</v>
      </c>
      <c r="EP66" s="34">
        <v>16.536545</v>
      </c>
      <c r="EQ66" s="34">
        <v>39.126511999999998</v>
      </c>
      <c r="ER66" s="293">
        <f t="shared" si="87"/>
        <v>22.589966999999998</v>
      </c>
      <c r="ES66" s="42">
        <f t="shared" si="88"/>
        <v>236.60632858919442</v>
      </c>
      <c r="ET66" s="232">
        <f t="shared" si="89"/>
        <v>136.60632858919442</v>
      </c>
      <c r="EU66" s="34">
        <v>0.68079500000000004</v>
      </c>
      <c r="EV66" s="34">
        <v>0.61682700000000001</v>
      </c>
      <c r="EW66" s="34">
        <f t="shared" si="112"/>
        <v>-6.3968000000000025E-2</v>
      </c>
      <c r="EX66" s="42">
        <f t="shared" si="113"/>
        <v>90.603926292055618</v>
      </c>
      <c r="EY66" s="301">
        <f t="shared" si="90"/>
        <v>-9.3960737079443817</v>
      </c>
      <c r="EZ66" s="34">
        <v>17.21734</v>
      </c>
      <c r="FA66" s="34">
        <v>39.743338999999999</v>
      </c>
      <c r="FB66" s="34">
        <f t="shared" si="114"/>
        <v>22.525998999999999</v>
      </c>
      <c r="FC66" s="42">
        <f t="shared" si="91"/>
        <v>230.83321233128925</v>
      </c>
      <c r="FD66" s="301">
        <f t="shared" si="92"/>
        <v>130.83321233128925</v>
      </c>
      <c r="FE66" s="34">
        <v>32.923856999999998</v>
      </c>
      <c r="FF66" s="34">
        <v>15.706517</v>
      </c>
      <c r="FG66" s="34">
        <v>28.156832999999999</v>
      </c>
      <c r="FH66" s="119">
        <f t="shared" si="68"/>
        <v>12.450315999999999</v>
      </c>
      <c r="FI66" s="42">
        <f t="shared" si="93"/>
        <v>179.26847180695756</v>
      </c>
      <c r="FJ66" s="34">
        <v>67.900171999999998</v>
      </c>
      <c r="FK66" s="104">
        <f t="shared" si="94"/>
        <v>34.976315</v>
      </c>
      <c r="FL66" s="42">
        <f t="shared" si="95"/>
        <v>206.23395369503638</v>
      </c>
      <c r="FM66" s="301">
        <f t="shared" si="96"/>
        <v>106.23395369503638</v>
      </c>
      <c r="FN66" s="34">
        <v>38.049219000000001</v>
      </c>
      <c r="FO66" s="34">
        <v>5.125362</v>
      </c>
      <c r="FP66" s="34">
        <v>0.87405600000000006</v>
      </c>
      <c r="FQ66" s="34">
        <f t="shared" si="69"/>
        <v>-4.2513059999999996</v>
      </c>
      <c r="FR66" s="42">
        <f t="shared" si="70"/>
        <v>17.053546656801998</v>
      </c>
      <c r="FS66" s="34">
        <v>68.774227999999994</v>
      </c>
      <c r="FT66" s="34">
        <f t="shared" si="71"/>
        <v>30.725008999999993</v>
      </c>
      <c r="FU66" s="42">
        <f t="shared" si="72"/>
        <v>180.75069556618229</v>
      </c>
      <c r="FV66" s="301">
        <f t="shared" si="73"/>
        <v>80.750695566182287</v>
      </c>
      <c r="FW66" s="34">
        <v>0.39121600000000001</v>
      </c>
      <c r="FX66" s="34">
        <v>0.57608000000000004</v>
      </c>
      <c r="FY66" s="34">
        <f t="shared" si="115"/>
        <v>0.18486400000000003</v>
      </c>
      <c r="FZ66" s="42">
        <f t="shared" si="156"/>
        <v>147.25369105558053</v>
      </c>
      <c r="GA66" s="34">
        <v>38.440435000000001</v>
      </c>
      <c r="GB66" s="34">
        <v>69.350307999999998</v>
      </c>
      <c r="GC66" s="34">
        <f>GB66-GA66</f>
        <v>30.909872999999997</v>
      </c>
      <c r="GD66" s="42">
        <f>GB66/GA66%</f>
        <v>180.40978984759147</v>
      </c>
      <c r="GE66" s="301">
        <f t="shared" si="116"/>
        <v>80.409789847591469</v>
      </c>
      <c r="GF66" s="34">
        <v>20.872834999999998</v>
      </c>
      <c r="GG66" s="34">
        <v>31.348462000000001</v>
      </c>
      <c r="GH66" s="34">
        <f t="shared" si="159"/>
        <v>10.475627000000003</v>
      </c>
      <c r="GI66" s="42">
        <f t="shared" si="160"/>
        <v>150.18784942246708</v>
      </c>
      <c r="GJ66" s="34">
        <v>59.313270000000003</v>
      </c>
      <c r="GK66" s="34">
        <v>100.69877</v>
      </c>
      <c r="GL66" s="34">
        <f t="shared" si="117"/>
        <v>41.385499999999993</v>
      </c>
      <c r="GM66" s="42">
        <f t="shared" si="118"/>
        <v>169.77443664798784</v>
      </c>
      <c r="GN66" s="232">
        <f t="shared" si="161"/>
        <v>69.774436647987841</v>
      </c>
      <c r="GO66" s="34">
        <v>7.2750820000000003</v>
      </c>
      <c r="GP66" s="34">
        <v>1.674177</v>
      </c>
      <c r="GQ66" s="35">
        <f t="shared" si="119"/>
        <v>-5.600905</v>
      </c>
      <c r="GR66" s="40">
        <f t="shared" si="120"/>
        <v>23.012482883354441</v>
      </c>
      <c r="GS66" s="34">
        <v>66.588352</v>
      </c>
      <c r="GT66" s="34">
        <v>102.372947</v>
      </c>
      <c r="GU66" s="34">
        <f t="shared" si="162"/>
        <v>35.784594999999996</v>
      </c>
      <c r="GV66" s="42">
        <f t="shared" si="121"/>
        <v>153.74002197861873</v>
      </c>
      <c r="GW66" s="232">
        <f t="shared" si="122"/>
        <v>53.740021978618728</v>
      </c>
      <c r="GX66" s="34">
        <v>0.40864200000000001</v>
      </c>
      <c r="GY66" s="34">
        <v>1.132663</v>
      </c>
      <c r="GZ66" s="34">
        <f t="shared" si="97"/>
        <v>0.72402100000000003</v>
      </c>
      <c r="HA66" s="42">
        <f t="shared" si="98"/>
        <v>277.17733370529703</v>
      </c>
      <c r="HB66" s="34">
        <v>66.996994000000001</v>
      </c>
      <c r="HC66" s="34">
        <v>103.50561</v>
      </c>
      <c r="HD66" s="34">
        <f t="shared" si="163"/>
        <v>36.508616000000004</v>
      </c>
      <c r="HE66" s="42">
        <f t="shared" si="164"/>
        <v>154.49291650308967</v>
      </c>
      <c r="HF66" s="232">
        <f t="shared" si="101"/>
        <v>54.492916503089674</v>
      </c>
      <c r="HG66" s="34">
        <v>0.78239000000000003</v>
      </c>
      <c r="HH66" s="34">
        <v>1.2258979999999999</v>
      </c>
      <c r="HI66" s="42">
        <f t="shared" si="165"/>
        <v>0.4435079999999999</v>
      </c>
      <c r="HJ66" s="42">
        <f t="shared" si="166"/>
        <v>156.68630734032899</v>
      </c>
      <c r="HK66" s="34">
        <v>67.779383999999993</v>
      </c>
      <c r="HL66" s="34">
        <v>104.73150800000001</v>
      </c>
      <c r="HM66" s="42">
        <f t="shared" si="167"/>
        <v>36.952124000000012</v>
      </c>
      <c r="HN66" s="42">
        <f t="shared" si="168"/>
        <v>154.51823522031421</v>
      </c>
      <c r="HO66" s="232">
        <f t="shared" si="169"/>
        <v>54.51823522031421</v>
      </c>
      <c r="HP66" s="34">
        <v>22.031551</v>
      </c>
      <c r="HQ66" s="34">
        <v>34.563043</v>
      </c>
      <c r="HR66" s="42">
        <f t="shared" si="102"/>
        <v>12.531492</v>
      </c>
      <c r="HS66" s="42">
        <f t="shared" si="103"/>
        <v>156.87975394923399</v>
      </c>
      <c r="HT66" s="34">
        <v>139.29455100000001</v>
      </c>
      <c r="HU66" s="42">
        <f t="shared" si="79"/>
        <v>49.483616000000012</v>
      </c>
      <c r="HV66" s="42">
        <f t="shared" si="80"/>
        <v>155.09754018260696</v>
      </c>
      <c r="HW66" s="331">
        <f t="shared" si="104"/>
        <v>55.097540182606963</v>
      </c>
    </row>
    <row r="67" spans="1:231" s="14" customFormat="1" ht="21.75" customHeight="1">
      <c r="A67" s="159"/>
      <c r="B67" s="138"/>
      <c r="C67" s="139"/>
      <c r="D67" s="140"/>
      <c r="E67" s="141"/>
      <c r="F67" s="142"/>
      <c r="G67" s="142"/>
      <c r="H67" s="139"/>
      <c r="I67" s="143"/>
      <c r="J67" s="144"/>
      <c r="K67" s="145"/>
      <c r="L67" s="145"/>
      <c r="M67" s="139"/>
      <c r="N67" s="146"/>
      <c r="O67" s="147"/>
      <c r="P67" s="148"/>
      <c r="Q67" s="142"/>
      <c r="R67" s="139"/>
      <c r="S67" s="143"/>
      <c r="T67" s="144"/>
      <c r="U67" s="139"/>
      <c r="V67" s="142"/>
      <c r="W67" s="139"/>
      <c r="X67" s="143"/>
      <c r="Y67" s="144"/>
      <c r="Z67" s="139"/>
      <c r="AA67" s="142"/>
      <c r="AB67" s="139"/>
      <c r="AC67" s="141"/>
      <c r="AD67" s="144"/>
      <c r="AE67" s="139"/>
      <c r="AF67" s="142"/>
      <c r="AG67" s="139"/>
      <c r="AH67" s="141"/>
      <c r="AI67" s="144"/>
      <c r="AJ67" s="139"/>
      <c r="AK67" s="223"/>
      <c r="AL67" s="139"/>
      <c r="AM67" s="149"/>
      <c r="AN67" s="137"/>
      <c r="AO67" s="139"/>
      <c r="AP67" s="139"/>
      <c r="AQ67" s="139"/>
      <c r="AR67" s="150"/>
      <c r="AS67" s="139"/>
      <c r="AT67" s="139"/>
      <c r="AU67" s="139"/>
      <c r="AV67" s="139"/>
      <c r="AW67" s="150"/>
      <c r="AX67" s="137"/>
      <c r="AY67" s="139"/>
      <c r="AZ67" s="139"/>
      <c r="BA67" s="139"/>
      <c r="BB67" s="150"/>
      <c r="BC67" s="137"/>
      <c r="BD67" s="139"/>
      <c r="BE67" s="139"/>
      <c r="BF67" s="139"/>
      <c r="BG67" s="149"/>
      <c r="BH67" s="137"/>
      <c r="BI67" s="139"/>
      <c r="BJ67" s="139"/>
      <c r="BK67" s="149"/>
      <c r="BL67" s="137"/>
      <c r="BM67" s="139"/>
      <c r="BN67" s="139"/>
      <c r="BO67" s="139"/>
      <c r="BP67" s="150"/>
      <c r="BQ67" s="137"/>
      <c r="BR67" s="139"/>
      <c r="BS67" s="139"/>
      <c r="BT67" s="139"/>
      <c r="BU67" s="150"/>
      <c r="BV67" s="139"/>
      <c r="BW67" s="197"/>
      <c r="BX67" s="139"/>
      <c r="BY67" s="139"/>
      <c r="BZ67" s="139"/>
      <c r="CA67" s="150"/>
      <c r="CB67" s="139"/>
      <c r="CC67" s="197"/>
      <c r="CD67" s="139"/>
      <c r="CE67" s="139"/>
      <c r="CF67" s="139"/>
      <c r="CG67" s="150"/>
      <c r="CH67" s="139"/>
      <c r="CI67" s="188"/>
      <c r="CJ67" s="139"/>
      <c r="CK67" s="139"/>
      <c r="CL67" s="139"/>
      <c r="CM67" s="139"/>
      <c r="CN67" s="137"/>
      <c r="CO67" s="152"/>
      <c r="CP67" s="139"/>
      <c r="CQ67" s="139"/>
      <c r="CR67" s="139"/>
      <c r="CS67" s="137"/>
      <c r="CT67" s="137"/>
      <c r="CU67" s="260"/>
      <c r="CV67" s="139"/>
      <c r="CW67" s="139"/>
      <c r="CX67" s="139"/>
      <c r="CY67" s="151"/>
      <c r="CZ67" s="137"/>
      <c r="DA67" s="260"/>
      <c r="DB67" s="139"/>
      <c r="DC67" s="139"/>
      <c r="DD67" s="139"/>
      <c r="DE67" s="139"/>
      <c r="DF67" s="137"/>
      <c r="DG67" s="152"/>
      <c r="DH67" s="139"/>
      <c r="DI67" s="139"/>
      <c r="DJ67" s="139"/>
      <c r="DK67" s="139"/>
      <c r="DL67" s="139"/>
      <c r="DM67" s="152"/>
      <c r="DN67" s="139"/>
      <c r="DO67" s="139"/>
      <c r="DP67" s="139"/>
      <c r="DQ67" s="139"/>
      <c r="DR67" s="137"/>
      <c r="DS67" s="153"/>
      <c r="DT67" s="139"/>
      <c r="DU67" s="137"/>
      <c r="DV67" s="139"/>
      <c r="DW67" s="139"/>
      <c r="DX67" s="149"/>
      <c r="DY67" s="137"/>
      <c r="DZ67" s="153"/>
      <c r="EA67" s="223"/>
      <c r="EB67" s="223"/>
      <c r="EC67" s="247"/>
      <c r="ED67" s="216"/>
      <c r="EE67" s="235"/>
      <c r="EF67" s="227"/>
      <c r="EG67" s="223"/>
      <c r="EH67" s="247"/>
      <c r="EI67" s="216"/>
      <c r="EJ67" s="235"/>
      <c r="EK67" s="137"/>
      <c r="EL67" s="137"/>
      <c r="EM67" s="137"/>
      <c r="EN67" s="137"/>
      <c r="EO67" s="235"/>
      <c r="EP67" s="137"/>
      <c r="ER67" s="249"/>
      <c r="ES67" s="160"/>
      <c r="ET67" s="299"/>
      <c r="EX67" s="160"/>
      <c r="EY67" s="303"/>
      <c r="FC67" s="160"/>
      <c r="FD67" s="303"/>
      <c r="FH67" s="308"/>
      <c r="FI67" s="160"/>
      <c r="FK67" s="308"/>
      <c r="FL67" s="160"/>
      <c r="FM67" s="303"/>
      <c r="FR67" s="160"/>
      <c r="FU67" s="160"/>
      <c r="FV67" s="303"/>
      <c r="FZ67" s="160"/>
      <c r="GA67" s="160"/>
      <c r="GD67" s="2"/>
      <c r="GE67" s="303"/>
      <c r="GI67" s="160"/>
      <c r="GM67" s="160"/>
      <c r="GN67" s="299"/>
      <c r="GR67" s="160"/>
      <c r="GV67" s="160"/>
      <c r="GW67" s="299"/>
      <c r="GX67" s="160"/>
      <c r="HA67" s="160"/>
      <c r="HE67" s="160"/>
      <c r="HF67" s="299"/>
      <c r="HG67" s="160"/>
      <c r="HI67" s="160"/>
      <c r="HJ67" s="160"/>
      <c r="HM67" s="160"/>
      <c r="HN67" s="160"/>
      <c r="HO67" s="299"/>
      <c r="HR67" s="160"/>
      <c r="HS67" s="160"/>
      <c r="HU67" s="160"/>
      <c r="HV67" s="160"/>
      <c r="HW67" s="333"/>
    </row>
    <row r="68" spans="1:231" s="15" customFormat="1" ht="16.8">
      <c r="A68" s="131"/>
      <c r="E68" s="52"/>
      <c r="N68" s="57"/>
      <c r="O68" s="2"/>
      <c r="AH68" s="52"/>
      <c r="AI68" s="2"/>
      <c r="AN68" s="2"/>
      <c r="AR68" s="57"/>
      <c r="AW68" s="57"/>
      <c r="BB68" s="57"/>
      <c r="BC68" s="2"/>
      <c r="BG68" s="52"/>
      <c r="BH68" s="2"/>
      <c r="BK68" s="52"/>
      <c r="BL68" s="2"/>
      <c r="BP68" s="57"/>
      <c r="BQ68" s="2"/>
      <c r="BR68" s="2"/>
      <c r="BS68" s="2"/>
      <c r="BT68" s="2"/>
      <c r="BU68" s="2"/>
      <c r="BV68" s="2"/>
      <c r="BW68" s="2"/>
      <c r="CA68" s="57"/>
      <c r="CC68" s="112"/>
      <c r="CG68" s="57"/>
      <c r="CI68" s="112"/>
      <c r="CN68" s="2"/>
      <c r="CO68" s="130"/>
      <c r="CS68" s="2"/>
      <c r="CT68" s="2"/>
      <c r="CU68" s="261"/>
      <c r="CV68" s="2"/>
      <c r="CW68" s="2"/>
      <c r="CY68" s="124"/>
      <c r="CZ68" s="116"/>
      <c r="DA68" s="261"/>
      <c r="DB68" s="2"/>
      <c r="DF68" s="2"/>
      <c r="DG68" s="130"/>
      <c r="DM68" s="130"/>
      <c r="DR68" s="2"/>
      <c r="DS68" s="136"/>
      <c r="DX68" s="52"/>
      <c r="DY68" s="2"/>
      <c r="DZ68" s="136"/>
      <c r="EA68" s="23"/>
      <c r="EB68" s="23"/>
      <c r="EC68" s="248"/>
      <c r="ED68" s="217"/>
      <c r="EE68" s="236"/>
      <c r="EG68" s="23"/>
      <c r="EH68" s="248"/>
      <c r="EI68" s="217"/>
      <c r="EJ68" s="236"/>
      <c r="EK68" s="2"/>
      <c r="EL68" s="2"/>
      <c r="EM68" s="2"/>
      <c r="EN68" s="2"/>
      <c r="EO68" s="236"/>
      <c r="EP68" s="2"/>
      <c r="ER68" s="52"/>
      <c r="ES68" s="2"/>
      <c r="ET68" s="236"/>
      <c r="EX68" s="2"/>
      <c r="EY68" s="304"/>
      <c r="FC68" s="2"/>
      <c r="FD68" s="304"/>
      <c r="FH68" s="57"/>
      <c r="FI68" s="2"/>
      <c r="FK68" s="57"/>
      <c r="FL68" s="2"/>
      <c r="FM68" s="304"/>
      <c r="FR68" s="2"/>
      <c r="FU68" s="2"/>
      <c r="FV68" s="304"/>
      <c r="FZ68" s="2"/>
      <c r="GA68" s="2"/>
      <c r="GD68" s="2"/>
      <c r="GE68" s="304"/>
      <c r="GI68" s="2"/>
      <c r="GM68" s="2"/>
      <c r="GN68" s="236"/>
      <c r="GR68" s="2"/>
      <c r="GV68" s="2"/>
      <c r="GW68" s="236"/>
      <c r="GX68" s="2"/>
      <c r="HA68" s="2"/>
      <c r="HE68" s="2"/>
      <c r="HF68" s="236"/>
      <c r="HG68" s="2"/>
      <c r="HI68" s="2"/>
      <c r="HJ68" s="2"/>
      <c r="HM68" s="2"/>
      <c r="HN68" s="2"/>
      <c r="HO68" s="236"/>
      <c r="HR68" s="2"/>
      <c r="HS68" s="2"/>
      <c r="HU68" s="2"/>
      <c r="HV68" s="2"/>
      <c r="HW68" s="334"/>
    </row>
  </sheetData>
  <mergeCells count="8">
    <mergeCell ref="A1:HW1"/>
    <mergeCell ref="FA3:FC3"/>
    <mergeCell ref="EI3:EJ3"/>
    <mergeCell ref="BK3:BL3"/>
    <mergeCell ref="DT3:DU3"/>
    <mergeCell ref="DW3:DY3"/>
    <mergeCell ref="EQ3:ES3"/>
    <mergeCell ref="HT3:HW3"/>
  </mergeCells>
  <printOptions horizontalCentered="1"/>
  <pageMargins left="7.874015748031496E-2" right="7.874015748031496E-2" top="0.11811023622047245" bottom="0.11811023622047245" header="0.19685039370078741" footer="0.19685039370078741"/>
  <pageSetup paperSize="9" scale="77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Сергеевна</dc:creator>
  <cp:lastModifiedBy>Алексеева Екатерина Сергеевна</cp:lastModifiedBy>
  <cp:lastPrinted>2018-02-27T14:15:12Z</cp:lastPrinted>
  <dcterms:created xsi:type="dcterms:W3CDTF">2014-02-07T07:24:57Z</dcterms:created>
  <dcterms:modified xsi:type="dcterms:W3CDTF">2018-02-27T14:15:48Z</dcterms:modified>
</cp:coreProperties>
</file>