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48" yWindow="324" windowWidth="15300" windowHeight="4848"/>
  </bookViews>
  <sheets>
    <sheet name="лист1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thr2">[1]!___thr2</definedName>
    <definedName name="__thr2">[1]!__thr2</definedName>
    <definedName name="_1" localSheetId="0">#REF!</definedName>
    <definedName name="_1">#REF!</definedName>
    <definedName name="_2" localSheetId="0">#REF!</definedName>
    <definedName name="_2">#REF!</definedName>
    <definedName name="_inf2007" localSheetId="0">#REF!</definedName>
    <definedName name="_inf2007">#REF!</definedName>
    <definedName name="_inf2008" localSheetId="0">#REF!</definedName>
    <definedName name="_inf2008">#REF!</definedName>
    <definedName name="_inf2009" localSheetId="0">#REF!</definedName>
    <definedName name="_inf2009">#REF!</definedName>
    <definedName name="_inf2010" localSheetId="0">#REF!</definedName>
    <definedName name="_inf2010">#REF!</definedName>
    <definedName name="_inf2011" localSheetId="0">#REF!</definedName>
    <definedName name="_inf2011">#REF!</definedName>
    <definedName name="_inf2012" localSheetId="0">#REF!</definedName>
    <definedName name="_inf2012">#REF!</definedName>
    <definedName name="_inf2013" localSheetId="0">#REF!</definedName>
    <definedName name="_inf2013">#REF!</definedName>
    <definedName name="_inf2014" localSheetId="0">#REF!</definedName>
    <definedName name="_inf2014">#REF!</definedName>
    <definedName name="_inf2015" localSheetId="0">#REF!</definedName>
    <definedName name="_inf2015">#REF!</definedName>
    <definedName name="_thr2">[1]!_thr2</definedName>
    <definedName name="_Мониторинг2" localSheetId="0">'[2]Гр5(о)'!#REF!</definedName>
    <definedName name="_Мониторинг2">'[2]Гр5(о)'!#REF!</definedName>
    <definedName name="a04t" localSheetId="0">#REF!</definedName>
    <definedName name="a04t">#REF!</definedName>
    <definedName name="asada">[1]!asada</definedName>
    <definedName name="belg" localSheetId="0">#REF!</definedName>
    <definedName name="belg">#REF!</definedName>
    <definedName name="ColLastYearFB">[3]ФедД!$AH$17</definedName>
    <definedName name="ColLastYearFB1">[4]Управление!$AF$17</definedName>
    <definedName name="ColThisYearFB">[3]ФедД!$AG$17</definedName>
    <definedName name="cwb" localSheetId="0">#REF!</definedName>
    <definedName name="cwb">#REF!</definedName>
    <definedName name="denm" localSheetId="0">#REF!</definedName>
    <definedName name="denm">#REF!</definedName>
    <definedName name="DOLL" localSheetId="0">#REF!</definedName>
    <definedName name="DOLL">#REF!</definedName>
    <definedName name="edc" localSheetId="0">#REF!</definedName>
    <definedName name="edc">#REF!</definedName>
    <definedName name="exim" localSheetId="0">#REF!</definedName>
    <definedName name="exim">#REF!</definedName>
    <definedName name="finl" localSheetId="0">#REF!</definedName>
    <definedName name="finl">#REF!</definedName>
    <definedName name="fran" localSheetId="0">#REF!</definedName>
    <definedName name="fran">#REF!</definedName>
    <definedName name="germ" localSheetId="0">#REF!</definedName>
    <definedName name="germ">#REF!</definedName>
    <definedName name="gjcnegktybt" localSheetId="0">'[5]2002(v2)'!#REF!</definedName>
    <definedName name="gjcnegktybt">'[5]2002(v2)'!#REF!</definedName>
    <definedName name="in">[1]!in</definedName>
    <definedName name="infi">[1]!infi</definedName>
    <definedName name="infl">[1]!infl</definedName>
    <definedName name="intthr">[1]!intthr</definedName>
    <definedName name="LIBOR" localSheetId="0">#REF!</definedName>
    <definedName name="LIBOR">#REF!</definedName>
    <definedName name="longer">[1]!longer</definedName>
    <definedName name="miti" localSheetId="0">#REF!</definedName>
    <definedName name="miti">#REF!</definedName>
    <definedName name="neth" localSheetId="0">#REF!</definedName>
    <definedName name="neth">#REF!</definedName>
    <definedName name="Norw" localSheetId="0">#REF!</definedName>
    <definedName name="Norw">#REF!</definedName>
    <definedName name="operativka" localSheetId="0">'[6]Текущие цены'!#REF!</definedName>
    <definedName name="operativka">'[6]Текущие цены'!#REF!</definedName>
    <definedName name="PeriodLastYearName">[3]ФедД!$AH$20</definedName>
    <definedName name="PeriodThisYearName">[3]ФедД!$AG$20</definedName>
    <definedName name="port" localSheetId="0">#REF!</definedName>
    <definedName name="port">#REF!</definedName>
    <definedName name="S" localSheetId="0">'[6]Текущие цены'!#REF!</definedName>
    <definedName name="S">'[6]Текущие цены'!#REF!</definedName>
    <definedName name="sace" localSheetId="0">#REF!</definedName>
    <definedName name="sace">#REF!</definedName>
    <definedName name="same">[1]!same</definedName>
    <definedName name="same1">[1]!same1</definedName>
    <definedName name="same2">[1]!same2</definedName>
    <definedName name="short">[1]!short</definedName>
    <definedName name="spai" localSheetId="0">#REF!</definedName>
    <definedName name="spai">#REF!</definedName>
    <definedName name="swed" localSheetId="0">#REF!</definedName>
    <definedName name="swed">#REF!</definedName>
    <definedName name="swit" localSheetId="0">#REF!</definedName>
    <definedName name="swit">#REF!</definedName>
    <definedName name="Thr">[1]!Thr</definedName>
    <definedName name="time" localSheetId="0">#REF!</definedName>
    <definedName name="time">#REF!</definedName>
    <definedName name="title">'[7]Огл. Графиков'!$B$2:$B$31</definedName>
    <definedName name="trea" localSheetId="0">#REF!</definedName>
    <definedName name="trea">#REF!</definedName>
    <definedName name="uk" localSheetId="0">#REF!</definedName>
    <definedName name="uk">#REF!</definedName>
    <definedName name="usa" localSheetId="0">#REF!</definedName>
    <definedName name="usa">#REF!</definedName>
    <definedName name="vnvn1">[1]!vnvn1</definedName>
    <definedName name="wbrate" localSheetId="0">[8]multilats!#REF!</definedName>
    <definedName name="wbrate">[8]multilats!#REF!</definedName>
    <definedName name="А1" localSheetId="0">#REF!</definedName>
    <definedName name="А1">#REF!</definedName>
    <definedName name="ааа" localSheetId="0">#REF!</definedName>
    <definedName name="ааа">#REF!</definedName>
    <definedName name="авава" localSheetId="0">'[9]Гр5(о)'!#REF!</definedName>
    <definedName name="авава">'[9]Гр5(о)'!#REF!</definedName>
    <definedName name="АнМ" localSheetId="0">'[10]Гр5(о)'!#REF!</definedName>
    <definedName name="АнМ">'[10]Гр5(о)'!#REF!</definedName>
    <definedName name="апраор" localSheetId="0">[11]ПРОГНОЗ_1!#REF!</definedName>
    <definedName name="апраор">[11]ПРОГНОЗ_1!#REF!</definedName>
    <definedName name="Апрель" localSheetId="0">[12]ПРОГНОЗ_1!#REF!</definedName>
    <definedName name="Апрель">[12]ПРОГНОЗ_1!#REF!</definedName>
    <definedName name="Б" localSheetId="0">'[6]Текущие цены'!#REF!</definedName>
    <definedName name="Б">'[6]Текущие цены'!#REF!</definedName>
    <definedName name="ва" localSheetId="0">#REF!</definedName>
    <definedName name="ва">#REF!</definedName>
    <definedName name="ваааавауа" localSheetId="0">[13]ПРОГНОЗ_1!#REF!</definedName>
    <definedName name="ваааавауа">[13]ПРОГНОЗ_1!#REF!</definedName>
    <definedName name="вар1">[1]!вар1</definedName>
    <definedName name="вар2">[1]!вар2</definedName>
    <definedName name="вв" localSheetId="0">[14]ПРОГНОЗ_1!#REF!</definedName>
    <definedName name="вв">[14]ПРОГНОЗ_1!#REF!</definedName>
    <definedName name="Вып_н_2003" localSheetId="0">'[6]Текущие цены'!#REF!</definedName>
    <definedName name="Вып_н_2003">'[6]Текущие цены'!#REF!</definedName>
    <definedName name="вып_н_2004" localSheetId="0">'[6]Текущие цены'!#REF!</definedName>
    <definedName name="вып_н_2004">'[6]Текущие цены'!#REF!</definedName>
    <definedName name="Вып_ОФ_с_пц">[7]рабочий!$Y$202:$AP$224</definedName>
    <definedName name="Вып_оф_с_цпг" localSheetId="0">'[6]Текущие цены'!#REF!</definedName>
    <definedName name="Вып_оф_с_цпг">'[6]Текущие цены'!#REF!</definedName>
    <definedName name="Вып_с_новых_ОФ">[7]рабочий!$Y$277:$AP$299</definedName>
    <definedName name="Выход">[15]Управление!$AF$20</definedName>
    <definedName name="гор">[1]!гор</definedName>
    <definedName name="гор1">[1]!гор1</definedName>
    <definedName name="График">"Диагр. 4"</definedName>
    <definedName name="ддд">[1]!ддд</definedName>
    <definedName name="Дефл_ц_пред_год">'[7]Текущие цены'!$AT$36:$BK$58</definedName>
    <definedName name="Дефлятор_годовой">'[7]Текущие цены'!$Y$4:$AP$27</definedName>
    <definedName name="Дефлятор_цепной">'[7]Текущие цены'!$Y$36:$AP$58</definedName>
    <definedName name="ДС" localSheetId="0">#REF!</definedName>
    <definedName name="ДС">#REF!</definedName>
    <definedName name="_xlnm.Print_Titles" localSheetId="0">лист1!$A:$A,лист1!$4:$4</definedName>
    <definedName name="лораловра" localSheetId="0">[12]ПРОГНОЗ_1!#REF!</definedName>
    <definedName name="лораловра">[12]ПРОГНОЗ_1!#REF!</definedName>
    <definedName name="М1" localSheetId="0">[11]ПРОГНОЗ_1!#REF!</definedName>
    <definedName name="М1">[11]ПРОГНОЗ_1!#REF!</definedName>
    <definedName name="Мониторинг1" localSheetId="0">'[2]Гр5(о)'!#REF!</definedName>
    <definedName name="Мониторинг1">'[2]Гр5(о)'!#REF!</definedName>
    <definedName name="новые_ОФ_2003">[7]рабочий!$F$305:$W$327</definedName>
    <definedName name="новые_ОФ_2004">[7]рабочий!$F$335:$W$357</definedName>
    <definedName name="новые_ОФ_а_всего">[7]рабочий!$F$767:$V$789</definedName>
    <definedName name="новые_ОФ_всего">[7]рабочий!$F$1331:$V$1353</definedName>
    <definedName name="новые_ОФ_п_всего">[7]рабочий!$F$1293:$V$1315</definedName>
    <definedName name="нпнврпр" localSheetId="0">'[16]Гр5(о)'!#REF!</definedName>
    <definedName name="нпнврпр">'[16]Гр5(о)'!#REF!</definedName>
    <definedName name="_xlnm.Print_Area" localSheetId="0">лист1!$A$1:$EN$66</definedName>
    <definedName name="окраска_05">[7]окраска!$C$7:$Z$30</definedName>
    <definedName name="окраска_06">[7]окраска!$C$35:$Z$58</definedName>
    <definedName name="окраска_07">[7]окраска!$C$63:$Z$86</definedName>
    <definedName name="окраска_08">[7]окраска!$C$91:$Z$114</definedName>
    <definedName name="окраска_09">[7]окраска!$C$119:$Z$142</definedName>
    <definedName name="окраска_10">[7]окраска!$C$147:$Z$170</definedName>
    <definedName name="окраска_11">[7]окраска!$C$175:$Z$198</definedName>
    <definedName name="окраска_12">[7]окраска!$C$203:$Z$226</definedName>
    <definedName name="окраска_13">[7]окраска!$C$231:$Z$254</definedName>
    <definedName name="окраска_14">[7]окраска!$C$259:$Z$282</definedName>
    <definedName name="окраска_15">[7]окраска!$C$287:$Z$310</definedName>
    <definedName name="ОФ_а_с_пц">[7]рабочий!$CI$121:$CY$143</definedName>
    <definedName name="оф_н_а_2003_пц" localSheetId="0">'[6]Текущие цены'!#REF!</definedName>
    <definedName name="оф_н_а_2003_пц">'[6]Текущие цены'!#REF!</definedName>
    <definedName name="оф_н_а_2004" localSheetId="0">'[6]Текущие цены'!#REF!</definedName>
    <definedName name="оф_н_а_2004">'[6]Текущие цены'!#REF!</definedName>
    <definedName name="ПОКАЗАТЕЛИ_ДОЛГОСР.ПРОГНОЗА" localSheetId="0">'[5]2002(v2)'!#REF!</definedName>
    <definedName name="ПОКАЗАТЕЛИ_ДОЛГОСР.ПРОГНОЗА">'[5]2002(v2)'!#REF!</definedName>
    <definedName name="Потреб_вып_всего" localSheetId="0">'[6]Текущие цены'!#REF!</definedName>
    <definedName name="Потреб_вып_всего">'[6]Текущие цены'!#REF!</definedName>
    <definedName name="Потреб_вып_оф_н_цпг" localSheetId="0">'[6]Текущие цены'!#REF!</definedName>
    <definedName name="Потреб_вып_оф_н_цпг">'[6]Текущие цены'!#REF!</definedName>
    <definedName name="ппрорл" localSheetId="0">[17]ПРОГНОЗ_1!#REF!</definedName>
    <definedName name="ппрорл">[17]ПРОГНОЗ_1!#REF!</definedName>
    <definedName name="пр">[18]Управление!$AF$17</definedName>
    <definedName name="приб">[18]Управление!$AE$20</definedName>
    <definedName name="прибвб2">[18]Управление!$AF$20</definedName>
    <definedName name="прогноз" localSheetId="0">'[19]Гр5(о)'!#REF!</definedName>
    <definedName name="прогноз">'[19]Гр5(о)'!#REF!</definedName>
    <definedName name="Прогноз_Вып_пц">[7]рабочий!$Y$240:$AP$262</definedName>
    <definedName name="Прогноз_вып_цпг" localSheetId="0">'[6]Текущие цены'!#REF!</definedName>
    <definedName name="Прогноз_вып_цпг">'[6]Текущие цены'!#REF!</definedName>
    <definedName name="Прогноз97" localSheetId="0">[17]ПРОГНОЗ_1!#REF!</definedName>
    <definedName name="Прогноз97">[17]ПРОГНОЗ_1!#REF!</definedName>
    <definedName name="рпорлол" localSheetId="0">'[20]Гр5(о)'!#REF!</definedName>
    <definedName name="рпорлол">'[20]Гр5(о)'!#REF!</definedName>
    <definedName name="табл.37" localSheetId="0">#REF!</definedName>
    <definedName name="табл.37">#REF!</definedName>
    <definedName name="табл.39" localSheetId="0">#REF!</definedName>
    <definedName name="табл.39">#REF!</definedName>
    <definedName name="табл.40" localSheetId="0">#REF!</definedName>
    <definedName name="табл.40">#REF!</definedName>
    <definedName name="ТАБЛ.41" localSheetId="0">#REF!</definedName>
    <definedName name="ТАБЛ.41">#REF!</definedName>
    <definedName name="тттт">[1]!тттт</definedName>
    <definedName name="тьбтбл">[1]!тьбтбл</definedName>
    <definedName name="фо_а_н_пц">[7]рабочий!$AR$240:$BI$263</definedName>
    <definedName name="фо_а_с_пц">[7]рабочий!$AS$202:$BI$224</definedName>
    <definedName name="фо_н_03">[7]рабочий!$X$305:$X$327</definedName>
    <definedName name="фо_н_04">[7]рабочий!$X$335:$X$357</definedName>
    <definedName name="фф" localSheetId="0">'[20]Гр5(о)'!#REF!</definedName>
    <definedName name="фф">'[20]Гр5(о)'!#REF!</definedName>
    <definedName name="ффф" localSheetId="0">#REF!</definedName>
    <definedName name="ффф">#REF!</definedName>
  </definedNames>
  <calcPr calcId="145621"/>
</workbook>
</file>

<file path=xl/calcChain.xml><?xml version="1.0" encoding="utf-8"?>
<calcChain xmlns="http://schemas.openxmlformats.org/spreadsheetml/2006/main">
  <c r="EN52" i="4" l="1"/>
  <c r="EN53" i="4"/>
  <c r="EM52" i="4"/>
  <c r="EM53" i="4"/>
  <c r="EL52" i="4"/>
  <c r="EL53" i="4"/>
  <c r="EI52" i="4"/>
  <c r="EI53" i="4"/>
  <c r="EH52" i="4"/>
  <c r="EH53" i="4"/>
  <c r="EN58" i="4" l="1"/>
  <c r="EN57" i="4"/>
  <c r="EN56" i="4"/>
  <c r="EN55" i="4"/>
  <c r="EM58" i="4" l="1"/>
  <c r="EM57" i="4"/>
  <c r="EM56" i="4"/>
  <c r="EM55" i="4"/>
  <c r="EM20" i="4"/>
  <c r="EN20" i="4" s="1"/>
  <c r="EL58" i="4"/>
  <c r="EL57" i="4"/>
  <c r="EL56" i="4"/>
  <c r="EL55" i="4"/>
  <c r="EM66" i="4"/>
  <c r="EN66" i="4" s="1"/>
  <c r="EL65" i="4"/>
  <c r="EM64" i="4"/>
  <c r="EN64" i="4" s="1"/>
  <c r="EL63" i="4"/>
  <c r="EM61" i="4"/>
  <c r="EN61" i="4" s="1"/>
  <c r="EL60" i="4"/>
  <c r="EK58" i="4"/>
  <c r="EK57" i="4"/>
  <c r="EK56" i="4"/>
  <c r="EK55" i="4"/>
  <c r="EM54" i="4"/>
  <c r="EN54" i="4" s="1"/>
  <c r="EM50" i="4"/>
  <c r="EN50" i="4" s="1"/>
  <c r="EM49" i="4"/>
  <c r="EN49" i="4" s="1"/>
  <c r="EL46" i="4"/>
  <c r="EM45" i="4"/>
  <c r="EN45" i="4" s="1"/>
  <c r="EM44" i="4"/>
  <c r="EN44" i="4" s="1"/>
  <c r="EM42" i="4"/>
  <c r="EN42" i="4" s="1"/>
  <c r="EM41" i="4"/>
  <c r="EN41" i="4" s="1"/>
  <c r="EM40" i="4"/>
  <c r="EN40" i="4" s="1"/>
  <c r="EL38" i="4"/>
  <c r="EM37" i="4"/>
  <c r="EN37" i="4" s="1"/>
  <c r="EM36" i="4"/>
  <c r="EN36" i="4" s="1"/>
  <c r="EM33" i="4"/>
  <c r="EN33" i="4" s="1"/>
  <c r="EM32" i="4"/>
  <c r="EN32" i="4" s="1"/>
  <c r="EL30" i="4"/>
  <c r="EL29" i="4"/>
  <c r="EL27" i="4"/>
  <c r="EL26" i="4"/>
  <c r="EL25" i="4"/>
  <c r="EK22" i="4"/>
  <c r="EM22" i="4" s="1"/>
  <c r="EN22" i="4" s="1"/>
  <c r="EK21" i="4"/>
  <c r="EM21" i="4" s="1"/>
  <c r="EN21" i="4" s="1"/>
  <c r="EK20" i="4"/>
  <c r="EL20" i="4" s="1"/>
  <c r="EK19" i="4"/>
  <c r="EL19" i="4" s="1"/>
  <c r="EK18" i="4"/>
  <c r="EM18" i="4" s="1"/>
  <c r="EN18" i="4" s="1"/>
  <c r="EL17" i="4"/>
  <c r="EM16" i="4"/>
  <c r="EN16" i="4" s="1"/>
  <c r="EL12" i="4"/>
  <c r="EM11" i="4"/>
  <c r="EN11" i="4" s="1"/>
  <c r="EM10" i="4"/>
  <c r="EN10" i="4" s="1"/>
  <c r="EL8" i="4"/>
  <c r="EI66" i="4"/>
  <c r="EI65" i="4"/>
  <c r="EI64" i="4"/>
  <c r="EI63" i="4"/>
  <c r="EI61" i="4"/>
  <c r="EI60" i="4"/>
  <c r="EI58" i="4"/>
  <c r="EI57" i="4"/>
  <c r="EI56" i="4"/>
  <c r="EI55" i="4"/>
  <c r="EI54" i="4"/>
  <c r="EI50" i="4"/>
  <c r="EI49" i="4"/>
  <c r="EI46" i="4"/>
  <c r="EI45" i="4"/>
  <c r="EI44" i="4"/>
  <c r="EI42" i="4"/>
  <c r="EI41" i="4"/>
  <c r="EI40" i="4"/>
  <c r="EI38" i="4"/>
  <c r="EI37" i="4"/>
  <c r="EI36" i="4"/>
  <c r="EI33" i="4"/>
  <c r="EI32" i="4"/>
  <c r="EI30" i="4"/>
  <c r="EI29" i="4"/>
  <c r="EI27" i="4"/>
  <c r="EI26" i="4"/>
  <c r="EI25" i="4"/>
  <c r="EI22" i="4"/>
  <c r="EI21" i="4"/>
  <c r="EI20" i="4"/>
  <c r="EI19" i="4"/>
  <c r="EI18" i="4"/>
  <c r="EI17" i="4"/>
  <c r="EI16" i="4"/>
  <c r="EI12" i="4"/>
  <c r="EI11" i="4"/>
  <c r="EI10" i="4"/>
  <c r="EI8" i="4"/>
  <c r="EH66" i="4"/>
  <c r="EH65" i="4"/>
  <c r="EH64" i="4"/>
  <c r="EH63" i="4"/>
  <c r="EH61" i="4"/>
  <c r="EH60" i="4"/>
  <c r="EH58" i="4"/>
  <c r="EH57" i="4"/>
  <c r="EH56" i="4"/>
  <c r="EH55" i="4"/>
  <c r="EH54" i="4"/>
  <c r="EH50" i="4"/>
  <c r="EH49" i="4"/>
  <c r="EH46" i="4"/>
  <c r="EH45" i="4"/>
  <c r="EH44" i="4"/>
  <c r="EH42" i="4"/>
  <c r="EH41" i="4"/>
  <c r="EH40" i="4"/>
  <c r="EH38" i="4"/>
  <c r="EH37" i="4"/>
  <c r="EH36" i="4"/>
  <c r="EH33" i="4"/>
  <c r="EH32" i="4"/>
  <c r="EH30" i="4"/>
  <c r="EH29" i="4"/>
  <c r="EH27" i="4"/>
  <c r="EH26" i="4"/>
  <c r="EH25" i="4"/>
  <c r="EH22" i="4"/>
  <c r="EH21" i="4"/>
  <c r="EH20" i="4"/>
  <c r="EH19" i="4"/>
  <c r="EH18" i="4"/>
  <c r="EH17" i="4"/>
  <c r="EH16" i="4"/>
  <c r="EH12" i="4"/>
  <c r="EH11" i="4"/>
  <c r="EH10" i="4"/>
  <c r="EH8" i="4"/>
  <c r="EH48" i="4"/>
  <c r="EH43" i="4"/>
  <c r="EH39" i="4"/>
  <c r="EH31" i="4"/>
  <c r="EI24" i="4"/>
  <c r="EG7" i="4"/>
  <c r="EG5" i="4" s="1"/>
  <c r="EI5" i="4" s="1"/>
  <c r="EJ5" i="4"/>
  <c r="EF5" i="4"/>
  <c r="EL21" i="4" l="1"/>
  <c r="EM19" i="4"/>
  <c r="EN19" i="4" s="1"/>
  <c r="EL18" i="4"/>
  <c r="EL22" i="4"/>
  <c r="EL49" i="4"/>
  <c r="EM27" i="4"/>
  <c r="EN27" i="4" s="1"/>
  <c r="EM60" i="4"/>
  <c r="EN60" i="4" s="1"/>
  <c r="EM38" i="4"/>
  <c r="EN38" i="4" s="1"/>
  <c r="EM25" i="4"/>
  <c r="EN25" i="4" s="1"/>
  <c r="EL54" i="4"/>
  <c r="EM46" i="4"/>
  <c r="EN46" i="4" s="1"/>
  <c r="EL45" i="4"/>
  <c r="EL33" i="4"/>
  <c r="EL24" i="4"/>
  <c r="EL64" i="4"/>
  <c r="EL40" i="4"/>
  <c r="EM30" i="4"/>
  <c r="EN30" i="4" s="1"/>
  <c r="EL16" i="4"/>
  <c r="EL61" i="4"/>
  <c r="EL50" i="4"/>
  <c r="EI48" i="4"/>
  <c r="EL42" i="4"/>
  <c r="EL41" i="4"/>
  <c r="EI35" i="4"/>
  <c r="EL37" i="4"/>
  <c r="EI31" i="4"/>
  <c r="EM26" i="4"/>
  <c r="EN26" i="4" s="1"/>
  <c r="EM17" i="4"/>
  <c r="EN17" i="4" s="1"/>
  <c r="EH14" i="4"/>
  <c r="EI7" i="4"/>
  <c r="EL66" i="4"/>
  <c r="EM65" i="4"/>
  <c r="EN65" i="4" s="1"/>
  <c r="EM63" i="4"/>
  <c r="EN63" i="4" s="1"/>
  <c r="EL59" i="4"/>
  <c r="EM59" i="4"/>
  <c r="EN59" i="4" s="1"/>
  <c r="EH59" i="4"/>
  <c r="EI59" i="4"/>
  <c r="EI39" i="4"/>
  <c r="EL44" i="4"/>
  <c r="EI43" i="4"/>
  <c r="EM35" i="4"/>
  <c r="EN35" i="4" s="1"/>
  <c r="EL35" i="4"/>
  <c r="EL36" i="4"/>
  <c r="EH35" i="4"/>
  <c r="EL32" i="4"/>
  <c r="EM29" i="4"/>
  <c r="EN29" i="4" s="1"/>
  <c r="EH24" i="4"/>
  <c r="EI14" i="4"/>
  <c r="EH7" i="4"/>
  <c r="EL11" i="4"/>
  <c r="EL10" i="4"/>
  <c r="EM12" i="4"/>
  <c r="EN12" i="4" s="1"/>
  <c r="EH5" i="4"/>
  <c r="EM8" i="4"/>
  <c r="EN8" i="4" s="1"/>
  <c r="ED52" i="4"/>
  <c r="EE52" i="4" s="1"/>
  <c r="ED53" i="4"/>
  <c r="EE53" i="4" s="1"/>
  <c r="EC52" i="4"/>
  <c r="EC53" i="4"/>
  <c r="DZ52" i="4"/>
  <c r="DZ53" i="4"/>
  <c r="DY52" i="4"/>
  <c r="DY53" i="4"/>
  <c r="EL31" i="4" l="1"/>
  <c r="EM31" i="4"/>
  <c r="EN31" i="4" s="1"/>
  <c r="EM24" i="4"/>
  <c r="EN24" i="4" s="1"/>
  <c r="EL48" i="4"/>
  <c r="EM48" i="4"/>
  <c r="EN48" i="4" s="1"/>
  <c r="EM39" i="4"/>
  <c r="EN39" i="4" s="1"/>
  <c r="EL39" i="4"/>
  <c r="EL43" i="4"/>
  <c r="EM43" i="4"/>
  <c r="EN43" i="4" s="1"/>
  <c r="EL14" i="4"/>
  <c r="EK7" i="4"/>
  <c r="EM14" i="4"/>
  <c r="EN14" i="4" s="1"/>
  <c r="ED66" i="4"/>
  <c r="EE66" i="4" s="1"/>
  <c r="ED65" i="4"/>
  <c r="EE65" i="4" s="1"/>
  <c r="ED64" i="4"/>
  <c r="EE64" i="4" s="1"/>
  <c r="ED63" i="4"/>
  <c r="EE63" i="4" s="1"/>
  <c r="ED61" i="4"/>
  <c r="EE61" i="4" s="1"/>
  <c r="EC60" i="4"/>
  <c r="EC54" i="4"/>
  <c r="ED50" i="4"/>
  <c r="EE50" i="4" s="1"/>
  <c r="ED49" i="4"/>
  <c r="EE49" i="4" s="1"/>
  <c r="ED46" i="4"/>
  <c r="EE46" i="4" s="1"/>
  <c r="ED45" i="4"/>
  <c r="EE45" i="4" s="1"/>
  <c r="EC44" i="4"/>
  <c r="ED42" i="4"/>
  <c r="EE42" i="4" s="1"/>
  <c r="EC41" i="4"/>
  <c r="ED40" i="4"/>
  <c r="EE40" i="4" s="1"/>
  <c r="EC38" i="4"/>
  <c r="ED37" i="4"/>
  <c r="EE37" i="4" s="1"/>
  <c r="EC36" i="4"/>
  <c r="ED33" i="4"/>
  <c r="EE33" i="4" s="1"/>
  <c r="ED32" i="4"/>
  <c r="EE32" i="4" s="1"/>
  <c r="EC30" i="4"/>
  <c r="ED29" i="4"/>
  <c r="EE29" i="4" s="1"/>
  <c r="ED27" i="4"/>
  <c r="EE27" i="4" s="1"/>
  <c r="ED26" i="4"/>
  <c r="EE26" i="4" s="1"/>
  <c r="ED25" i="4"/>
  <c r="EE25" i="4" s="1"/>
  <c r="EC17" i="4"/>
  <c r="EC16" i="4"/>
  <c r="ED12" i="4"/>
  <c r="EE12" i="4" s="1"/>
  <c r="ED11" i="4"/>
  <c r="EE11" i="4" s="1"/>
  <c r="ED10" i="4"/>
  <c r="EE10" i="4" s="1"/>
  <c r="EC8" i="4"/>
  <c r="EM7" i="4" l="1"/>
  <c r="EN7" i="4" s="1"/>
  <c r="EL7" i="4"/>
  <c r="EK5" i="4"/>
  <c r="ED36" i="4"/>
  <c r="EE36" i="4" s="1"/>
  <c r="EC49" i="4"/>
  <c r="EC37" i="4"/>
  <c r="EC46" i="4"/>
  <c r="EC33" i="4"/>
  <c r="EC27" i="4"/>
  <c r="EC66" i="4"/>
  <c r="EC65" i="4"/>
  <c r="EC64" i="4"/>
  <c r="ED60" i="4"/>
  <c r="EE60" i="4" s="1"/>
  <c r="ED30" i="4"/>
  <c r="EE30" i="4" s="1"/>
  <c r="EC29" i="4"/>
  <c r="EC10" i="4"/>
  <c r="EC61" i="4"/>
  <c r="ED54" i="4"/>
  <c r="EE54" i="4" s="1"/>
  <c r="EC50" i="4"/>
  <c r="EC45" i="4"/>
  <c r="EC42" i="4"/>
  <c r="ED41" i="4"/>
  <c r="EE41" i="4" s="1"/>
  <c r="EC26" i="4"/>
  <c r="ED17" i="4"/>
  <c r="EE17" i="4" s="1"/>
  <c r="EC63" i="4"/>
  <c r="EC40" i="4"/>
  <c r="ED44" i="4"/>
  <c r="EE44" i="4" s="1"/>
  <c r="ED38" i="4"/>
  <c r="EE38" i="4" s="1"/>
  <c r="EC32" i="4"/>
  <c r="EC25" i="4"/>
  <c r="ED16" i="4"/>
  <c r="EE16" i="4" s="1"/>
  <c r="EC12" i="4"/>
  <c r="EC11" i="4"/>
  <c r="ED8" i="4"/>
  <c r="EE8" i="4" s="1"/>
  <c r="DZ66" i="4"/>
  <c r="DZ65" i="4"/>
  <c r="DZ64" i="4"/>
  <c r="DZ63" i="4"/>
  <c r="DZ61" i="4"/>
  <c r="DZ60" i="4"/>
  <c r="DZ58" i="4"/>
  <c r="DZ57" i="4"/>
  <c r="DZ56" i="4"/>
  <c r="DZ55" i="4"/>
  <c r="DZ54" i="4"/>
  <c r="DZ50" i="4"/>
  <c r="DZ49" i="4"/>
  <c r="DZ46" i="4"/>
  <c r="DZ45" i="4"/>
  <c r="DZ44" i="4"/>
  <c r="DZ42" i="4"/>
  <c r="DZ41" i="4"/>
  <c r="DZ40" i="4"/>
  <c r="DZ38" i="4"/>
  <c r="DZ36" i="4"/>
  <c r="DZ33" i="4"/>
  <c r="DZ32" i="4"/>
  <c r="DZ30" i="4"/>
  <c r="DZ29" i="4"/>
  <c r="DZ27" i="4"/>
  <c r="DZ26" i="4"/>
  <c r="DZ25" i="4"/>
  <c r="DZ22" i="4"/>
  <c r="DZ21" i="4"/>
  <c r="DZ20" i="4"/>
  <c r="DZ19" i="4"/>
  <c r="DZ18" i="4"/>
  <c r="DZ17" i="4"/>
  <c r="DZ16" i="4"/>
  <c r="DZ12" i="4"/>
  <c r="DZ11" i="4"/>
  <c r="DZ10" i="4"/>
  <c r="DZ8" i="4"/>
  <c r="DY66" i="4"/>
  <c r="DY65" i="4"/>
  <c r="DY64" i="4"/>
  <c r="DY63" i="4"/>
  <c r="DY61" i="4"/>
  <c r="DY60" i="4"/>
  <c r="DY58" i="4"/>
  <c r="DY57" i="4"/>
  <c r="DY56" i="4"/>
  <c r="DY55" i="4"/>
  <c r="DY54" i="4"/>
  <c r="DY50" i="4"/>
  <c r="DY49" i="4"/>
  <c r="DY46" i="4"/>
  <c r="DY45" i="4"/>
  <c r="DY44" i="4"/>
  <c r="DY42" i="4"/>
  <c r="DY41" i="4"/>
  <c r="DY40" i="4"/>
  <c r="DY38" i="4"/>
  <c r="DY37" i="4"/>
  <c r="DY36" i="4"/>
  <c r="DY33" i="4"/>
  <c r="DY32" i="4"/>
  <c r="DY30" i="4"/>
  <c r="DY29" i="4"/>
  <c r="DY27" i="4"/>
  <c r="DY26" i="4"/>
  <c r="DY25" i="4"/>
  <c r="DY22" i="4"/>
  <c r="DY21" i="4"/>
  <c r="DY20" i="4"/>
  <c r="DY19" i="4"/>
  <c r="DY18" i="4"/>
  <c r="DY17" i="4"/>
  <c r="DY16" i="4"/>
  <c r="DY12" i="4"/>
  <c r="DY11" i="4"/>
  <c r="DY10" i="4"/>
  <c r="DY8" i="4"/>
  <c r="EM5" i="4" l="1"/>
  <c r="EN5" i="4" s="1"/>
  <c r="EL5" i="4"/>
  <c r="EC14" i="4"/>
  <c r="DX7" i="4"/>
  <c r="EC48" i="4"/>
  <c r="ED48" i="4"/>
  <c r="EE48" i="4" s="1"/>
  <c r="DZ48" i="4"/>
  <c r="DY48" i="4"/>
  <c r="DZ14" i="4"/>
  <c r="DY14" i="4"/>
  <c r="DY59" i="4"/>
  <c r="DZ59" i="4"/>
  <c r="EC59" i="4"/>
  <c r="ED59" i="4"/>
  <c r="EE59" i="4" s="1"/>
  <c r="DY39" i="4"/>
  <c r="ED39" i="4"/>
  <c r="EE39" i="4" s="1"/>
  <c r="EC39" i="4"/>
  <c r="DZ39" i="4"/>
  <c r="ED43" i="4"/>
  <c r="EE43" i="4" s="1"/>
  <c r="EC43" i="4"/>
  <c r="DZ43" i="4"/>
  <c r="DY43" i="4"/>
  <c r="EC35" i="4"/>
  <c r="ED35" i="4"/>
  <c r="EE35" i="4" s="1"/>
  <c r="DZ35" i="4"/>
  <c r="DY35" i="4"/>
  <c r="EC31" i="4"/>
  <c r="ED31" i="4"/>
  <c r="EE31" i="4" s="1"/>
  <c r="DY31" i="4"/>
  <c r="DZ31" i="4"/>
  <c r="ED24" i="4"/>
  <c r="EE24" i="4" s="1"/>
  <c r="EC24" i="4"/>
  <c r="DY24" i="4"/>
  <c r="DZ24" i="4"/>
  <c r="ED14" i="4"/>
  <c r="EE14" i="4" s="1"/>
  <c r="DP12" i="4"/>
  <c r="DP11" i="4"/>
  <c r="DP10" i="4"/>
  <c r="DP8" i="4"/>
  <c r="DY7" i="4" l="1"/>
  <c r="DX5" i="4"/>
  <c r="DZ7" i="4"/>
  <c r="DU52" i="4"/>
  <c r="DV52" i="4" s="1"/>
  <c r="DU53" i="4"/>
  <c r="DV53" i="4" s="1"/>
  <c r="DT52" i="4"/>
  <c r="DT53" i="4"/>
  <c r="DR52" i="4"/>
  <c r="DR53" i="4"/>
  <c r="DQ52" i="4"/>
  <c r="DQ53" i="4"/>
  <c r="DZ5" i="4" l="1"/>
  <c r="DY5" i="4"/>
  <c r="DP7" i="4"/>
  <c r="DQ66" i="4" l="1"/>
  <c r="DQ65" i="4"/>
  <c r="DQ64" i="4"/>
  <c r="DQ63" i="4"/>
  <c r="DQ61" i="4"/>
  <c r="DQ60" i="4"/>
  <c r="DQ58" i="4"/>
  <c r="DQ57" i="4"/>
  <c r="DQ56" i="4"/>
  <c r="DQ55" i="4"/>
  <c r="DQ54" i="4"/>
  <c r="DQ50" i="4"/>
  <c r="DQ49" i="4"/>
  <c r="DQ46" i="4"/>
  <c r="DQ45" i="4"/>
  <c r="DQ44" i="4"/>
  <c r="DQ42" i="4"/>
  <c r="DQ41" i="4"/>
  <c r="DQ40" i="4"/>
  <c r="DQ38" i="4"/>
  <c r="DQ37" i="4"/>
  <c r="DQ36" i="4"/>
  <c r="DQ33" i="4"/>
  <c r="DQ32" i="4"/>
  <c r="DQ30" i="4"/>
  <c r="DQ29" i="4"/>
  <c r="DQ27" i="4"/>
  <c r="DQ26" i="4"/>
  <c r="DQ25" i="4"/>
  <c r="DQ22" i="4"/>
  <c r="DQ21" i="4"/>
  <c r="DQ20" i="4"/>
  <c r="DQ19" i="4"/>
  <c r="DQ18" i="4"/>
  <c r="DQ17" i="4"/>
  <c r="DQ16" i="4"/>
  <c r="DQ12" i="4"/>
  <c r="DQ11" i="4"/>
  <c r="DQ10" i="4"/>
  <c r="DQ8" i="4"/>
  <c r="DR66" i="4" l="1"/>
  <c r="DR65" i="4"/>
  <c r="DR64" i="4"/>
  <c r="DR63" i="4"/>
  <c r="DR61" i="4"/>
  <c r="DR60" i="4"/>
  <c r="DR58" i="4"/>
  <c r="DR57" i="4"/>
  <c r="DR56" i="4"/>
  <c r="DR55" i="4"/>
  <c r="DR54" i="4"/>
  <c r="DR50" i="4"/>
  <c r="DR49" i="4"/>
  <c r="DR46" i="4"/>
  <c r="DR45" i="4"/>
  <c r="DR44" i="4"/>
  <c r="DR42" i="4"/>
  <c r="DR41" i="4"/>
  <c r="DR40" i="4"/>
  <c r="DR38" i="4"/>
  <c r="DR37" i="4"/>
  <c r="DR36" i="4"/>
  <c r="DR33" i="4"/>
  <c r="DR32" i="4"/>
  <c r="DR30" i="4"/>
  <c r="DR29" i="4"/>
  <c r="DR27" i="4"/>
  <c r="DR26" i="4"/>
  <c r="DR25" i="4"/>
  <c r="DR22" i="4"/>
  <c r="DR21" i="4"/>
  <c r="DR20" i="4"/>
  <c r="DR19" i="4"/>
  <c r="DR18" i="4"/>
  <c r="DR17" i="4"/>
  <c r="DR16" i="4"/>
  <c r="DR12" i="4"/>
  <c r="DR11" i="4"/>
  <c r="DR10" i="4"/>
  <c r="DR8" i="4"/>
  <c r="DT65" i="4" l="1"/>
  <c r="DU64" i="4"/>
  <c r="DV64" i="4" s="1"/>
  <c r="DT63" i="4"/>
  <c r="DU61" i="4"/>
  <c r="DV61" i="4" s="1"/>
  <c r="DT60" i="4"/>
  <c r="DS58" i="4"/>
  <c r="DS57" i="4"/>
  <c r="DS56" i="4"/>
  <c r="DS55" i="4"/>
  <c r="DU54" i="4"/>
  <c r="DV54" i="4" s="1"/>
  <c r="DU50" i="4"/>
  <c r="DV50" i="4" s="1"/>
  <c r="DT49" i="4"/>
  <c r="DU46" i="4"/>
  <c r="DV46" i="4" s="1"/>
  <c r="DU45" i="4"/>
  <c r="DV45" i="4" s="1"/>
  <c r="DU44" i="4"/>
  <c r="DV44" i="4" s="1"/>
  <c r="DT42" i="4"/>
  <c r="DU41" i="4"/>
  <c r="DV41" i="4" s="1"/>
  <c r="DT40" i="4"/>
  <c r="DT38" i="4"/>
  <c r="DU37" i="4"/>
  <c r="DV37" i="4" s="1"/>
  <c r="DU36" i="4"/>
  <c r="DV36" i="4" s="1"/>
  <c r="DU33" i="4"/>
  <c r="DV33" i="4" s="1"/>
  <c r="DU32" i="4"/>
  <c r="DV32" i="4" s="1"/>
  <c r="DU30" i="4"/>
  <c r="DV30" i="4" s="1"/>
  <c r="DU27" i="4"/>
  <c r="DV27" i="4" s="1"/>
  <c r="DU26" i="4"/>
  <c r="DV26" i="4" s="1"/>
  <c r="DT25" i="4"/>
  <c r="DS22" i="4"/>
  <c r="DS21" i="4"/>
  <c r="DS20" i="4"/>
  <c r="DS19" i="4"/>
  <c r="DS18" i="4"/>
  <c r="DU17" i="4"/>
  <c r="DV17" i="4" s="1"/>
  <c r="DU16" i="4"/>
  <c r="DV16" i="4" s="1"/>
  <c r="DU12" i="4"/>
  <c r="DV12" i="4" s="1"/>
  <c r="DT11" i="4"/>
  <c r="DT10" i="4"/>
  <c r="DT8" i="4"/>
  <c r="DT22" i="4" l="1"/>
  <c r="EB22" i="4"/>
  <c r="DU19" i="4"/>
  <c r="DV19" i="4" s="1"/>
  <c r="EB19" i="4"/>
  <c r="DT57" i="4"/>
  <c r="EB57" i="4"/>
  <c r="DU58" i="4"/>
  <c r="DV58" i="4" s="1"/>
  <c r="EB58" i="4"/>
  <c r="DT18" i="4"/>
  <c r="EB18" i="4"/>
  <c r="DT56" i="4"/>
  <c r="EB56" i="4"/>
  <c r="DT20" i="4"/>
  <c r="EB20" i="4"/>
  <c r="DT21" i="4"/>
  <c r="EB21" i="4"/>
  <c r="DT55" i="4"/>
  <c r="EB55" i="4"/>
  <c r="DU56" i="4"/>
  <c r="DV56" i="4" s="1"/>
  <c r="DT46" i="4"/>
  <c r="DU18" i="4"/>
  <c r="DV18" i="4" s="1"/>
  <c r="DU22" i="4"/>
  <c r="DV22" i="4" s="1"/>
  <c r="DU55" i="4"/>
  <c r="DV55" i="4" s="1"/>
  <c r="DT19" i="4"/>
  <c r="DT58" i="4"/>
  <c r="DU20" i="4"/>
  <c r="DV20" i="4" s="1"/>
  <c r="DT61" i="4"/>
  <c r="DU21" i="4"/>
  <c r="DV21" i="4" s="1"/>
  <c r="DU57" i="4"/>
  <c r="DV57" i="4" s="1"/>
  <c r="DT54" i="4"/>
  <c r="DT48" i="4"/>
  <c r="DQ48" i="4"/>
  <c r="DR48" i="4"/>
  <c r="DT45" i="4"/>
  <c r="DT37" i="4"/>
  <c r="DT33" i="4"/>
  <c r="DT26" i="4"/>
  <c r="DT17" i="4"/>
  <c r="DU66" i="4"/>
  <c r="DV66" i="4" s="1"/>
  <c r="DU63" i="4"/>
  <c r="DV63" i="4" s="1"/>
  <c r="DU59" i="4"/>
  <c r="DV59" i="4" s="1"/>
  <c r="DQ59" i="4"/>
  <c r="DR59" i="4"/>
  <c r="DU60" i="4"/>
  <c r="DV60" i="4" s="1"/>
  <c r="DT39" i="4"/>
  <c r="DQ39" i="4"/>
  <c r="DR39" i="4"/>
  <c r="DU43" i="4"/>
  <c r="DV43" i="4" s="1"/>
  <c r="DQ43" i="4"/>
  <c r="DR43" i="4"/>
  <c r="DU38" i="4"/>
  <c r="DV38" i="4" s="1"/>
  <c r="DT35" i="4"/>
  <c r="DQ35" i="4"/>
  <c r="DR35" i="4"/>
  <c r="DT36" i="4"/>
  <c r="DQ31" i="4"/>
  <c r="DR31" i="4"/>
  <c r="DU31" i="4"/>
  <c r="DV31" i="4" s="1"/>
  <c r="DT30" i="4"/>
  <c r="DU29" i="4"/>
  <c r="DV29" i="4" s="1"/>
  <c r="DT29" i="4"/>
  <c r="DQ24" i="4"/>
  <c r="DR24" i="4"/>
  <c r="DT24" i="4"/>
  <c r="DQ14" i="4"/>
  <c r="DR14" i="4"/>
  <c r="DT16" i="4"/>
  <c r="DT50" i="4"/>
  <c r="DU49" i="4"/>
  <c r="DV49" i="4" s="1"/>
  <c r="DU42" i="4"/>
  <c r="DV42" i="4" s="1"/>
  <c r="DT41" i="4"/>
  <c r="DT66" i="4"/>
  <c r="DU65" i="4"/>
  <c r="DV65" i="4" s="1"/>
  <c r="DT64" i="4"/>
  <c r="DU40" i="4"/>
  <c r="DV40" i="4" s="1"/>
  <c r="DT44" i="4"/>
  <c r="DT32" i="4"/>
  <c r="DT27" i="4"/>
  <c r="DU25" i="4"/>
  <c r="DV25" i="4" s="1"/>
  <c r="DU8" i="4"/>
  <c r="DV8" i="4" s="1"/>
  <c r="DU10" i="4"/>
  <c r="DV10" i="4" s="1"/>
  <c r="DU11" i="4"/>
  <c r="DV11" i="4" s="1"/>
  <c r="DT12" i="4"/>
  <c r="DL52" i="4"/>
  <c r="DM52" i="4" s="1"/>
  <c r="DL53" i="4"/>
  <c r="DM53" i="4" s="1"/>
  <c r="DK52" i="4"/>
  <c r="DK53" i="4"/>
  <c r="EC55" i="4" l="1"/>
  <c r="ED55" i="4"/>
  <c r="EE55" i="4" s="1"/>
  <c r="ED20" i="4"/>
  <c r="EE20" i="4" s="1"/>
  <c r="EC20" i="4"/>
  <c r="ED18" i="4"/>
  <c r="EE18" i="4" s="1"/>
  <c r="EC18" i="4"/>
  <c r="ED22" i="4"/>
  <c r="EE22" i="4" s="1"/>
  <c r="EC22" i="4"/>
  <c r="ED21" i="4"/>
  <c r="EE21" i="4" s="1"/>
  <c r="EC21" i="4"/>
  <c r="ED56" i="4"/>
  <c r="EE56" i="4" s="1"/>
  <c r="EC56" i="4"/>
  <c r="ED58" i="4"/>
  <c r="EE58" i="4" s="1"/>
  <c r="EC58" i="4"/>
  <c r="EC19" i="4"/>
  <c r="ED19" i="4"/>
  <c r="EE19" i="4" s="1"/>
  <c r="ED57" i="4"/>
  <c r="EE57" i="4" s="1"/>
  <c r="EC57" i="4"/>
  <c r="DU39" i="4"/>
  <c r="DV39" i="4" s="1"/>
  <c r="DU35" i="4"/>
  <c r="DV35" i="4" s="1"/>
  <c r="DT59" i="4"/>
  <c r="DT43" i="4"/>
  <c r="DU24" i="4"/>
  <c r="DV24" i="4" s="1"/>
  <c r="DU48" i="4"/>
  <c r="DV48" i="4" s="1"/>
  <c r="DT31" i="4"/>
  <c r="DP5" i="4"/>
  <c r="DQ7" i="4"/>
  <c r="DR7" i="4"/>
  <c r="DT14" i="4"/>
  <c r="DU14" i="4"/>
  <c r="DV14" i="4" s="1"/>
  <c r="DE7" i="4"/>
  <c r="DQ5" i="4" l="1"/>
  <c r="DR5" i="4"/>
  <c r="DD52" i="4"/>
  <c r="DD53" i="4"/>
  <c r="DG52" i="4" l="1"/>
  <c r="DG53" i="4"/>
  <c r="DL65" i="4" l="1"/>
  <c r="DM65" i="4" s="1"/>
  <c r="DL64" i="4"/>
  <c r="DM64" i="4" s="1"/>
  <c r="DL63" i="4"/>
  <c r="DM63" i="4" s="1"/>
  <c r="DL61" i="4"/>
  <c r="DM61" i="4" s="1"/>
  <c r="DL60" i="4"/>
  <c r="DM60" i="4" s="1"/>
  <c r="DL58" i="4"/>
  <c r="DM58" i="4" s="1"/>
  <c r="DL57" i="4"/>
  <c r="DM57" i="4" s="1"/>
  <c r="DL56" i="4"/>
  <c r="DM56" i="4" s="1"/>
  <c r="DL55" i="4"/>
  <c r="DM55" i="4" s="1"/>
  <c r="DL54" i="4"/>
  <c r="DM54" i="4" s="1"/>
  <c r="DL50" i="4"/>
  <c r="DM50" i="4" s="1"/>
  <c r="DL49" i="4"/>
  <c r="DM49" i="4" s="1"/>
  <c r="DL46" i="4"/>
  <c r="DM46" i="4" s="1"/>
  <c r="DL45" i="4"/>
  <c r="DM45" i="4" s="1"/>
  <c r="DL44" i="4"/>
  <c r="DM44" i="4" s="1"/>
  <c r="DL42" i="4"/>
  <c r="DM42" i="4" s="1"/>
  <c r="DL41" i="4"/>
  <c r="DM41" i="4" s="1"/>
  <c r="DL40" i="4"/>
  <c r="DM40" i="4" s="1"/>
  <c r="DL38" i="4"/>
  <c r="DM38" i="4" s="1"/>
  <c r="DL37" i="4"/>
  <c r="DM37" i="4" s="1"/>
  <c r="DL36" i="4"/>
  <c r="DM36" i="4" s="1"/>
  <c r="DL33" i="4"/>
  <c r="DM33" i="4" s="1"/>
  <c r="DL32" i="4"/>
  <c r="DM32" i="4" s="1"/>
  <c r="DL30" i="4"/>
  <c r="DM30" i="4" s="1"/>
  <c r="DL29" i="4"/>
  <c r="DM29" i="4" s="1"/>
  <c r="DL27" i="4"/>
  <c r="DM27" i="4" s="1"/>
  <c r="DL26" i="4"/>
  <c r="DM26" i="4" s="1"/>
  <c r="DL25" i="4"/>
  <c r="DM25" i="4" s="1"/>
  <c r="DL22" i="4"/>
  <c r="DM22" i="4" s="1"/>
  <c r="DL21" i="4"/>
  <c r="DM21" i="4" s="1"/>
  <c r="DL20" i="4"/>
  <c r="DM20" i="4" s="1"/>
  <c r="DL19" i="4"/>
  <c r="DM19" i="4" s="1"/>
  <c r="DL18" i="4"/>
  <c r="DM18" i="4" s="1"/>
  <c r="DL17" i="4"/>
  <c r="DM17" i="4" s="1"/>
  <c r="DL16" i="4"/>
  <c r="DM16" i="4" s="1"/>
  <c r="DL12" i="4"/>
  <c r="DM12" i="4" s="1"/>
  <c r="DL11" i="4"/>
  <c r="DM11" i="4" s="1"/>
  <c r="DL10" i="4"/>
  <c r="DM10" i="4" s="1"/>
  <c r="DL8" i="4"/>
  <c r="DM8" i="4" s="1"/>
  <c r="DK66" i="4"/>
  <c r="DK65" i="4"/>
  <c r="DK64" i="4"/>
  <c r="DK63" i="4"/>
  <c r="DK61" i="4"/>
  <c r="DK60" i="4"/>
  <c r="DK58" i="4"/>
  <c r="DK57" i="4"/>
  <c r="DK56" i="4"/>
  <c r="DK55" i="4"/>
  <c r="DK54" i="4"/>
  <c r="DK50" i="4"/>
  <c r="DK49" i="4"/>
  <c r="DK46" i="4"/>
  <c r="DK45" i="4"/>
  <c r="DK44" i="4"/>
  <c r="DK42" i="4"/>
  <c r="DK41" i="4"/>
  <c r="DK40" i="4"/>
  <c r="DK38" i="4"/>
  <c r="DK37" i="4"/>
  <c r="DK36" i="4"/>
  <c r="DK33" i="4"/>
  <c r="DK32" i="4"/>
  <c r="DK30" i="4"/>
  <c r="DK29" i="4"/>
  <c r="DK27" i="4"/>
  <c r="DK26" i="4"/>
  <c r="DK25" i="4"/>
  <c r="DK22" i="4"/>
  <c r="DK21" i="4"/>
  <c r="DK20" i="4"/>
  <c r="DK19" i="4"/>
  <c r="DK18" i="4"/>
  <c r="DK17" i="4"/>
  <c r="DK16" i="4"/>
  <c r="DK12" i="4"/>
  <c r="DK11" i="4"/>
  <c r="DK10" i="4"/>
  <c r="DK8" i="4"/>
  <c r="DK59" i="4"/>
  <c r="DL48" i="4"/>
  <c r="DM48" i="4" s="1"/>
  <c r="DL43" i="4"/>
  <c r="DM43" i="4" s="1"/>
  <c r="DL39" i="4"/>
  <c r="DM39" i="4" s="1"/>
  <c r="DL35" i="4"/>
  <c r="DM35" i="4" s="1"/>
  <c r="DL31" i="4"/>
  <c r="DM31" i="4" s="1"/>
  <c r="DL24" i="4"/>
  <c r="DM24" i="4" s="1"/>
  <c r="DI5" i="4"/>
  <c r="DK14" i="4" l="1"/>
  <c r="DJ7" i="4"/>
  <c r="DS7" i="4" s="1"/>
  <c r="EB7" i="4" s="1"/>
  <c r="DK48" i="4"/>
  <c r="DK43" i="4"/>
  <c r="DK35" i="4"/>
  <c r="DL59" i="4"/>
  <c r="DM59" i="4" s="1"/>
  <c r="DK39" i="4"/>
  <c r="DK31" i="4"/>
  <c r="DK24" i="4"/>
  <c r="DL14" i="4"/>
  <c r="DM14" i="4" s="1"/>
  <c r="DH53" i="4"/>
  <c r="DF53" i="4"/>
  <c r="DG66" i="4"/>
  <c r="DH66" i="4" s="1"/>
  <c r="DG65" i="4"/>
  <c r="DH65" i="4" s="1"/>
  <c r="DF64" i="4"/>
  <c r="DG63" i="4"/>
  <c r="DH63" i="4" s="1"/>
  <c r="DG61" i="4"/>
  <c r="DH61" i="4" s="1"/>
  <c r="DF60" i="4"/>
  <c r="DF54" i="4"/>
  <c r="DH52" i="4"/>
  <c r="DF50" i="4"/>
  <c r="DG49" i="4"/>
  <c r="DH49" i="4" s="1"/>
  <c r="DF46" i="4"/>
  <c r="DG45" i="4"/>
  <c r="DH45" i="4" s="1"/>
  <c r="DG44" i="4"/>
  <c r="DH44" i="4" s="1"/>
  <c r="DG42" i="4"/>
  <c r="DH42" i="4" s="1"/>
  <c r="DF41" i="4"/>
  <c r="DG40" i="4"/>
  <c r="DH40" i="4" s="1"/>
  <c r="DG38" i="4"/>
  <c r="DH38" i="4" s="1"/>
  <c r="DG37" i="4"/>
  <c r="DH37" i="4" s="1"/>
  <c r="DG36" i="4"/>
  <c r="DH36" i="4" s="1"/>
  <c r="DF33" i="4"/>
  <c r="DG32" i="4"/>
  <c r="DH32" i="4" s="1"/>
  <c r="DG30" i="4"/>
  <c r="DH30" i="4" s="1"/>
  <c r="DG29" i="4"/>
  <c r="DH29" i="4" s="1"/>
  <c r="DF27" i="4"/>
  <c r="DG26" i="4"/>
  <c r="DH26" i="4" s="1"/>
  <c r="DG25" i="4"/>
  <c r="DH25" i="4" s="1"/>
  <c r="DG17" i="4"/>
  <c r="DH17" i="4" s="1"/>
  <c r="DG16" i="4"/>
  <c r="DH16" i="4" s="1"/>
  <c r="DG12" i="4"/>
  <c r="DH12" i="4" s="1"/>
  <c r="DG11" i="4"/>
  <c r="DH11" i="4" s="1"/>
  <c r="DG10" i="4"/>
  <c r="DH10" i="4" s="1"/>
  <c r="DG8" i="4"/>
  <c r="DH8" i="4" s="1"/>
  <c r="DD66" i="4"/>
  <c r="DD65" i="4"/>
  <c r="DD64" i="4"/>
  <c r="DD63" i="4"/>
  <c r="DD61" i="4"/>
  <c r="DD60" i="4"/>
  <c r="DD58" i="4"/>
  <c r="DD57" i="4"/>
  <c r="DD56" i="4"/>
  <c r="DD55" i="4"/>
  <c r="DD54" i="4"/>
  <c r="DD50" i="4"/>
  <c r="DD49" i="4"/>
  <c r="DD46" i="4"/>
  <c r="DD45" i="4"/>
  <c r="DD44" i="4"/>
  <c r="DD42" i="4"/>
  <c r="DD41" i="4"/>
  <c r="DD40" i="4"/>
  <c r="DD38" i="4"/>
  <c r="DD37" i="4"/>
  <c r="DD36" i="4"/>
  <c r="DD33" i="4"/>
  <c r="DD32" i="4"/>
  <c r="DD30" i="4"/>
  <c r="DD29" i="4"/>
  <c r="DD27" i="4"/>
  <c r="DD26" i="4"/>
  <c r="DD25" i="4"/>
  <c r="DD22" i="4"/>
  <c r="DD21" i="4"/>
  <c r="DD20" i="4"/>
  <c r="DD19" i="4"/>
  <c r="DD18" i="4"/>
  <c r="DD17" i="4"/>
  <c r="DD16" i="4"/>
  <c r="DD12" i="4"/>
  <c r="DD11" i="4"/>
  <c r="DD10" i="4"/>
  <c r="DC66" i="4"/>
  <c r="DC65" i="4"/>
  <c r="DC64" i="4"/>
  <c r="DC63" i="4"/>
  <c r="DC61" i="4"/>
  <c r="DC60" i="4"/>
  <c r="DC58" i="4"/>
  <c r="DC57" i="4"/>
  <c r="DC56" i="4"/>
  <c r="DC55" i="4"/>
  <c r="DC54" i="4"/>
  <c r="DC53" i="4"/>
  <c r="DC52" i="4"/>
  <c r="DC50" i="4"/>
  <c r="DC49" i="4"/>
  <c r="DC46" i="4"/>
  <c r="DC45" i="4"/>
  <c r="DC44" i="4"/>
  <c r="DC42" i="4"/>
  <c r="DC41" i="4"/>
  <c r="DC40" i="4"/>
  <c r="DC38" i="4"/>
  <c r="DC37" i="4"/>
  <c r="DC36" i="4"/>
  <c r="DC33" i="4"/>
  <c r="DC32" i="4"/>
  <c r="DC30" i="4"/>
  <c r="DC29" i="4"/>
  <c r="DC27" i="4"/>
  <c r="DC26" i="4"/>
  <c r="DC25" i="4"/>
  <c r="DC22" i="4"/>
  <c r="DC21" i="4"/>
  <c r="DC20" i="4"/>
  <c r="DC19" i="4"/>
  <c r="DC18" i="4"/>
  <c r="DC17" i="4"/>
  <c r="DC16" i="4"/>
  <c r="DC12" i="4"/>
  <c r="DC11" i="4"/>
  <c r="DC10" i="4"/>
  <c r="DD59" i="4"/>
  <c r="DD48" i="4"/>
  <c r="DD43" i="4"/>
  <c r="DD39" i="4"/>
  <c r="DD31" i="4"/>
  <c r="DA7" i="4"/>
  <c r="DA8" i="4"/>
  <c r="DC8" i="4" s="1"/>
  <c r="EC7" i="4" l="1"/>
  <c r="ED7" i="4"/>
  <c r="EE7" i="4" s="1"/>
  <c r="DT7" i="4"/>
  <c r="DU7" i="4"/>
  <c r="DV7" i="4" s="1"/>
  <c r="DJ5" i="4"/>
  <c r="DS5" i="4" s="1"/>
  <c r="EB5" i="4" s="1"/>
  <c r="DL7" i="4"/>
  <c r="DM7" i="4" s="1"/>
  <c r="DK7" i="4"/>
  <c r="DF30" i="4"/>
  <c r="DD8" i="4"/>
  <c r="DF12" i="4"/>
  <c r="DF61" i="4"/>
  <c r="DG41" i="4"/>
  <c r="DH41" i="4" s="1"/>
  <c r="DF63" i="4"/>
  <c r="DG60" i="4"/>
  <c r="DH60" i="4" s="1"/>
  <c r="DF44" i="4"/>
  <c r="DF29" i="4"/>
  <c r="DG14" i="4"/>
  <c r="DH14" i="4" s="1"/>
  <c r="DB7" i="4"/>
  <c r="DB5" i="4" s="1"/>
  <c r="DF10" i="4"/>
  <c r="DF32" i="4"/>
  <c r="DC14" i="4"/>
  <c r="DF37" i="4"/>
  <c r="DF42" i="4"/>
  <c r="DG33" i="4"/>
  <c r="DH33" i="4" s="1"/>
  <c r="DG54" i="4"/>
  <c r="DH54" i="4" s="1"/>
  <c r="DF38" i="4"/>
  <c r="DC39" i="4"/>
  <c r="DG39" i="4"/>
  <c r="DH39" i="4" s="1"/>
  <c r="DF11" i="4"/>
  <c r="DF40" i="4"/>
  <c r="DF52" i="4"/>
  <c r="DG64" i="4"/>
  <c r="DH64" i="4" s="1"/>
  <c r="DG50" i="4"/>
  <c r="DH50" i="4" s="1"/>
  <c r="DF49" i="4"/>
  <c r="DF48" i="4"/>
  <c r="DG46" i="4"/>
  <c r="DH46" i="4" s="1"/>
  <c r="DC48" i="4"/>
  <c r="DC43" i="4"/>
  <c r="DF45" i="4"/>
  <c r="DF31" i="4"/>
  <c r="DG27" i="4"/>
  <c r="DH27" i="4" s="1"/>
  <c r="DF26" i="4"/>
  <c r="DF17" i="4"/>
  <c r="DF66" i="4"/>
  <c r="DF65" i="4"/>
  <c r="DC59" i="4"/>
  <c r="DG35" i="4"/>
  <c r="DH35" i="4" s="1"/>
  <c r="DF35" i="4"/>
  <c r="DC35" i="4"/>
  <c r="DD35" i="4"/>
  <c r="DF36" i="4"/>
  <c r="DC31" i="4"/>
  <c r="DF24" i="4"/>
  <c r="DG24" i="4"/>
  <c r="DH24" i="4" s="1"/>
  <c r="DD24" i="4"/>
  <c r="DF25" i="4"/>
  <c r="DC24" i="4"/>
  <c r="DF16" i="4"/>
  <c r="DD14" i="4"/>
  <c r="DF8" i="4"/>
  <c r="CY52" i="4"/>
  <c r="CZ52" i="4" s="1"/>
  <c r="CY53" i="4"/>
  <c r="CZ53" i="4" s="1"/>
  <c r="CX52" i="4"/>
  <c r="CX53" i="4"/>
  <c r="CU52" i="4"/>
  <c r="CU53" i="4"/>
  <c r="CT52" i="4"/>
  <c r="CT53" i="4"/>
  <c r="EC5" i="4" l="1"/>
  <c r="ED5" i="4"/>
  <c r="EE5" i="4" s="1"/>
  <c r="DU5" i="4"/>
  <c r="DV5" i="4" s="1"/>
  <c r="DT5" i="4"/>
  <c r="DL5" i="4"/>
  <c r="DM5" i="4" s="1"/>
  <c r="DK5" i="4"/>
  <c r="DF14" i="4"/>
  <c r="DC7" i="4"/>
  <c r="DD7" i="4"/>
  <c r="DF39" i="4"/>
  <c r="DG59" i="4"/>
  <c r="DH59" i="4" s="1"/>
  <c r="DF59" i="4"/>
  <c r="DG48" i="4"/>
  <c r="DH48" i="4" s="1"/>
  <c r="DG43" i="4"/>
  <c r="DH43" i="4" s="1"/>
  <c r="DF43" i="4"/>
  <c r="DG31" i="4"/>
  <c r="DH31" i="4" s="1"/>
  <c r="CX37" i="4"/>
  <c r="CY66" i="4"/>
  <c r="CZ66" i="4" s="1"/>
  <c r="CY65" i="4"/>
  <c r="CZ65" i="4" s="1"/>
  <c r="CX64" i="4"/>
  <c r="CX63" i="4"/>
  <c r="CX61" i="4"/>
  <c r="CY60" i="4"/>
  <c r="CZ60" i="4" s="1"/>
  <c r="CX54" i="4"/>
  <c r="CX50" i="4"/>
  <c r="CY49" i="4"/>
  <c r="CZ49" i="4" s="1"/>
  <c r="CY46" i="4"/>
  <c r="CZ46" i="4" s="1"/>
  <c r="CY45" i="4"/>
  <c r="CZ45" i="4" s="1"/>
  <c r="CY44" i="4"/>
  <c r="CZ44" i="4" s="1"/>
  <c r="CY42" i="4"/>
  <c r="CZ42" i="4" s="1"/>
  <c r="CY41" i="4"/>
  <c r="CZ41" i="4" s="1"/>
  <c r="CX40" i="4"/>
  <c r="CX38" i="4"/>
  <c r="CY37" i="4"/>
  <c r="CZ37" i="4" s="1"/>
  <c r="CX36" i="4"/>
  <c r="CY33" i="4"/>
  <c r="CZ33" i="4" s="1"/>
  <c r="CY32" i="4"/>
  <c r="CZ32" i="4" s="1"/>
  <c r="CX30" i="4"/>
  <c r="CY29" i="4"/>
  <c r="CZ29" i="4" s="1"/>
  <c r="CX27" i="4"/>
  <c r="CY26" i="4"/>
  <c r="CZ26" i="4" s="1"/>
  <c r="CX25" i="4"/>
  <c r="CX17" i="4"/>
  <c r="CX16" i="4"/>
  <c r="CY12" i="4"/>
  <c r="CZ12" i="4" s="1"/>
  <c r="CY11" i="4"/>
  <c r="CZ11" i="4" s="1"/>
  <c r="CY10" i="4"/>
  <c r="CZ10" i="4" s="1"/>
  <c r="CY8" i="4"/>
  <c r="CZ8" i="4" s="1"/>
  <c r="CU66" i="4"/>
  <c r="CU65" i="4"/>
  <c r="CU64" i="4"/>
  <c r="CU63" i="4"/>
  <c r="CU61" i="4"/>
  <c r="CU60" i="4"/>
  <c r="CU58" i="4"/>
  <c r="CU57" i="4"/>
  <c r="CU56" i="4"/>
  <c r="CU55" i="4"/>
  <c r="CU54" i="4"/>
  <c r="CU50" i="4"/>
  <c r="CU49" i="4"/>
  <c r="CU46" i="4"/>
  <c r="CU45" i="4"/>
  <c r="CU44" i="4"/>
  <c r="CU42" i="4"/>
  <c r="CU41" i="4"/>
  <c r="CU40" i="4"/>
  <c r="CU38" i="4"/>
  <c r="CU37" i="4"/>
  <c r="CU36" i="4"/>
  <c r="CU33" i="4"/>
  <c r="CU32" i="4"/>
  <c r="CU30" i="4"/>
  <c r="CU29" i="4"/>
  <c r="CU27" i="4"/>
  <c r="CU26" i="4"/>
  <c r="CU25" i="4"/>
  <c r="CU22" i="4"/>
  <c r="CU21" i="4"/>
  <c r="CU20" i="4"/>
  <c r="CU19" i="4"/>
  <c r="CU18" i="4"/>
  <c r="CU17" i="4"/>
  <c r="CU16" i="4"/>
  <c r="CT66" i="4"/>
  <c r="CT65" i="4"/>
  <c r="CT64" i="4"/>
  <c r="CT63" i="4"/>
  <c r="CT61" i="4"/>
  <c r="CT60" i="4"/>
  <c r="CT58" i="4"/>
  <c r="CT57" i="4"/>
  <c r="CT56" i="4"/>
  <c r="CT55" i="4"/>
  <c r="CT54" i="4"/>
  <c r="CT50" i="4"/>
  <c r="CT49" i="4"/>
  <c r="CT46" i="4"/>
  <c r="CT45" i="4"/>
  <c r="CT44" i="4"/>
  <c r="CT42" i="4"/>
  <c r="CT41" i="4"/>
  <c r="CT40" i="4"/>
  <c r="CT38" i="4"/>
  <c r="CT37" i="4"/>
  <c r="CT36" i="4"/>
  <c r="CT33" i="4"/>
  <c r="CT32" i="4"/>
  <c r="CT30" i="4"/>
  <c r="CT29" i="4"/>
  <c r="CT27" i="4"/>
  <c r="CT26" i="4"/>
  <c r="CT25" i="4"/>
  <c r="CT22" i="4"/>
  <c r="CT21" i="4"/>
  <c r="CT20" i="4"/>
  <c r="CT19" i="4"/>
  <c r="CT18" i="4"/>
  <c r="CT17" i="4"/>
  <c r="CT16" i="4"/>
  <c r="CU12" i="4"/>
  <c r="CU11" i="4"/>
  <c r="CU10" i="4"/>
  <c r="CU8" i="4"/>
  <c r="CT12" i="4"/>
  <c r="CT11" i="4"/>
  <c r="CT10" i="4"/>
  <c r="CT8" i="4"/>
  <c r="CT35" i="4"/>
  <c r="CU31" i="4"/>
  <c r="CS7" i="4"/>
  <c r="CS5" i="4" s="1"/>
  <c r="CX66" i="4" l="1"/>
  <c r="CY36" i="4"/>
  <c r="CZ36" i="4" s="1"/>
  <c r="CY54" i="4"/>
  <c r="CZ54" i="4" s="1"/>
  <c r="CX46" i="4"/>
  <c r="CX45" i="4"/>
  <c r="CX42" i="4"/>
  <c r="CY27" i="4"/>
  <c r="CZ27" i="4" s="1"/>
  <c r="CX26" i="4"/>
  <c r="CX44" i="4"/>
  <c r="CY38" i="4"/>
  <c r="CZ38" i="4" s="1"/>
  <c r="CX32" i="4"/>
  <c r="CY61" i="4"/>
  <c r="CZ61" i="4" s="1"/>
  <c r="CT59" i="4"/>
  <c r="CU59" i="4"/>
  <c r="CY50" i="4"/>
  <c r="CZ50" i="4" s="1"/>
  <c r="CU48" i="4"/>
  <c r="CX49" i="4"/>
  <c r="CX48" i="4"/>
  <c r="CY48" i="4"/>
  <c r="CZ48" i="4" s="1"/>
  <c r="CT48" i="4"/>
  <c r="CX41" i="4"/>
  <c r="CT39" i="4"/>
  <c r="CU35" i="4"/>
  <c r="CX33" i="4"/>
  <c r="CT14" i="4"/>
  <c r="CW7" i="4"/>
  <c r="CU14" i="4"/>
  <c r="CY17" i="4"/>
  <c r="CZ17" i="4" s="1"/>
  <c r="CX65" i="4"/>
  <c r="CY64" i="4"/>
  <c r="CZ64" i="4" s="1"/>
  <c r="CY63" i="4"/>
  <c r="CZ63" i="4" s="1"/>
  <c r="CY59" i="4"/>
  <c r="CZ59" i="4" s="1"/>
  <c r="CX59" i="4"/>
  <c r="CX60" i="4"/>
  <c r="CX43" i="4"/>
  <c r="CY43" i="4"/>
  <c r="CZ43" i="4" s="1"/>
  <c r="CT43" i="4"/>
  <c r="CU43" i="4"/>
  <c r="CX39" i="4"/>
  <c r="CY39" i="4"/>
  <c r="CZ39" i="4" s="1"/>
  <c r="CU39" i="4"/>
  <c r="CY40" i="4"/>
  <c r="CZ40" i="4" s="1"/>
  <c r="CT31" i="4"/>
  <c r="CY30" i="4"/>
  <c r="CZ30" i="4" s="1"/>
  <c r="CX29" i="4"/>
  <c r="CY24" i="4"/>
  <c r="CZ24" i="4" s="1"/>
  <c r="CX24" i="4"/>
  <c r="CT24" i="4"/>
  <c r="CY25" i="4"/>
  <c r="CZ25" i="4" s="1"/>
  <c r="CU24" i="4"/>
  <c r="CT7" i="4"/>
  <c r="CU7" i="4"/>
  <c r="CY16" i="4"/>
  <c r="CZ16" i="4" s="1"/>
  <c r="CX12" i="4"/>
  <c r="CX11" i="4"/>
  <c r="CX10" i="4"/>
  <c r="CX8" i="4"/>
  <c r="CY7" i="4" l="1"/>
  <c r="CZ7" i="4" s="1"/>
  <c r="CW5" i="4"/>
  <c r="DE5" i="4" s="1"/>
  <c r="CY14" i="4"/>
  <c r="CZ14" i="4" s="1"/>
  <c r="CX14" i="4"/>
  <c r="CX7" i="4"/>
  <c r="CY35" i="4"/>
  <c r="CZ35" i="4" s="1"/>
  <c r="CX35" i="4"/>
  <c r="CX31" i="4"/>
  <c r="CY31" i="4"/>
  <c r="CZ31" i="4" s="1"/>
  <c r="CP52" i="4"/>
  <c r="CQ52" i="4" s="1"/>
  <c r="CP53" i="4"/>
  <c r="CQ53" i="4" s="1"/>
  <c r="CL52" i="4"/>
  <c r="CL53" i="4"/>
  <c r="CK52" i="4"/>
  <c r="CK53" i="4"/>
  <c r="CJ7" i="4"/>
  <c r="CO52" i="4" l="1"/>
  <c r="CO53" i="4"/>
  <c r="CP66" i="4" l="1"/>
  <c r="CQ66" i="4" s="1"/>
  <c r="CP65" i="4"/>
  <c r="CQ65" i="4" s="1"/>
  <c r="CP64" i="4"/>
  <c r="CQ64" i="4" s="1"/>
  <c r="CP63" i="4"/>
  <c r="CQ63" i="4" s="1"/>
  <c r="CP61" i="4"/>
  <c r="CQ61" i="4" s="1"/>
  <c r="CP60" i="4"/>
  <c r="CQ60" i="4" s="1"/>
  <c r="CP54" i="4"/>
  <c r="CQ54" i="4" s="1"/>
  <c r="CP50" i="4"/>
  <c r="CQ50" i="4" s="1"/>
  <c r="CP49" i="4"/>
  <c r="CQ49" i="4" s="1"/>
  <c r="CP46" i="4"/>
  <c r="CQ46" i="4" s="1"/>
  <c r="CP45" i="4"/>
  <c r="CQ45" i="4" s="1"/>
  <c r="CP44" i="4"/>
  <c r="CQ44" i="4" s="1"/>
  <c r="CP42" i="4"/>
  <c r="CQ42" i="4" s="1"/>
  <c r="CP41" i="4"/>
  <c r="CQ41" i="4" s="1"/>
  <c r="CP40" i="4"/>
  <c r="CQ40" i="4" s="1"/>
  <c r="CP38" i="4"/>
  <c r="CQ38" i="4" s="1"/>
  <c r="CP33" i="4"/>
  <c r="CQ33" i="4" s="1"/>
  <c r="CP32" i="4"/>
  <c r="CQ32" i="4" s="1"/>
  <c r="CP30" i="4"/>
  <c r="CQ30" i="4" s="1"/>
  <c r="CP29" i="4"/>
  <c r="CQ29" i="4" s="1"/>
  <c r="CP27" i="4"/>
  <c r="CQ27" i="4" s="1"/>
  <c r="CP26" i="4"/>
  <c r="CQ26" i="4" s="1"/>
  <c r="CP25" i="4"/>
  <c r="CQ25" i="4" s="1"/>
  <c r="CP17" i="4"/>
  <c r="CQ17" i="4" s="1"/>
  <c r="CP16" i="4"/>
  <c r="CQ16" i="4" s="1"/>
  <c r="CO66" i="4"/>
  <c r="CO65" i="4"/>
  <c r="CO64" i="4"/>
  <c r="CO63" i="4"/>
  <c r="CO61" i="4"/>
  <c r="CO60" i="4"/>
  <c r="CO54" i="4"/>
  <c r="CO50" i="4"/>
  <c r="CO49" i="4"/>
  <c r="CO46" i="4"/>
  <c r="CO45" i="4"/>
  <c r="CO44" i="4"/>
  <c r="CO42" i="4"/>
  <c r="CO41" i="4"/>
  <c r="CO40" i="4"/>
  <c r="CO38" i="4"/>
  <c r="CO33" i="4"/>
  <c r="CO32" i="4"/>
  <c r="CO30" i="4"/>
  <c r="CO29" i="4"/>
  <c r="CO27" i="4"/>
  <c r="CO26" i="4"/>
  <c r="CO25" i="4"/>
  <c r="CO17" i="4"/>
  <c r="CO16" i="4"/>
  <c r="CP12" i="4"/>
  <c r="CQ12" i="4" s="1"/>
  <c r="CO11" i="4"/>
  <c r="CP10" i="4"/>
  <c r="CQ10" i="4" s="1"/>
  <c r="CL66" i="4"/>
  <c r="CL65" i="4"/>
  <c r="CL64" i="4"/>
  <c r="CL63" i="4"/>
  <c r="CL61" i="4"/>
  <c r="CL60" i="4"/>
  <c r="CL58" i="4"/>
  <c r="CL57" i="4"/>
  <c r="CL56" i="4"/>
  <c r="CL55" i="4"/>
  <c r="CL54" i="4"/>
  <c r="CL50" i="4"/>
  <c r="CL49" i="4"/>
  <c r="CL46" i="4"/>
  <c r="CL45" i="4"/>
  <c r="CL44" i="4"/>
  <c r="CL42" i="4"/>
  <c r="CL41" i="4"/>
  <c r="CL40" i="4"/>
  <c r="CL38" i="4"/>
  <c r="CL37" i="4"/>
  <c r="CL36" i="4"/>
  <c r="CL35" i="4"/>
  <c r="CL33" i="4"/>
  <c r="CL32" i="4"/>
  <c r="CL30" i="4"/>
  <c r="CL29" i="4"/>
  <c r="CL27" i="4"/>
  <c r="CL26" i="4"/>
  <c r="CL25" i="4"/>
  <c r="CL22" i="4"/>
  <c r="CL21" i="4"/>
  <c r="CL20" i="4"/>
  <c r="CL19" i="4"/>
  <c r="CL18" i="4"/>
  <c r="CL17" i="4"/>
  <c r="CL16" i="4"/>
  <c r="CK66" i="4"/>
  <c r="CK65" i="4"/>
  <c r="CK64" i="4"/>
  <c r="CK63" i="4"/>
  <c r="CK61" i="4"/>
  <c r="CK60" i="4"/>
  <c r="CK58" i="4"/>
  <c r="CK57" i="4"/>
  <c r="CK56" i="4"/>
  <c r="CK55" i="4"/>
  <c r="CK54" i="4"/>
  <c r="CK50" i="4"/>
  <c r="CK49" i="4"/>
  <c r="CK46" i="4"/>
  <c r="CK45" i="4"/>
  <c r="CK44" i="4"/>
  <c r="CK42" i="4"/>
  <c r="CK41" i="4"/>
  <c r="CK40" i="4"/>
  <c r="CK38" i="4"/>
  <c r="CK37" i="4"/>
  <c r="CK36" i="4"/>
  <c r="CK35" i="4"/>
  <c r="CK33" i="4"/>
  <c r="CK32" i="4"/>
  <c r="CK30" i="4"/>
  <c r="CK29" i="4"/>
  <c r="CK27" i="4"/>
  <c r="CK26" i="4"/>
  <c r="CK25" i="4"/>
  <c r="CK22" i="4"/>
  <c r="CK21" i="4"/>
  <c r="CK20" i="4"/>
  <c r="CK19" i="4"/>
  <c r="CK18" i="4"/>
  <c r="CK17" i="4"/>
  <c r="CK16" i="4"/>
  <c r="CL8" i="4"/>
  <c r="CL10" i="4"/>
  <c r="CL11" i="4"/>
  <c r="CL12" i="4"/>
  <c r="CK8" i="4"/>
  <c r="CK10" i="4"/>
  <c r="CK11" i="4"/>
  <c r="CK12" i="4"/>
  <c r="CP59" i="4"/>
  <c r="CQ59" i="4" s="1"/>
  <c r="CP48" i="4"/>
  <c r="CQ48" i="4" s="1"/>
  <c r="CP43" i="4"/>
  <c r="CQ43" i="4" s="1"/>
  <c r="CO39" i="4"/>
  <c r="CP31" i="4"/>
  <c r="CQ31" i="4" s="1"/>
  <c r="CP24" i="4"/>
  <c r="CQ24" i="4" s="1"/>
  <c r="CK14" i="4"/>
  <c r="CK48" i="4" l="1"/>
  <c r="CL14" i="4"/>
  <c r="CP11" i="4"/>
  <c r="CQ11" i="4" s="1"/>
  <c r="CO10" i="4"/>
  <c r="CL48" i="4"/>
  <c r="CO48" i="4"/>
  <c r="CK24" i="4"/>
  <c r="CL24" i="4"/>
  <c r="CL59" i="4"/>
  <c r="CO59" i="4"/>
  <c r="CK59" i="4"/>
  <c r="CK39" i="4"/>
  <c r="CP39" i="4"/>
  <c r="CQ39" i="4" s="1"/>
  <c r="CL39" i="4"/>
  <c r="CO43" i="4"/>
  <c r="CL43" i="4"/>
  <c r="CK43" i="4"/>
  <c r="CK31" i="4"/>
  <c r="CL31" i="4"/>
  <c r="CO31" i="4"/>
  <c r="CO24" i="4"/>
  <c r="CO8" i="4"/>
  <c r="CP8" i="4"/>
  <c r="CQ8" i="4" s="1"/>
  <c r="CO12" i="4"/>
  <c r="CG52" i="4"/>
  <c r="CH52" i="4" s="1"/>
  <c r="CG53" i="4"/>
  <c r="CH53" i="4" s="1"/>
  <c r="CC52" i="4"/>
  <c r="CC53" i="4"/>
  <c r="CP14" i="4" l="1"/>
  <c r="CQ14" i="4" s="1"/>
  <c r="CO14" i="4"/>
  <c r="CN7" i="4"/>
  <c r="CJ5" i="4"/>
  <c r="CL7" i="4"/>
  <c r="CK7" i="4"/>
  <c r="CA7" i="4"/>
  <c r="CA5" i="4" s="1"/>
  <c r="CP7" i="4" l="1"/>
  <c r="CQ7" i="4" s="1"/>
  <c r="CO7" i="4"/>
  <c r="CN5" i="4"/>
  <c r="CE7" i="4"/>
  <c r="F11" i="4" l="1"/>
  <c r="F12" i="4"/>
  <c r="F10" i="4"/>
  <c r="CG10" i="4" l="1"/>
  <c r="CH10" i="4" s="1"/>
  <c r="CG11" i="4"/>
  <c r="CH11" i="4" s="1"/>
  <c r="CG12" i="4"/>
  <c r="CH12" i="4" s="1"/>
  <c r="CF10" i="4"/>
  <c r="CF11" i="4"/>
  <c r="CF12" i="4"/>
  <c r="CC10" i="4"/>
  <c r="CC11" i="4"/>
  <c r="CC12" i="4"/>
  <c r="CB10" i="4"/>
  <c r="CB11" i="4"/>
  <c r="CB12" i="4"/>
  <c r="CA35" i="4" l="1"/>
  <c r="CC55" i="4" l="1"/>
  <c r="CC56" i="4"/>
  <c r="CC57" i="4"/>
  <c r="CC58" i="4"/>
  <c r="CC60" i="4"/>
  <c r="CC61" i="4"/>
  <c r="CC63" i="4"/>
  <c r="CC64" i="4"/>
  <c r="CC65" i="4"/>
  <c r="CC66" i="4"/>
  <c r="CB55" i="4"/>
  <c r="CB56" i="4"/>
  <c r="CB57" i="4"/>
  <c r="CB58" i="4"/>
  <c r="CB60" i="4"/>
  <c r="CB61" i="4"/>
  <c r="CB63" i="4"/>
  <c r="CB64" i="4"/>
  <c r="CB65" i="4"/>
  <c r="CB66" i="4"/>
  <c r="CG8" i="4" l="1"/>
  <c r="CH8" i="4" s="1"/>
  <c r="CF52" i="4"/>
  <c r="CF8" i="4"/>
  <c r="CF66" i="4"/>
  <c r="CF65" i="4"/>
  <c r="CG64" i="4"/>
  <c r="CH64" i="4" s="1"/>
  <c r="CG63" i="4"/>
  <c r="CH63" i="4" s="1"/>
  <c r="CF61" i="4"/>
  <c r="CF60" i="4"/>
  <c r="CG54" i="4"/>
  <c r="CH54" i="4" s="1"/>
  <c r="CF53" i="4"/>
  <c r="CG50" i="4"/>
  <c r="CH50" i="4" s="1"/>
  <c r="CG49" i="4"/>
  <c r="CH49" i="4" s="1"/>
  <c r="CF46" i="4"/>
  <c r="CF45" i="4"/>
  <c r="CG44" i="4"/>
  <c r="CH44" i="4" s="1"/>
  <c r="CG42" i="4"/>
  <c r="CH42" i="4" s="1"/>
  <c r="CG41" i="4"/>
  <c r="CH41" i="4" s="1"/>
  <c r="CG40" i="4"/>
  <c r="CH40" i="4" s="1"/>
  <c r="CG38" i="4"/>
  <c r="CH38" i="4" s="1"/>
  <c r="CF33" i="4"/>
  <c r="CF32" i="4"/>
  <c r="CF30" i="4"/>
  <c r="CF29" i="4"/>
  <c r="CG27" i="4"/>
  <c r="CH27" i="4" s="1"/>
  <c r="CG26" i="4"/>
  <c r="CH26" i="4" s="1"/>
  <c r="CG25" i="4"/>
  <c r="CH25" i="4" s="1"/>
  <c r="CG17" i="4"/>
  <c r="CH17" i="4" s="1"/>
  <c r="CG16" i="4"/>
  <c r="CH16" i="4" s="1"/>
  <c r="CC48" i="4"/>
  <c r="CC43" i="4"/>
  <c r="CB39" i="4"/>
  <c r="CC35" i="4"/>
  <c r="CC31" i="4"/>
  <c r="CG24" i="4"/>
  <c r="CH24" i="4" s="1"/>
  <c r="CE5" i="4"/>
  <c r="CC54" i="4"/>
  <c r="CC50" i="4"/>
  <c r="CC49" i="4"/>
  <c r="CC46" i="4"/>
  <c r="CC45" i="4"/>
  <c r="CC44" i="4"/>
  <c r="CC42" i="4"/>
  <c r="CC41" i="4"/>
  <c r="CC40" i="4"/>
  <c r="CC38" i="4"/>
  <c r="CC37" i="4"/>
  <c r="CC36" i="4"/>
  <c r="CC33" i="4"/>
  <c r="CC32" i="4"/>
  <c r="CC30" i="4"/>
  <c r="CC29" i="4"/>
  <c r="CC27" i="4"/>
  <c r="CC26" i="4"/>
  <c r="CC25" i="4"/>
  <c r="CC22" i="4"/>
  <c r="CC21" i="4"/>
  <c r="CC20" i="4"/>
  <c r="CC19" i="4"/>
  <c r="CC18" i="4"/>
  <c r="CC17" i="4"/>
  <c r="CC16" i="4"/>
  <c r="CB54" i="4"/>
  <c r="CB53" i="4"/>
  <c r="CB52" i="4"/>
  <c r="CB50" i="4"/>
  <c r="CB49" i="4"/>
  <c r="CB46" i="4"/>
  <c r="CB45" i="4"/>
  <c r="CB44" i="4"/>
  <c r="CB42" i="4"/>
  <c r="CB41" i="4"/>
  <c r="CB40" i="4"/>
  <c r="CB38" i="4"/>
  <c r="CB37" i="4"/>
  <c r="CB36" i="4"/>
  <c r="CB33" i="4"/>
  <c r="CB32" i="4"/>
  <c r="CB30" i="4"/>
  <c r="CB29" i="4"/>
  <c r="CB27" i="4"/>
  <c r="CB26" i="4"/>
  <c r="CB25" i="4"/>
  <c r="CB22" i="4"/>
  <c r="CB21" i="4"/>
  <c r="CB20" i="4"/>
  <c r="CB19" i="4"/>
  <c r="CB18" i="4"/>
  <c r="CB17" i="4"/>
  <c r="CB16" i="4"/>
  <c r="CC8" i="4"/>
  <c r="CB8" i="4"/>
  <c r="CG36" i="4" l="1"/>
  <c r="CH36" i="4" s="1"/>
  <c r="CG37" i="4"/>
  <c r="CH37" i="4" s="1"/>
  <c r="CF26" i="4"/>
  <c r="CG29" i="4"/>
  <c r="CH29" i="4" s="1"/>
  <c r="CG61" i="4"/>
  <c r="CH61" i="4" s="1"/>
  <c r="CF44" i="4"/>
  <c r="CB24" i="4"/>
  <c r="CF54" i="4"/>
  <c r="CF49" i="4"/>
  <c r="CG45" i="4"/>
  <c r="CH45" i="4" s="1"/>
  <c r="CF37" i="4"/>
  <c r="CG33" i="4"/>
  <c r="CH33" i="4" s="1"/>
  <c r="CF38" i="4"/>
  <c r="CB31" i="4"/>
  <c r="CG31" i="4"/>
  <c r="CH31" i="4" s="1"/>
  <c r="CC24" i="4"/>
  <c r="CF59" i="4"/>
  <c r="CC59" i="4"/>
  <c r="CB59" i="4"/>
  <c r="CF50" i="4"/>
  <c r="CB48" i="4"/>
  <c r="CG46" i="4"/>
  <c r="CH46" i="4" s="1"/>
  <c r="CE43" i="4"/>
  <c r="CB43" i="4"/>
  <c r="CF42" i="4"/>
  <c r="CF41" i="4"/>
  <c r="CF27" i="4"/>
  <c r="CF17" i="4"/>
  <c r="CG66" i="4"/>
  <c r="CH66" i="4" s="1"/>
  <c r="CG65" i="4"/>
  <c r="CH65" i="4" s="1"/>
  <c r="CF64" i="4"/>
  <c r="CF63" i="4"/>
  <c r="CG60" i="4"/>
  <c r="CH60" i="4" s="1"/>
  <c r="CF40" i="4"/>
  <c r="CC39" i="4"/>
  <c r="CF36" i="4"/>
  <c r="CG32" i="4"/>
  <c r="CH32" i="4" s="1"/>
  <c r="CG30" i="4"/>
  <c r="CH30" i="4" s="1"/>
  <c r="CF24" i="4"/>
  <c r="CF25" i="4"/>
  <c r="CF16" i="4"/>
  <c r="CF14" i="4"/>
  <c r="CG7" i="4"/>
  <c r="CH7" i="4" s="1"/>
  <c r="CF7" i="4"/>
  <c r="CG14" i="4"/>
  <c r="CH14" i="4" s="1"/>
  <c r="CB35" i="4"/>
  <c r="CC14" i="4"/>
  <c r="CB14" i="4"/>
  <c r="BX52" i="4"/>
  <c r="BY52" i="4" s="1"/>
  <c r="BX53" i="4"/>
  <c r="BY53" i="4" s="1"/>
  <c r="BW52" i="4"/>
  <c r="BW53" i="4"/>
  <c r="BV7" i="4"/>
  <c r="BT52" i="4"/>
  <c r="BT53" i="4"/>
  <c r="BS52" i="4"/>
  <c r="BS53" i="4"/>
  <c r="BR8" i="4"/>
  <c r="CP37" i="4" l="1"/>
  <c r="CQ37" i="4" s="1"/>
  <c r="CO37" i="4"/>
  <c r="CP35" i="4"/>
  <c r="CQ35" i="4" s="1"/>
  <c r="CO35" i="4"/>
  <c r="CO36" i="4"/>
  <c r="CP36" i="4"/>
  <c r="CQ36" i="4" s="1"/>
  <c r="CF31" i="4"/>
  <c r="CG59" i="4"/>
  <c r="CH59" i="4" s="1"/>
  <c r="CF48" i="4"/>
  <c r="CG48" i="4"/>
  <c r="CH48" i="4" s="1"/>
  <c r="CF43" i="4"/>
  <c r="CG43" i="4"/>
  <c r="CH43" i="4" s="1"/>
  <c r="CF39" i="4"/>
  <c r="CG39" i="4"/>
  <c r="CH39" i="4" s="1"/>
  <c r="CF35" i="4"/>
  <c r="CG35" i="4"/>
  <c r="CH35" i="4" s="1"/>
  <c r="CB7" i="4"/>
  <c r="CC7" i="4"/>
  <c r="BW66" i="4"/>
  <c r="BX65" i="4"/>
  <c r="BY65" i="4" s="1"/>
  <c r="BX64" i="4"/>
  <c r="BY64" i="4" s="1"/>
  <c r="BW63" i="4"/>
  <c r="BX61" i="4"/>
  <c r="BY61" i="4" s="1"/>
  <c r="BX60" i="4"/>
  <c r="BY60" i="4" s="1"/>
  <c r="BW54" i="4"/>
  <c r="BX50" i="4"/>
  <c r="BY50" i="4" s="1"/>
  <c r="BX49" i="4"/>
  <c r="BY49" i="4" s="1"/>
  <c r="BW46" i="4"/>
  <c r="BX45" i="4"/>
  <c r="BY45" i="4" s="1"/>
  <c r="BW44" i="4"/>
  <c r="BW42" i="4"/>
  <c r="BX41" i="4"/>
  <c r="BY41" i="4" s="1"/>
  <c r="BX40" i="4"/>
  <c r="BY40" i="4" s="1"/>
  <c r="BX38" i="4"/>
  <c r="BY38" i="4" s="1"/>
  <c r="BW37" i="4"/>
  <c r="BX36" i="4"/>
  <c r="BY36" i="4" s="1"/>
  <c r="BX33" i="4"/>
  <c r="BY33" i="4" s="1"/>
  <c r="BW32" i="4"/>
  <c r="BW30" i="4"/>
  <c r="BX29" i="4"/>
  <c r="BY29" i="4" s="1"/>
  <c r="BW27" i="4"/>
  <c r="BW26" i="4"/>
  <c r="BW25" i="4"/>
  <c r="BX17" i="4"/>
  <c r="BY17" i="4" s="1"/>
  <c r="BX16" i="4"/>
  <c r="BY16" i="4" s="1"/>
  <c r="BW8" i="4"/>
  <c r="BT66" i="4"/>
  <c r="BT65" i="4"/>
  <c r="BT64" i="4"/>
  <c r="BT63" i="4"/>
  <c r="BT61" i="4"/>
  <c r="BT60" i="4"/>
  <c r="BT58" i="4"/>
  <c r="BT57" i="4"/>
  <c r="BT56" i="4"/>
  <c r="BT55" i="4"/>
  <c r="BT54" i="4"/>
  <c r="BT50" i="4"/>
  <c r="BT49" i="4"/>
  <c r="BT46" i="4"/>
  <c r="BT45" i="4"/>
  <c r="BT44" i="4"/>
  <c r="BT42" i="4"/>
  <c r="BT41" i="4"/>
  <c r="BT40" i="4"/>
  <c r="BT38" i="4"/>
  <c r="BT37" i="4"/>
  <c r="BT36" i="4"/>
  <c r="BT33" i="4"/>
  <c r="BT32" i="4"/>
  <c r="BT30" i="4"/>
  <c r="BT29" i="4"/>
  <c r="BT27" i="4"/>
  <c r="BT26" i="4"/>
  <c r="BT25" i="4"/>
  <c r="BT22" i="4"/>
  <c r="BT21" i="4"/>
  <c r="BT20" i="4"/>
  <c r="BT19" i="4"/>
  <c r="BT18" i="4"/>
  <c r="BT17" i="4"/>
  <c r="BT16" i="4"/>
  <c r="BT8" i="4"/>
  <c r="BS66" i="4"/>
  <c r="BS65" i="4"/>
  <c r="BS64" i="4"/>
  <c r="BS63" i="4"/>
  <c r="BS61" i="4"/>
  <c r="BS60" i="4"/>
  <c r="BS58" i="4"/>
  <c r="BS57" i="4"/>
  <c r="BS56" i="4"/>
  <c r="BS55" i="4"/>
  <c r="BS54" i="4"/>
  <c r="BS50" i="4"/>
  <c r="BS49" i="4"/>
  <c r="BS46" i="4"/>
  <c r="BS45" i="4"/>
  <c r="BS44" i="4"/>
  <c r="BS42" i="4"/>
  <c r="BS41" i="4"/>
  <c r="BS40" i="4"/>
  <c r="BS38" i="4"/>
  <c r="BS37" i="4"/>
  <c r="BS36" i="4"/>
  <c r="BS33" i="4"/>
  <c r="BS32" i="4"/>
  <c r="BS30" i="4"/>
  <c r="BS29" i="4"/>
  <c r="BS27" i="4"/>
  <c r="BS26" i="4"/>
  <c r="BS25" i="4"/>
  <c r="BS22" i="4"/>
  <c r="BS21" i="4"/>
  <c r="BS20" i="4"/>
  <c r="BS19" i="4"/>
  <c r="BS18" i="4"/>
  <c r="BS17" i="4"/>
  <c r="BS16" i="4"/>
  <c r="BW41" i="4" l="1"/>
  <c r="BX37" i="4"/>
  <c r="BY37" i="4" s="1"/>
  <c r="BX32" i="4"/>
  <c r="BY32" i="4" s="1"/>
  <c r="BX27" i="4"/>
  <c r="BY27" i="4" s="1"/>
  <c r="BX26" i="4"/>
  <c r="BY26" i="4" s="1"/>
  <c r="BW45" i="4"/>
  <c r="BX42" i="4"/>
  <c r="BY42" i="4" s="1"/>
  <c r="BX44" i="4"/>
  <c r="BY44" i="4" s="1"/>
  <c r="BW36" i="4"/>
  <c r="BX8" i="4"/>
  <c r="BY8" i="4" s="1"/>
  <c r="BW61" i="4"/>
  <c r="BX54" i="4"/>
  <c r="BY54" i="4" s="1"/>
  <c r="BW50" i="4"/>
  <c r="BW49" i="4"/>
  <c r="BX46" i="4"/>
  <c r="BY46" i="4" s="1"/>
  <c r="BW33" i="4"/>
  <c r="BW17" i="4"/>
  <c r="BX66" i="4"/>
  <c r="BY66" i="4" s="1"/>
  <c r="BW65" i="4"/>
  <c r="BW64" i="4"/>
  <c r="BX63" i="4"/>
  <c r="BY63" i="4" s="1"/>
  <c r="BW60" i="4"/>
  <c r="BW40" i="4"/>
  <c r="BW38" i="4"/>
  <c r="BX30" i="4"/>
  <c r="BY30" i="4" s="1"/>
  <c r="BW29" i="4"/>
  <c r="BX25" i="4"/>
  <c r="BY25" i="4" s="1"/>
  <c r="BW16" i="4"/>
  <c r="BS8" i="4"/>
  <c r="BR7" i="4"/>
  <c r="BT48" i="4" l="1"/>
  <c r="BS48" i="4"/>
  <c r="BS7" i="4"/>
  <c r="BR5" i="4"/>
  <c r="BT59" i="4"/>
  <c r="BS59" i="4"/>
  <c r="BT39" i="4"/>
  <c r="BS39" i="4"/>
  <c r="BT43" i="4"/>
  <c r="BS43" i="4"/>
  <c r="BT35" i="4"/>
  <c r="BS35" i="4"/>
  <c r="BS31" i="4"/>
  <c r="BT31" i="4"/>
  <c r="BT24" i="4"/>
  <c r="BS24" i="4"/>
  <c r="BT7" i="4"/>
  <c r="BT14" i="4"/>
  <c r="BS14" i="4"/>
  <c r="BN52" i="4"/>
  <c r="BN53" i="4"/>
  <c r="BO52" i="4"/>
  <c r="BX48" i="4" l="1"/>
  <c r="BY48" i="4" s="1"/>
  <c r="BW48" i="4"/>
  <c r="BX59" i="4"/>
  <c r="BY59" i="4" s="1"/>
  <c r="BW59" i="4"/>
  <c r="BX39" i="4"/>
  <c r="BY39" i="4" s="1"/>
  <c r="BW39" i="4"/>
  <c r="BX43" i="4"/>
  <c r="BY43" i="4" s="1"/>
  <c r="BW43" i="4"/>
  <c r="BW35" i="4"/>
  <c r="BX35" i="4"/>
  <c r="BY35" i="4" s="1"/>
  <c r="BX31" i="4"/>
  <c r="BY31" i="4" s="1"/>
  <c r="BW31" i="4"/>
  <c r="BW24" i="4"/>
  <c r="BX24" i="4"/>
  <c r="BY24" i="4" s="1"/>
  <c r="BX14" i="4"/>
  <c r="BY14" i="4" s="1"/>
  <c r="BW14" i="4"/>
  <c r="BX7" i="4"/>
  <c r="BY7" i="4" s="1"/>
  <c r="BW7" i="4"/>
  <c r="BV5" i="4"/>
  <c r="BO53" i="4"/>
  <c r="BK53" i="4"/>
  <c r="BK52" i="4"/>
  <c r="BO14" i="4" l="1"/>
  <c r="BK14" i="4"/>
  <c r="BI7" i="4"/>
  <c r="BK59" i="4" l="1"/>
  <c r="BK48" i="4"/>
  <c r="BK43" i="4"/>
  <c r="BJ39" i="4"/>
  <c r="BJ35" i="4"/>
  <c r="BK31" i="4"/>
  <c r="BK24" i="4"/>
  <c r="BJ14" i="4"/>
  <c r="BK66" i="4"/>
  <c r="BK65" i="4"/>
  <c r="BK64" i="4"/>
  <c r="BK63" i="4"/>
  <c r="BK61" i="4"/>
  <c r="BK60" i="4"/>
  <c r="BK58" i="4"/>
  <c r="BK57" i="4"/>
  <c r="BK56" i="4"/>
  <c r="BK55" i="4"/>
  <c r="BK54" i="4"/>
  <c r="BK50" i="4"/>
  <c r="BK49" i="4"/>
  <c r="BK46" i="4"/>
  <c r="BK45" i="4"/>
  <c r="BK44" i="4"/>
  <c r="BK42" i="4"/>
  <c r="BK41" i="4"/>
  <c r="BK40" i="4"/>
  <c r="BK39" i="4"/>
  <c r="BK38" i="4"/>
  <c r="BK37" i="4"/>
  <c r="BK36" i="4"/>
  <c r="BK33" i="4"/>
  <c r="BK32" i="4"/>
  <c r="BK30" i="4"/>
  <c r="BK29" i="4"/>
  <c r="BK27" i="4"/>
  <c r="BK26" i="4"/>
  <c r="BK25" i="4"/>
  <c r="BK22" i="4"/>
  <c r="BK21" i="4"/>
  <c r="BK20" i="4"/>
  <c r="BK19" i="4"/>
  <c r="BK18" i="4"/>
  <c r="BK17" i="4"/>
  <c r="BK16" i="4"/>
  <c r="BJ66" i="4"/>
  <c r="BJ65" i="4"/>
  <c r="BJ64" i="4"/>
  <c r="BJ63" i="4"/>
  <c r="BJ61" i="4"/>
  <c r="BJ60" i="4"/>
  <c r="BJ58" i="4"/>
  <c r="BJ57" i="4"/>
  <c r="BJ56" i="4"/>
  <c r="BJ55" i="4"/>
  <c r="BJ54" i="4"/>
  <c r="BJ50" i="4"/>
  <c r="BJ49" i="4"/>
  <c r="BJ46" i="4"/>
  <c r="BJ45" i="4"/>
  <c r="BJ44" i="4"/>
  <c r="BJ42" i="4"/>
  <c r="BJ41" i="4"/>
  <c r="BJ40" i="4"/>
  <c r="BJ38" i="4"/>
  <c r="BJ37" i="4"/>
  <c r="BJ36" i="4"/>
  <c r="BJ33" i="4"/>
  <c r="BJ32" i="4"/>
  <c r="BJ30" i="4"/>
  <c r="BJ29" i="4"/>
  <c r="BJ27" i="4"/>
  <c r="BJ26" i="4"/>
  <c r="BJ25" i="4"/>
  <c r="BJ22" i="4"/>
  <c r="BJ21" i="4"/>
  <c r="BJ20" i="4"/>
  <c r="BJ19" i="4"/>
  <c r="BJ18" i="4"/>
  <c r="BJ17" i="4"/>
  <c r="BJ16" i="4"/>
  <c r="BK8" i="4"/>
  <c r="BJ8" i="4"/>
  <c r="BJ59" i="4" l="1"/>
  <c r="BJ48" i="4"/>
  <c r="BK35" i="4"/>
  <c r="BJ24" i="4"/>
  <c r="BJ43" i="4"/>
  <c r="BJ31" i="4"/>
  <c r="BI5" i="4" l="1"/>
  <c r="BJ7" i="4" l="1"/>
  <c r="BK7" i="4"/>
  <c r="BO8" i="4"/>
  <c r="BP8" i="4" s="1"/>
  <c r="BN8" i="4"/>
  <c r="BN66" i="4"/>
  <c r="BN65" i="4"/>
  <c r="BO64" i="4"/>
  <c r="BP64" i="4" s="1"/>
  <c r="BO63" i="4"/>
  <c r="BP63" i="4" s="1"/>
  <c r="BN61" i="4"/>
  <c r="BO60" i="4"/>
  <c r="BP60" i="4" s="1"/>
  <c r="BO59" i="4"/>
  <c r="BP59" i="4" s="1"/>
  <c r="BN54" i="4"/>
  <c r="BP53" i="4"/>
  <c r="BP52" i="4"/>
  <c r="BN50" i="4"/>
  <c r="BN49" i="4"/>
  <c r="BO48" i="4"/>
  <c r="BP48" i="4" s="1"/>
  <c r="BN46" i="4"/>
  <c r="BN45" i="4"/>
  <c r="BO44" i="4"/>
  <c r="BP44" i="4" s="1"/>
  <c r="BO43" i="4"/>
  <c r="BP43" i="4" s="1"/>
  <c r="BN42" i="4"/>
  <c r="BO41" i="4"/>
  <c r="BP41" i="4" s="1"/>
  <c r="BO40" i="4"/>
  <c r="BP40" i="4" s="1"/>
  <c r="BO39" i="4"/>
  <c r="BP39" i="4" s="1"/>
  <c r="BN38" i="4"/>
  <c r="BO37" i="4"/>
  <c r="BP37" i="4" s="1"/>
  <c r="BO36" i="4"/>
  <c r="BP36" i="4" s="1"/>
  <c r="BO35" i="4"/>
  <c r="BP35" i="4" s="1"/>
  <c r="BN33" i="4"/>
  <c r="BO32" i="4"/>
  <c r="BP32" i="4" s="1"/>
  <c r="BO31" i="4"/>
  <c r="BP31" i="4" s="1"/>
  <c r="BN30" i="4"/>
  <c r="BN29" i="4"/>
  <c r="BO27" i="4"/>
  <c r="BP27" i="4" s="1"/>
  <c r="BN26" i="4"/>
  <c r="BO25" i="4"/>
  <c r="BP25" i="4" s="1"/>
  <c r="BO24" i="4"/>
  <c r="BP24" i="4" s="1"/>
  <c r="BN17" i="4"/>
  <c r="BO16" i="4"/>
  <c r="BP16" i="4" s="1"/>
  <c r="BP14" i="4"/>
  <c r="BO49" i="4" l="1"/>
  <c r="BP49" i="4" s="1"/>
  <c r="BO33" i="4"/>
  <c r="BP33" i="4" s="1"/>
  <c r="BN37" i="4"/>
  <c r="BO17" i="4"/>
  <c r="BP17" i="4" s="1"/>
  <c r="BO65" i="4"/>
  <c r="BP65" i="4" s="1"/>
  <c r="BM7" i="4"/>
  <c r="BN7" i="4" s="1"/>
  <c r="BN25" i="4"/>
  <c r="BN41" i="4"/>
  <c r="BO61" i="4"/>
  <c r="BP61" i="4" s="1"/>
  <c r="BO45" i="4"/>
  <c r="BP45" i="4" s="1"/>
  <c r="BO29" i="4"/>
  <c r="BP29" i="4" s="1"/>
  <c r="BN16" i="4"/>
  <c r="BN24" i="4"/>
  <c r="BN32" i="4"/>
  <c r="BN36" i="4"/>
  <c r="BN40" i="4"/>
  <c r="BN44" i="4"/>
  <c r="BN48" i="4"/>
  <c r="BN60" i="4"/>
  <c r="BN64" i="4"/>
  <c r="BO66" i="4"/>
  <c r="BP66" i="4" s="1"/>
  <c r="BO54" i="4"/>
  <c r="BP54" i="4" s="1"/>
  <c r="BO50" i="4"/>
  <c r="BP50" i="4" s="1"/>
  <c r="BO46" i="4"/>
  <c r="BP46" i="4" s="1"/>
  <c r="BO42" i="4"/>
  <c r="BP42" i="4" s="1"/>
  <c r="BO38" i="4"/>
  <c r="BP38" i="4" s="1"/>
  <c r="BO30" i="4"/>
  <c r="BP30" i="4" s="1"/>
  <c r="BO26" i="4"/>
  <c r="BP26" i="4" s="1"/>
  <c r="BN14" i="4"/>
  <c r="BN27" i="4"/>
  <c r="BN31" i="4"/>
  <c r="BN35" i="4"/>
  <c r="BN39" i="4"/>
  <c r="BN43" i="4"/>
  <c r="BN59" i="4"/>
  <c r="BN63" i="4"/>
  <c r="BF52" i="4"/>
  <c r="BG52" i="4" s="1"/>
  <c r="BF53" i="4"/>
  <c r="BG53" i="4" s="1"/>
  <c r="BE52" i="4"/>
  <c r="BE53" i="4"/>
  <c r="BC52" i="4"/>
  <c r="BC53" i="4"/>
  <c r="BB52" i="4"/>
  <c r="BB53" i="4"/>
  <c r="BO7" i="4" l="1"/>
  <c r="BP7" i="4" s="1"/>
  <c r="BF29" i="4"/>
  <c r="BG29" i="4" s="1"/>
  <c r="BE25" i="4"/>
  <c r="BE17" i="4"/>
  <c r="BF66" i="4"/>
  <c r="BG66" i="4" s="1"/>
  <c r="BE65" i="4"/>
  <c r="BF64" i="4"/>
  <c r="BG64" i="4" s="1"/>
  <c r="BE63" i="4"/>
  <c r="BF61" i="4"/>
  <c r="BG61" i="4" s="1"/>
  <c r="BF60" i="4"/>
  <c r="BG60" i="4" s="1"/>
  <c r="BE54" i="4"/>
  <c r="BF50" i="4"/>
  <c r="BG50" i="4" s="1"/>
  <c r="BF49" i="4"/>
  <c r="BG49" i="4" s="1"/>
  <c r="BE46" i="4"/>
  <c r="BF45" i="4"/>
  <c r="BG45" i="4" s="1"/>
  <c r="BF44" i="4"/>
  <c r="BG44" i="4" s="1"/>
  <c r="BE42" i="4"/>
  <c r="BF41" i="4"/>
  <c r="BG41" i="4" s="1"/>
  <c r="BE38" i="4"/>
  <c r="BE37" i="4"/>
  <c r="BF36" i="4"/>
  <c r="BG36" i="4" s="1"/>
  <c r="BF33" i="4"/>
  <c r="BG33" i="4" s="1"/>
  <c r="BE32" i="4"/>
  <c r="BE30" i="4"/>
  <c r="BE29" i="4"/>
  <c r="BF27" i="4"/>
  <c r="BG27" i="4" s="1"/>
  <c r="BF26" i="4"/>
  <c r="BG26" i="4" s="1"/>
  <c r="BF25" i="4"/>
  <c r="BG25" i="4" s="1"/>
  <c r="BF17" i="4"/>
  <c r="BG17" i="4" s="1"/>
  <c r="BF16" i="4"/>
  <c r="BG16" i="4" s="1"/>
  <c r="BF8" i="4"/>
  <c r="BG8" i="4" s="1"/>
  <c r="BC8" i="4"/>
  <c r="BC16" i="4"/>
  <c r="BC17" i="4"/>
  <c r="BC18" i="4"/>
  <c r="BC19" i="4"/>
  <c r="BC20" i="4"/>
  <c r="BC21" i="4"/>
  <c r="BC22" i="4"/>
  <c r="BC25" i="4"/>
  <c r="BC26" i="4"/>
  <c r="BC27" i="4"/>
  <c r="BC29" i="4"/>
  <c r="BC30" i="4"/>
  <c r="BC32" i="4"/>
  <c r="BC33" i="4"/>
  <c r="BC36" i="4"/>
  <c r="BC38" i="4"/>
  <c r="BC40" i="4"/>
  <c r="BC41" i="4"/>
  <c r="BC42" i="4"/>
  <c r="BC44" i="4"/>
  <c r="BC45" i="4"/>
  <c r="BC46" i="4"/>
  <c r="BC49" i="4"/>
  <c r="BC50" i="4"/>
  <c r="BC54" i="4"/>
  <c r="BC55" i="4"/>
  <c r="BC56" i="4"/>
  <c r="BC57" i="4"/>
  <c r="BC58" i="4"/>
  <c r="BC60" i="4"/>
  <c r="BC61" i="4"/>
  <c r="BC63" i="4"/>
  <c r="BC64" i="4"/>
  <c r="BC65" i="4"/>
  <c r="BC66" i="4"/>
  <c r="BB8" i="4"/>
  <c r="BB16" i="4"/>
  <c r="BB17" i="4"/>
  <c r="BB18" i="4"/>
  <c r="BB19" i="4"/>
  <c r="BB20" i="4"/>
  <c r="BB21" i="4"/>
  <c r="BB22" i="4"/>
  <c r="BB25" i="4"/>
  <c r="BB26" i="4"/>
  <c r="BB27" i="4"/>
  <c r="BB29" i="4"/>
  <c r="BB30" i="4"/>
  <c r="BB32" i="4"/>
  <c r="BB33" i="4"/>
  <c r="BB36" i="4"/>
  <c r="BB37" i="4"/>
  <c r="BB38" i="4"/>
  <c r="BB40" i="4"/>
  <c r="BB41" i="4"/>
  <c r="BB42" i="4"/>
  <c r="BB44" i="4"/>
  <c r="BB45" i="4"/>
  <c r="BB46" i="4"/>
  <c r="BB49" i="4"/>
  <c r="BB50" i="4"/>
  <c r="BB54" i="4"/>
  <c r="BB55" i="4"/>
  <c r="BB56" i="4"/>
  <c r="BB57" i="4"/>
  <c r="BB58" i="4"/>
  <c r="BB60" i="4"/>
  <c r="BB61" i="4"/>
  <c r="BB63" i="4"/>
  <c r="BB64" i="4"/>
  <c r="BB65" i="4"/>
  <c r="BB66" i="4"/>
  <c r="BC43" i="4"/>
  <c r="BC24" i="4"/>
  <c r="BF54" i="4" l="1"/>
  <c r="BG54" i="4" s="1"/>
  <c r="BE50" i="4"/>
  <c r="BF30" i="4"/>
  <c r="BG30" i="4" s="1"/>
  <c r="BF42" i="4"/>
  <c r="BG42" i="4" s="1"/>
  <c r="BE40" i="4"/>
  <c r="BF40" i="4"/>
  <c r="BG40" i="4" s="1"/>
  <c r="BE45" i="4"/>
  <c r="BE61" i="4"/>
  <c r="BF46" i="4"/>
  <c r="BG46" i="4" s="1"/>
  <c r="BB39" i="4"/>
  <c r="BE66" i="4"/>
  <c r="BE44" i="4"/>
  <c r="BE36" i="4"/>
  <c r="BB14" i="4"/>
  <c r="BA7" i="4"/>
  <c r="BE16" i="4"/>
  <c r="BE49" i="4"/>
  <c r="BB48" i="4"/>
  <c r="BF48" i="4"/>
  <c r="BG48" i="4" s="1"/>
  <c r="BE48" i="4"/>
  <c r="BC48" i="4"/>
  <c r="BB43" i="4"/>
  <c r="BE43" i="4"/>
  <c r="BE41" i="4"/>
  <c r="BF37" i="4"/>
  <c r="BG37" i="4" s="1"/>
  <c r="BC35" i="4"/>
  <c r="BE33" i="4"/>
  <c r="BB31" i="4"/>
  <c r="BE26" i="4"/>
  <c r="BE14" i="4"/>
  <c r="BC14" i="4"/>
  <c r="BF65" i="4"/>
  <c r="BG65" i="4" s="1"/>
  <c r="BE64" i="4"/>
  <c r="BF63" i="4"/>
  <c r="BG63" i="4" s="1"/>
  <c r="BF59" i="4"/>
  <c r="BG59" i="4" s="1"/>
  <c r="BE59" i="4"/>
  <c r="BE60" i="4"/>
  <c r="BC59" i="4"/>
  <c r="BB59" i="4"/>
  <c r="BF39" i="4"/>
  <c r="BG39" i="4" s="1"/>
  <c r="BE39" i="4"/>
  <c r="BC39" i="4"/>
  <c r="BF38" i="4"/>
  <c r="BG38" i="4" s="1"/>
  <c r="BE35" i="4"/>
  <c r="BF35" i="4"/>
  <c r="BG35" i="4" s="1"/>
  <c r="BB35" i="4"/>
  <c r="BE31" i="4"/>
  <c r="BF31" i="4"/>
  <c r="BG31" i="4" s="1"/>
  <c r="BF32" i="4"/>
  <c r="BG32" i="4" s="1"/>
  <c r="BC31" i="4"/>
  <c r="BE27" i="4"/>
  <c r="BB24" i="4"/>
  <c r="BF14" i="4"/>
  <c r="BG14" i="4" s="1"/>
  <c r="BE8" i="4"/>
  <c r="AW52" i="4"/>
  <c r="AX52" i="4" s="1"/>
  <c r="AW53" i="4"/>
  <c r="AX53" i="4" s="1"/>
  <c r="AV52" i="4"/>
  <c r="AV53" i="4"/>
  <c r="AT52" i="4"/>
  <c r="AT53" i="4"/>
  <c r="AS52" i="4"/>
  <c r="AS53" i="4"/>
  <c r="BF43" i="4" l="1"/>
  <c r="BG43" i="4" s="1"/>
  <c r="BC7" i="4"/>
  <c r="BA5" i="4"/>
  <c r="BB7" i="4"/>
  <c r="BE24" i="4"/>
  <c r="BF24" i="4"/>
  <c r="BG24" i="4" s="1"/>
  <c r="AR8" i="4"/>
  <c r="BE7" i="4" l="1"/>
  <c r="BF7" i="4"/>
  <c r="BG7" i="4" s="1"/>
  <c r="AS8" i="4"/>
  <c r="AS16" i="4"/>
  <c r="AS17" i="4"/>
  <c r="AS18" i="4"/>
  <c r="AS20" i="4"/>
  <c r="AS25" i="4"/>
  <c r="AS26" i="4"/>
  <c r="AS27" i="4"/>
  <c r="AS29" i="4"/>
  <c r="AS30" i="4"/>
  <c r="AS32" i="4"/>
  <c r="AS33" i="4"/>
  <c r="AS36" i="4"/>
  <c r="AS37" i="4"/>
  <c r="AS38" i="4"/>
  <c r="AS41" i="4"/>
  <c r="AS42" i="4"/>
  <c r="AS44" i="4"/>
  <c r="AS45" i="4"/>
  <c r="AS46" i="4"/>
  <c r="AS49" i="4"/>
  <c r="AS50" i="4"/>
  <c r="AS54" i="4"/>
  <c r="AS55" i="4"/>
  <c r="AS56" i="4"/>
  <c r="AS57" i="4"/>
  <c r="AS58" i="4"/>
  <c r="AS60" i="4"/>
  <c r="AS61" i="4"/>
  <c r="AS62" i="4"/>
  <c r="AS63" i="4"/>
  <c r="AS64" i="4"/>
  <c r="AS65" i="4"/>
  <c r="AS66" i="4"/>
  <c r="AV8" i="4" l="1"/>
  <c r="AW16" i="4"/>
  <c r="AX16" i="4" s="1"/>
  <c r="AW17" i="4"/>
  <c r="AX17" i="4" s="1"/>
  <c r="AV25" i="4"/>
  <c r="AV26" i="4"/>
  <c r="AV27" i="4"/>
  <c r="AW29" i="4"/>
  <c r="AX29" i="4" s="1"/>
  <c r="AW30" i="4"/>
  <c r="AX30" i="4" s="1"/>
  <c r="AV32" i="4"/>
  <c r="AW33" i="4"/>
  <c r="AX33" i="4" s="1"/>
  <c r="AW36" i="4"/>
  <c r="AX36" i="4" s="1"/>
  <c r="AW37" i="4"/>
  <c r="AX37" i="4" s="1"/>
  <c r="AW38" i="4"/>
  <c r="AX38" i="4" s="1"/>
  <c r="AW41" i="4"/>
  <c r="AX41" i="4" s="1"/>
  <c r="AV42" i="4"/>
  <c r="AV44" i="4"/>
  <c r="AW45" i="4"/>
  <c r="AX45" i="4" s="1"/>
  <c r="AV46" i="4"/>
  <c r="AW49" i="4"/>
  <c r="AX49" i="4" s="1"/>
  <c r="AV50" i="4"/>
  <c r="AV54" i="4"/>
  <c r="AW60" i="4"/>
  <c r="AX60" i="4" s="1"/>
  <c r="AW61" i="4"/>
  <c r="AX61" i="4" s="1"/>
  <c r="AW63" i="4"/>
  <c r="AX63" i="4" s="1"/>
  <c r="AW64" i="4"/>
  <c r="AX64" i="4" s="1"/>
  <c r="AW65" i="4"/>
  <c r="AX65" i="4" s="1"/>
  <c r="AW66" i="4"/>
  <c r="AX66" i="4" s="1"/>
  <c r="AT8" i="4"/>
  <c r="AT16" i="4"/>
  <c r="AT17" i="4"/>
  <c r="AT18" i="4"/>
  <c r="AT20" i="4"/>
  <c r="AT25" i="4"/>
  <c r="AT26" i="4"/>
  <c r="AT27" i="4"/>
  <c r="AT29" i="4"/>
  <c r="AT30" i="4"/>
  <c r="AT32" i="4"/>
  <c r="AT33" i="4"/>
  <c r="AT36" i="4"/>
  <c r="AT37" i="4"/>
  <c r="AT38" i="4"/>
  <c r="AT41" i="4"/>
  <c r="AT42" i="4"/>
  <c r="AT44" i="4"/>
  <c r="AT45" i="4"/>
  <c r="AT46" i="4"/>
  <c r="AT49" i="4"/>
  <c r="AT50" i="4"/>
  <c r="AT54" i="4"/>
  <c r="AT55" i="4"/>
  <c r="AT56" i="4"/>
  <c r="AT57" i="4"/>
  <c r="AT58" i="4"/>
  <c r="AT60" i="4"/>
  <c r="AT61" i="4"/>
  <c r="AT63" i="4"/>
  <c r="AT64" i="4"/>
  <c r="AT65" i="4"/>
  <c r="AT66" i="4"/>
  <c r="AS59" i="4"/>
  <c r="AS48" i="4"/>
  <c r="AS43" i="4"/>
  <c r="AS35" i="4"/>
  <c r="AS31" i="4"/>
  <c r="AS24" i="4"/>
  <c r="AS14" i="4"/>
  <c r="AV60" i="4" l="1"/>
  <c r="AV29" i="4"/>
  <c r="AW50" i="4"/>
  <c r="AX50" i="4" s="1"/>
  <c r="AW46" i="4"/>
  <c r="AX46" i="4" s="1"/>
  <c r="AV45" i="4"/>
  <c r="AW42" i="4"/>
  <c r="AX42" i="4" s="1"/>
  <c r="AV37" i="4"/>
  <c r="AW27" i="4"/>
  <c r="AX27" i="4" s="1"/>
  <c r="AV17" i="4"/>
  <c r="AV66" i="4"/>
  <c r="AV64" i="4"/>
  <c r="AV63" i="4"/>
  <c r="AV36" i="4"/>
  <c r="AW8" i="4"/>
  <c r="AX8" i="4" s="1"/>
  <c r="AV61" i="4"/>
  <c r="AT59" i="4"/>
  <c r="AW54" i="4"/>
  <c r="AX54" i="4" s="1"/>
  <c r="AW48" i="4"/>
  <c r="AX48" i="4" s="1"/>
  <c r="AV49" i="4"/>
  <c r="AT48" i="4"/>
  <c r="AV41" i="4"/>
  <c r="AV33" i="4"/>
  <c r="AW26" i="4"/>
  <c r="AX26" i="4" s="1"/>
  <c r="AV65" i="4"/>
  <c r="AW44" i="4"/>
  <c r="AX44" i="4" s="1"/>
  <c r="AT43" i="4"/>
  <c r="AV38" i="4"/>
  <c r="AT35" i="4"/>
  <c r="AW32" i="4"/>
  <c r="AX32" i="4" s="1"/>
  <c r="AT31" i="4"/>
  <c r="AV30" i="4"/>
  <c r="AW25" i="4"/>
  <c r="AX25" i="4" s="1"/>
  <c r="AT24" i="4"/>
  <c r="AT14" i="4"/>
  <c r="AV16" i="4"/>
  <c r="AR7" i="4"/>
  <c r="AV48" i="4" l="1"/>
  <c r="AW59" i="4"/>
  <c r="AX59" i="4" s="1"/>
  <c r="AV59" i="4"/>
  <c r="AV39" i="4"/>
  <c r="AW39" i="4"/>
  <c r="AX39" i="4" s="1"/>
  <c r="AV43" i="4"/>
  <c r="AW43" i="4"/>
  <c r="AX43" i="4" s="1"/>
  <c r="AV35" i="4"/>
  <c r="AW35" i="4"/>
  <c r="AX35" i="4" s="1"/>
  <c r="AW31" i="4"/>
  <c r="AX31" i="4" s="1"/>
  <c r="AV31" i="4"/>
  <c r="AV24" i="4"/>
  <c r="AW24" i="4"/>
  <c r="AX24" i="4" s="1"/>
  <c r="AW14" i="4"/>
  <c r="AX14" i="4" s="1"/>
  <c r="AV14" i="4"/>
  <c r="AR5" i="4"/>
  <c r="AQ39" i="4"/>
  <c r="AQ22" i="4"/>
  <c r="AQ21" i="4"/>
  <c r="AQ19" i="4"/>
  <c r="AQ7" i="4"/>
  <c r="AT7" i="4" s="1"/>
  <c r="AS22" i="4" l="1"/>
  <c r="AT22" i="4"/>
  <c r="AS39" i="4"/>
  <c r="AT39" i="4"/>
  <c r="AS21" i="4"/>
  <c r="AT21" i="4"/>
  <c r="AS19" i="4"/>
  <c r="AT19" i="4"/>
  <c r="AS7" i="4"/>
  <c r="AN52" i="4" l="1"/>
  <c r="AN53" i="4"/>
  <c r="AM52" i="4"/>
  <c r="AM53" i="4"/>
  <c r="AI52" i="4" l="1"/>
  <c r="AJ52" i="4" s="1"/>
  <c r="AI53" i="4"/>
  <c r="AJ53" i="4" s="1"/>
  <c r="AH52" i="4"/>
  <c r="AH53" i="4"/>
  <c r="F8" i="4" l="1"/>
  <c r="AI8" i="4" l="1"/>
  <c r="AJ8" i="4" s="1"/>
  <c r="AH8" i="4"/>
  <c r="AO62" i="4"/>
  <c r="AO47" i="4"/>
  <c r="AO53" i="4"/>
  <c r="AO52" i="4"/>
  <c r="AI66" i="4"/>
  <c r="AJ66" i="4" s="1"/>
  <c r="AI65" i="4"/>
  <c r="AJ65" i="4" s="1"/>
  <c r="AI64" i="4"/>
  <c r="AJ64" i="4" s="1"/>
  <c r="AI63" i="4"/>
  <c r="AJ63" i="4" s="1"/>
  <c r="AI61" i="4"/>
  <c r="AJ61" i="4" s="1"/>
  <c r="AI60" i="4"/>
  <c r="AJ60" i="4" s="1"/>
  <c r="AI58" i="4"/>
  <c r="AJ58" i="4" s="1"/>
  <c r="AI57" i="4"/>
  <c r="AJ57" i="4" s="1"/>
  <c r="AI56" i="4"/>
  <c r="AJ56" i="4" s="1"/>
  <c r="AI55" i="4"/>
  <c r="AJ55" i="4" s="1"/>
  <c r="AI54" i="4"/>
  <c r="AJ54" i="4" s="1"/>
  <c r="AI50" i="4"/>
  <c r="AJ50" i="4" s="1"/>
  <c r="AI49" i="4"/>
  <c r="AJ49" i="4" s="1"/>
  <c r="AI46" i="4"/>
  <c r="AJ46" i="4" s="1"/>
  <c r="AI45" i="4"/>
  <c r="AJ45" i="4" s="1"/>
  <c r="AI44" i="4"/>
  <c r="AJ44" i="4" s="1"/>
  <c r="AI42" i="4"/>
  <c r="AJ42" i="4" s="1"/>
  <c r="AI41" i="4"/>
  <c r="AJ41" i="4" s="1"/>
  <c r="AI38" i="4"/>
  <c r="AJ38" i="4" s="1"/>
  <c r="AI37" i="4"/>
  <c r="AJ37" i="4" s="1"/>
  <c r="AI36" i="4"/>
  <c r="AJ36" i="4" s="1"/>
  <c r="AI33" i="4"/>
  <c r="AJ33" i="4" s="1"/>
  <c r="AI32" i="4"/>
  <c r="AJ32" i="4" s="1"/>
  <c r="AI30" i="4"/>
  <c r="AJ30" i="4" s="1"/>
  <c r="AI29" i="4"/>
  <c r="AJ29" i="4" s="1"/>
  <c r="AI27" i="4"/>
  <c r="AJ27" i="4" s="1"/>
  <c r="AI26" i="4"/>
  <c r="AJ26" i="4" s="1"/>
  <c r="AI25" i="4"/>
  <c r="AJ25" i="4" s="1"/>
  <c r="AI22" i="4"/>
  <c r="AJ22" i="4" s="1"/>
  <c r="AI21" i="4"/>
  <c r="AJ21" i="4" s="1"/>
  <c r="AI20" i="4"/>
  <c r="AJ20" i="4" s="1"/>
  <c r="AI19" i="4"/>
  <c r="AJ19" i="4" s="1"/>
  <c r="AI18" i="4"/>
  <c r="AJ18" i="4" s="1"/>
  <c r="AI17" i="4"/>
  <c r="AJ17" i="4" s="1"/>
  <c r="AI16" i="4"/>
  <c r="AJ16" i="4" s="1"/>
  <c r="AN66" i="4"/>
  <c r="AO66" i="4" s="1"/>
  <c r="AN65" i="4"/>
  <c r="AO65" i="4" s="1"/>
  <c r="AN64" i="4"/>
  <c r="AO64" i="4" s="1"/>
  <c r="AN63" i="4"/>
  <c r="AO63" i="4" s="1"/>
  <c r="AN61" i="4"/>
  <c r="AO61" i="4" s="1"/>
  <c r="AN60" i="4"/>
  <c r="AO60" i="4" s="1"/>
  <c r="AN54" i="4"/>
  <c r="AO54" i="4" s="1"/>
  <c r="AN50" i="4"/>
  <c r="AO50" i="4" s="1"/>
  <c r="AN49" i="4"/>
  <c r="AO49" i="4" s="1"/>
  <c r="AN46" i="4"/>
  <c r="AO46" i="4" s="1"/>
  <c r="AN45" i="4"/>
  <c r="AO45" i="4" s="1"/>
  <c r="AN44" i="4"/>
  <c r="AO44" i="4" s="1"/>
  <c r="AN42" i="4"/>
  <c r="AO42" i="4" s="1"/>
  <c r="AN41" i="4"/>
  <c r="AO41" i="4" s="1"/>
  <c r="AN38" i="4"/>
  <c r="AO38" i="4" s="1"/>
  <c r="AN37" i="4"/>
  <c r="AO37" i="4" s="1"/>
  <c r="AN36" i="4"/>
  <c r="AO36" i="4" s="1"/>
  <c r="AN33" i="4"/>
  <c r="AO33" i="4" s="1"/>
  <c r="AN32" i="4"/>
  <c r="AO32" i="4" s="1"/>
  <c r="AN30" i="4"/>
  <c r="AO30" i="4" s="1"/>
  <c r="AN29" i="4"/>
  <c r="AO29" i="4" s="1"/>
  <c r="AN27" i="4"/>
  <c r="AO27" i="4" s="1"/>
  <c r="AN26" i="4"/>
  <c r="AO26" i="4" s="1"/>
  <c r="AN25" i="4"/>
  <c r="AO25" i="4" s="1"/>
  <c r="AN17" i="4"/>
  <c r="AO17" i="4" s="1"/>
  <c r="AN16" i="4"/>
  <c r="AO16" i="4" s="1"/>
  <c r="AM8" i="4"/>
  <c r="AI59" i="4"/>
  <c r="AJ59" i="4" s="1"/>
  <c r="AN48" i="4"/>
  <c r="AO48" i="4" s="1"/>
  <c r="AN43" i="4"/>
  <c r="AO43" i="4" s="1"/>
  <c r="AI43" i="4" l="1"/>
  <c r="AJ43" i="4" s="1"/>
  <c r="AN8" i="4"/>
  <c r="AO8" i="4" s="1"/>
  <c r="AI48" i="4"/>
  <c r="AJ48" i="4" s="1"/>
  <c r="AN59" i="4"/>
  <c r="AO59" i="4" s="1"/>
  <c r="AG7" i="4"/>
  <c r="AI7" i="4" l="1"/>
  <c r="AJ7" i="4" s="1"/>
  <c r="AN39" i="4"/>
  <c r="AO39" i="4" s="1"/>
  <c r="AI39" i="4"/>
  <c r="AJ39" i="4" s="1"/>
  <c r="AI35" i="4"/>
  <c r="AJ35" i="4" s="1"/>
  <c r="AN35" i="4"/>
  <c r="AO35" i="4" s="1"/>
  <c r="AN31" i="4"/>
  <c r="AO31" i="4" s="1"/>
  <c r="AI31" i="4"/>
  <c r="AJ31" i="4" s="1"/>
  <c r="AN24" i="4"/>
  <c r="AO24" i="4" s="1"/>
  <c r="AI24" i="4"/>
  <c r="AJ24" i="4" s="1"/>
  <c r="AI14" i="4"/>
  <c r="AJ14" i="4" s="1"/>
  <c r="AN14" i="4"/>
  <c r="AO14" i="4" s="1"/>
  <c r="AG5" i="4"/>
  <c r="AM66" i="4"/>
  <c r="AM65" i="4"/>
  <c r="AM64" i="4"/>
  <c r="AM63" i="4"/>
  <c r="AM61" i="4"/>
  <c r="AM60" i="4"/>
  <c r="AM59" i="4"/>
  <c r="AM54" i="4"/>
  <c r="AM50" i="4"/>
  <c r="AM49" i="4"/>
  <c r="AM48" i="4"/>
  <c r="AM46" i="4"/>
  <c r="AM45" i="4"/>
  <c r="AM44" i="4"/>
  <c r="AM43" i="4"/>
  <c r="AM42" i="4"/>
  <c r="AM41" i="4"/>
  <c r="AM38" i="4"/>
  <c r="AM37" i="4"/>
  <c r="AM36" i="4"/>
  <c r="AM33" i="4"/>
  <c r="AM32" i="4"/>
  <c r="AM31" i="4"/>
  <c r="AM30" i="4"/>
  <c r="AM29" i="4"/>
  <c r="AM27" i="4"/>
  <c r="AM26" i="4"/>
  <c r="AM25" i="4"/>
  <c r="AM17" i="4"/>
  <c r="AM16" i="4"/>
  <c r="AH66" i="4"/>
  <c r="AH65" i="4"/>
  <c r="AH64" i="4"/>
  <c r="AH63" i="4"/>
  <c r="AH61" i="4"/>
  <c r="AH60" i="4"/>
  <c r="AH59" i="4"/>
  <c r="AH58" i="4"/>
  <c r="AH57" i="4"/>
  <c r="AH56" i="4"/>
  <c r="AH55" i="4"/>
  <c r="AH54" i="4"/>
  <c r="AH50" i="4"/>
  <c r="AH49" i="4"/>
  <c r="AH48" i="4"/>
  <c r="AH46" i="4"/>
  <c r="AH45" i="4"/>
  <c r="AH44" i="4"/>
  <c r="AH43" i="4"/>
  <c r="AH42" i="4"/>
  <c r="AH41" i="4"/>
  <c r="AH39" i="4"/>
  <c r="AH38" i="4"/>
  <c r="AH37" i="4"/>
  <c r="AH36" i="4"/>
  <c r="AH35" i="4"/>
  <c r="AH33" i="4"/>
  <c r="AH32" i="4"/>
  <c r="AH31" i="4"/>
  <c r="AH30" i="4"/>
  <c r="AH29" i="4"/>
  <c r="AH27" i="4"/>
  <c r="AH26" i="4"/>
  <c r="AH25" i="4"/>
  <c r="AH24" i="4"/>
  <c r="AH22" i="4"/>
  <c r="AH21" i="4"/>
  <c r="AH20" i="4"/>
  <c r="AH19" i="4"/>
  <c r="AH18" i="4"/>
  <c r="AH17" i="4"/>
  <c r="AH16" i="4"/>
  <c r="AH14" i="4"/>
  <c r="AH7" i="4"/>
  <c r="AM24" i="4" l="1"/>
  <c r="AM39" i="4"/>
  <c r="AM35" i="4"/>
  <c r="AM14" i="4"/>
  <c r="AD53" i="4"/>
  <c r="AE53" i="4" s="1"/>
  <c r="AD52" i="4"/>
  <c r="AE52" i="4" s="1"/>
  <c r="AC52" i="4"/>
  <c r="AC53" i="4"/>
  <c r="Y52" i="4"/>
  <c r="Z52" i="4" s="1"/>
  <c r="Y53" i="4"/>
  <c r="Z53" i="4" s="1"/>
  <c r="X52" i="4"/>
  <c r="X53" i="4"/>
  <c r="AC66" i="4" l="1"/>
  <c r="AD65" i="4"/>
  <c r="AE65" i="4" s="1"/>
  <c r="AC64" i="4"/>
  <c r="AD63" i="4"/>
  <c r="AE63" i="4" s="1"/>
  <c r="AD61" i="4"/>
  <c r="AE61" i="4" s="1"/>
  <c r="AD60" i="4"/>
  <c r="AE60" i="4" s="1"/>
  <c r="AD54" i="4"/>
  <c r="AE54" i="4" s="1"/>
  <c r="AC50" i="4"/>
  <c r="AD49" i="4"/>
  <c r="AE49" i="4" s="1"/>
  <c r="AD46" i="4"/>
  <c r="AE46" i="4" s="1"/>
  <c r="AD45" i="4"/>
  <c r="AE45" i="4" s="1"/>
  <c r="AD44" i="4"/>
  <c r="AE44" i="4" s="1"/>
  <c r="AD42" i="4"/>
  <c r="AE42" i="4" s="1"/>
  <c r="AD41" i="4"/>
  <c r="AE41" i="4" s="1"/>
  <c r="AD38" i="4"/>
  <c r="AE38" i="4" s="1"/>
  <c r="AD37" i="4"/>
  <c r="AE37" i="4" s="1"/>
  <c r="AD36" i="4"/>
  <c r="AE36" i="4" s="1"/>
  <c r="AD33" i="4"/>
  <c r="AE33" i="4" s="1"/>
  <c r="AC32" i="4"/>
  <c r="AC30" i="4"/>
  <c r="AC29" i="4"/>
  <c r="AD27" i="4"/>
  <c r="AE27" i="4" s="1"/>
  <c r="AD26" i="4"/>
  <c r="AE26" i="4" s="1"/>
  <c r="AD25" i="4"/>
  <c r="AE25" i="4" s="1"/>
  <c r="AB20" i="4"/>
  <c r="AB18" i="4"/>
  <c r="AL18" i="4" s="1"/>
  <c r="AD17" i="4"/>
  <c r="AE17" i="4" s="1"/>
  <c r="AD16" i="4"/>
  <c r="AE16" i="4" s="1"/>
  <c r="AC8" i="4"/>
  <c r="AD18" i="4"/>
  <c r="AE18" i="4" s="1"/>
  <c r="Y66" i="4"/>
  <c r="Z66" i="4" s="1"/>
  <c r="Y65" i="4"/>
  <c r="Z65" i="4" s="1"/>
  <c r="Y64" i="4"/>
  <c r="Z64" i="4" s="1"/>
  <c r="Y63" i="4"/>
  <c r="Z63" i="4" s="1"/>
  <c r="Y61" i="4"/>
  <c r="Z61" i="4" s="1"/>
  <c r="Y60" i="4"/>
  <c r="Z60" i="4" s="1"/>
  <c r="Y58" i="4"/>
  <c r="Z58" i="4" s="1"/>
  <c r="Y57" i="4"/>
  <c r="Z57" i="4" s="1"/>
  <c r="Y56" i="4"/>
  <c r="Z56" i="4" s="1"/>
  <c r="Y55" i="4"/>
  <c r="Z55" i="4" s="1"/>
  <c r="Y54" i="4"/>
  <c r="Z54" i="4" s="1"/>
  <c r="Y50" i="4"/>
  <c r="Z50" i="4" s="1"/>
  <c r="Y49" i="4"/>
  <c r="Z49" i="4" s="1"/>
  <c r="Y46" i="4"/>
  <c r="Z46" i="4" s="1"/>
  <c r="Y45" i="4"/>
  <c r="Z45" i="4" s="1"/>
  <c r="Y44" i="4"/>
  <c r="Z44" i="4" s="1"/>
  <c r="Y42" i="4"/>
  <c r="Z42" i="4" s="1"/>
  <c r="Y41" i="4"/>
  <c r="Z41" i="4" s="1"/>
  <c r="Y38" i="4"/>
  <c r="Z38" i="4" s="1"/>
  <c r="Y37" i="4"/>
  <c r="Z37" i="4" s="1"/>
  <c r="Y36" i="4"/>
  <c r="Z36" i="4" s="1"/>
  <c r="Y33" i="4"/>
  <c r="Z33" i="4" s="1"/>
  <c r="Y32" i="4"/>
  <c r="Z32" i="4" s="1"/>
  <c r="Y30" i="4"/>
  <c r="Z30" i="4" s="1"/>
  <c r="Y29" i="4"/>
  <c r="Z29" i="4" s="1"/>
  <c r="Y27" i="4"/>
  <c r="Z27" i="4" s="1"/>
  <c r="Y26" i="4"/>
  <c r="Z26" i="4" s="1"/>
  <c r="Y25" i="4"/>
  <c r="Z25" i="4" s="1"/>
  <c r="Y22" i="4"/>
  <c r="Z22" i="4" s="1"/>
  <c r="Y21" i="4"/>
  <c r="Z21" i="4" s="1"/>
  <c r="Y20" i="4"/>
  <c r="Z20" i="4" s="1"/>
  <c r="Y19" i="4"/>
  <c r="Z19" i="4" s="1"/>
  <c r="Y18" i="4"/>
  <c r="Z18" i="4" s="1"/>
  <c r="Y17" i="4"/>
  <c r="Z17" i="4" s="1"/>
  <c r="Y16" i="4"/>
  <c r="Z16" i="4" s="1"/>
  <c r="Y8" i="4"/>
  <c r="Z8" i="4" s="1"/>
  <c r="X66" i="4"/>
  <c r="X65" i="4"/>
  <c r="X64" i="4"/>
  <c r="X63" i="4"/>
  <c r="X61" i="4"/>
  <c r="X60" i="4"/>
  <c r="X58" i="4"/>
  <c r="X57" i="4"/>
  <c r="X56" i="4"/>
  <c r="X55" i="4"/>
  <c r="X54" i="4"/>
  <c r="X50" i="4"/>
  <c r="X49" i="4"/>
  <c r="X46" i="4"/>
  <c r="X45" i="4"/>
  <c r="X44" i="4"/>
  <c r="X42" i="4"/>
  <c r="X41" i="4"/>
  <c r="X38" i="4"/>
  <c r="X37" i="4"/>
  <c r="X36" i="4"/>
  <c r="X33" i="4"/>
  <c r="X32" i="4"/>
  <c r="X30" i="4"/>
  <c r="X29" i="4"/>
  <c r="X27" i="4"/>
  <c r="X26" i="4"/>
  <c r="X25" i="4"/>
  <c r="X22" i="4"/>
  <c r="X21" i="4"/>
  <c r="X20" i="4"/>
  <c r="X19" i="4"/>
  <c r="X18" i="4"/>
  <c r="X17" i="4"/>
  <c r="X16" i="4"/>
  <c r="X8" i="4"/>
  <c r="AC59" i="4"/>
  <c r="Y43" i="4"/>
  <c r="Z43" i="4" s="1"/>
  <c r="AD39" i="4"/>
  <c r="AE39" i="4" s="1"/>
  <c r="Y35" i="4"/>
  <c r="Z35" i="4" s="1"/>
  <c r="X31" i="4"/>
  <c r="X24" i="4"/>
  <c r="W7" i="4"/>
  <c r="W5" i="4" s="1"/>
  <c r="AC18" i="4" l="1"/>
  <c r="AC20" i="4"/>
  <c r="AL20" i="4"/>
  <c r="AU18" i="4"/>
  <c r="AN18" i="4"/>
  <c r="AO18" i="4" s="1"/>
  <c r="AM18" i="4"/>
  <c r="AC45" i="4"/>
  <c r="AD32" i="4"/>
  <c r="AE32" i="4" s="1"/>
  <c r="AC61" i="4"/>
  <c r="AD64" i="4"/>
  <c r="AE64" i="4" s="1"/>
  <c r="AC46" i="4"/>
  <c r="AC41" i="4"/>
  <c r="AC65" i="4"/>
  <c r="AD30" i="4"/>
  <c r="AE30" i="4" s="1"/>
  <c r="AD29" i="4"/>
  <c r="AE29" i="4" s="1"/>
  <c r="AC26" i="4"/>
  <c r="AC25" i="4"/>
  <c r="AC54" i="4"/>
  <c r="AD50" i="4"/>
  <c r="AE50" i="4" s="1"/>
  <c r="AC42" i="4"/>
  <c r="AC37" i="4"/>
  <c r="AC27" i="4"/>
  <c r="AD66" i="4"/>
  <c r="AE66" i="4" s="1"/>
  <c r="AC63" i="4"/>
  <c r="Y14" i="4"/>
  <c r="Z14" i="4" s="1"/>
  <c r="AD8" i="4"/>
  <c r="AE8" i="4" s="1"/>
  <c r="X48" i="4"/>
  <c r="AC49" i="4"/>
  <c r="AC48" i="4"/>
  <c r="AD48" i="4"/>
  <c r="AE48" i="4" s="1"/>
  <c r="Y48" i="4"/>
  <c r="Z48" i="4" s="1"/>
  <c r="X43" i="4"/>
  <c r="AD43" i="4"/>
  <c r="AE43" i="4" s="1"/>
  <c r="X35" i="4"/>
  <c r="AC35" i="4"/>
  <c r="AC33" i="4"/>
  <c r="Y24" i="4"/>
  <c r="Z24" i="4" s="1"/>
  <c r="AD24" i="4"/>
  <c r="AE24" i="4" s="1"/>
  <c r="X59" i="4"/>
  <c r="Y59" i="4"/>
  <c r="Z59" i="4" s="1"/>
  <c r="Y39" i="4"/>
  <c r="Z39" i="4" s="1"/>
  <c r="X39" i="4"/>
  <c r="AC38" i="4"/>
  <c r="Y31" i="4"/>
  <c r="Z31" i="4" s="1"/>
  <c r="AD31" i="4"/>
  <c r="AE31" i="4" s="1"/>
  <c r="Y7" i="4"/>
  <c r="Z7" i="4" s="1"/>
  <c r="X14" i="4"/>
  <c r="X7" i="4"/>
  <c r="AD59" i="4"/>
  <c r="AE59" i="4" s="1"/>
  <c r="AC16" i="4"/>
  <c r="AC44" i="4"/>
  <c r="AD20" i="4"/>
  <c r="AE20" i="4" s="1"/>
  <c r="AC39" i="4"/>
  <c r="AC60" i="4"/>
  <c r="AC17" i="4"/>
  <c r="AC36" i="4"/>
  <c r="T52" i="4"/>
  <c r="T53" i="4"/>
  <c r="S52" i="4"/>
  <c r="S53" i="4"/>
  <c r="BD18" i="4" l="1"/>
  <c r="BM18" i="4" s="1"/>
  <c r="BV18" i="4" s="1"/>
  <c r="AW18" i="4"/>
  <c r="AX18" i="4" s="1"/>
  <c r="AV18" i="4"/>
  <c r="AU20" i="4"/>
  <c r="AN20" i="4"/>
  <c r="AO20" i="4" s="1"/>
  <c r="AM20" i="4"/>
  <c r="AC43" i="4"/>
  <c r="AD35" i="4"/>
  <c r="AE35" i="4" s="1"/>
  <c r="AC24" i="4"/>
  <c r="AC31" i="4"/>
  <c r="AC14" i="4"/>
  <c r="AD14" i="4"/>
  <c r="AE14" i="4" s="1"/>
  <c r="R7" i="4"/>
  <c r="M7" i="4"/>
  <c r="O52" i="4"/>
  <c r="O53" i="4"/>
  <c r="N52" i="4"/>
  <c r="N53" i="4"/>
  <c r="CE18" i="4" l="1"/>
  <c r="CN18" i="4" s="1"/>
  <c r="BX18" i="4"/>
  <c r="BY18" i="4" s="1"/>
  <c r="BW18" i="4"/>
  <c r="BN18" i="4"/>
  <c r="BO18" i="4"/>
  <c r="BP18" i="4" s="1"/>
  <c r="BD20" i="4"/>
  <c r="BM20" i="4" s="1"/>
  <c r="BV20" i="4" s="1"/>
  <c r="AV20" i="4"/>
  <c r="AW20" i="4"/>
  <c r="AX20" i="4" s="1"/>
  <c r="BE18" i="4"/>
  <c r="BF18" i="4"/>
  <c r="BG18" i="4" s="1"/>
  <c r="CW18" i="4" l="1"/>
  <c r="DE18" i="4" s="1"/>
  <c r="CO18" i="4"/>
  <c r="CP18" i="4"/>
  <c r="CQ18" i="4" s="1"/>
  <c r="CE20" i="4"/>
  <c r="CN20" i="4" s="1"/>
  <c r="BW20" i="4"/>
  <c r="BX20" i="4"/>
  <c r="BY20" i="4" s="1"/>
  <c r="CF18" i="4"/>
  <c r="CG18" i="4"/>
  <c r="CH18" i="4" s="1"/>
  <c r="BO20" i="4"/>
  <c r="BP20" i="4" s="1"/>
  <c r="BN20" i="4"/>
  <c r="BF20" i="4"/>
  <c r="BG20" i="4" s="1"/>
  <c r="BE20" i="4"/>
  <c r="D66" i="4"/>
  <c r="D65" i="4"/>
  <c r="D64" i="4"/>
  <c r="D63" i="4"/>
  <c r="D61" i="4"/>
  <c r="D60" i="4"/>
  <c r="D59" i="4"/>
  <c r="D58" i="4"/>
  <c r="D57" i="4"/>
  <c r="D56" i="4"/>
  <c r="D55" i="4"/>
  <c r="D54" i="4"/>
  <c r="D53" i="4"/>
  <c r="D52" i="4"/>
  <c r="D50" i="4"/>
  <c r="D49" i="4"/>
  <c r="D48" i="4"/>
  <c r="D46" i="4"/>
  <c r="D45" i="4"/>
  <c r="D44" i="4"/>
  <c r="D43" i="4"/>
  <c r="D42" i="4"/>
  <c r="D41" i="4"/>
  <c r="D39" i="4"/>
  <c r="D38" i="4"/>
  <c r="D37" i="4"/>
  <c r="D36" i="4"/>
  <c r="D35" i="4"/>
  <c r="D33" i="4"/>
  <c r="D32" i="4"/>
  <c r="D31" i="4"/>
  <c r="D30" i="4"/>
  <c r="D29" i="4"/>
  <c r="D27" i="4"/>
  <c r="D26" i="4"/>
  <c r="D25" i="4"/>
  <c r="D24" i="4"/>
  <c r="D17" i="4"/>
  <c r="D16" i="4"/>
  <c r="B7" i="4"/>
  <c r="D14" i="4"/>
  <c r="DG18" i="4" l="1"/>
  <c r="DH18" i="4" s="1"/>
  <c r="DF18" i="4"/>
  <c r="CY18" i="4"/>
  <c r="CZ18" i="4" s="1"/>
  <c r="CX18" i="4"/>
  <c r="CW20" i="4"/>
  <c r="DE20" i="4" s="1"/>
  <c r="CO20" i="4"/>
  <c r="CP20" i="4"/>
  <c r="CQ20" i="4" s="1"/>
  <c r="CF20" i="4"/>
  <c r="CG20" i="4"/>
  <c r="CH20" i="4" s="1"/>
  <c r="DF20" i="4" l="1"/>
  <c r="DG20" i="4"/>
  <c r="DH20" i="4" s="1"/>
  <c r="CX20" i="4"/>
  <c r="CY20" i="4"/>
  <c r="CZ20" i="4" s="1"/>
  <c r="J65" i="4" l="1"/>
  <c r="J64" i="4"/>
  <c r="J63" i="4"/>
  <c r="J61" i="4"/>
  <c r="J60" i="4"/>
  <c r="J59" i="4"/>
  <c r="J58" i="4"/>
  <c r="J57" i="4"/>
  <c r="J56" i="4"/>
  <c r="J55" i="4"/>
  <c r="J54" i="4"/>
  <c r="J53" i="4"/>
  <c r="K53" i="4" s="1"/>
  <c r="J52" i="4"/>
  <c r="J50" i="4"/>
  <c r="J49" i="4"/>
  <c r="J48" i="4"/>
  <c r="J46" i="4"/>
  <c r="J45" i="4"/>
  <c r="J44" i="4"/>
  <c r="J43" i="4"/>
  <c r="J42" i="4"/>
  <c r="J41" i="4"/>
  <c r="J39" i="4"/>
  <c r="J38" i="4"/>
  <c r="J37" i="4"/>
  <c r="J36" i="4"/>
  <c r="J35" i="4"/>
  <c r="J33" i="4"/>
  <c r="J32" i="4"/>
  <c r="J31" i="4"/>
  <c r="J30" i="4"/>
  <c r="J29" i="4"/>
  <c r="J27" i="4"/>
  <c r="J26" i="4"/>
  <c r="J25" i="4"/>
  <c r="J24" i="4"/>
  <c r="J22" i="4"/>
  <c r="J21" i="4"/>
  <c r="J19" i="4"/>
  <c r="J17" i="4"/>
  <c r="J16" i="4"/>
  <c r="J14" i="4"/>
  <c r="J8" i="4"/>
  <c r="I66" i="4"/>
  <c r="I65" i="4"/>
  <c r="I64" i="4"/>
  <c r="I63" i="4"/>
  <c r="I61" i="4"/>
  <c r="I60" i="4"/>
  <c r="I59" i="4"/>
  <c r="I58" i="4"/>
  <c r="I57" i="4"/>
  <c r="I56" i="4"/>
  <c r="I55" i="4"/>
  <c r="I54" i="4"/>
  <c r="I53" i="4"/>
  <c r="I52" i="4"/>
  <c r="I50" i="4"/>
  <c r="I49" i="4"/>
  <c r="I48" i="4"/>
  <c r="I46" i="4"/>
  <c r="I45" i="4"/>
  <c r="I44" i="4"/>
  <c r="I43" i="4"/>
  <c r="I42" i="4"/>
  <c r="I41" i="4"/>
  <c r="I39" i="4"/>
  <c r="I38" i="4"/>
  <c r="I37" i="4"/>
  <c r="I36" i="4"/>
  <c r="I35" i="4"/>
  <c r="I33" i="4"/>
  <c r="I32" i="4"/>
  <c r="I31" i="4"/>
  <c r="I30" i="4"/>
  <c r="I29" i="4"/>
  <c r="I27" i="4"/>
  <c r="I26" i="4"/>
  <c r="I25" i="4"/>
  <c r="I24" i="4"/>
  <c r="I22" i="4"/>
  <c r="I21" i="4"/>
  <c r="I19" i="4"/>
  <c r="I17" i="4"/>
  <c r="I16" i="4"/>
  <c r="I14" i="4"/>
  <c r="I8" i="4"/>
  <c r="U53" i="4"/>
  <c r="U52" i="4"/>
  <c r="P62" i="4"/>
  <c r="P53" i="4"/>
  <c r="P52" i="4"/>
  <c r="P15" i="4"/>
  <c r="K52" i="4"/>
  <c r="O66" i="4" l="1"/>
  <c r="P66" i="4" s="1"/>
  <c r="N66" i="4"/>
  <c r="F66" i="4"/>
  <c r="O65" i="4"/>
  <c r="P65" i="4" s="1"/>
  <c r="N65" i="4"/>
  <c r="K65" i="4"/>
  <c r="F65" i="4"/>
  <c r="O64" i="4"/>
  <c r="P64" i="4" s="1"/>
  <c r="N64" i="4"/>
  <c r="K64" i="4"/>
  <c r="F64" i="4"/>
  <c r="O63" i="4"/>
  <c r="P63" i="4" s="1"/>
  <c r="N63" i="4"/>
  <c r="K63" i="4"/>
  <c r="F63" i="4"/>
  <c r="O61" i="4"/>
  <c r="P61" i="4" s="1"/>
  <c r="N61" i="4"/>
  <c r="K61" i="4"/>
  <c r="F61" i="4"/>
  <c r="O60" i="4"/>
  <c r="P60" i="4" s="1"/>
  <c r="N60" i="4"/>
  <c r="K60" i="4"/>
  <c r="F60" i="4"/>
  <c r="K59" i="4"/>
  <c r="F59" i="4"/>
  <c r="R58" i="4"/>
  <c r="AB58" i="4" s="1"/>
  <c r="O58" i="4"/>
  <c r="P58" i="4" s="1"/>
  <c r="N58" i="4"/>
  <c r="K58" i="4"/>
  <c r="F58" i="4"/>
  <c r="R57" i="4"/>
  <c r="AB57" i="4" s="1"/>
  <c r="O57" i="4"/>
  <c r="P57" i="4" s="1"/>
  <c r="N57" i="4"/>
  <c r="K57" i="4"/>
  <c r="F57" i="4"/>
  <c r="R56" i="4"/>
  <c r="AB56" i="4" s="1"/>
  <c r="O56" i="4"/>
  <c r="P56" i="4" s="1"/>
  <c r="N56" i="4"/>
  <c r="K56" i="4"/>
  <c r="F56" i="4"/>
  <c r="R55" i="4"/>
  <c r="AB55" i="4" s="1"/>
  <c r="O55" i="4"/>
  <c r="P55" i="4" s="1"/>
  <c r="N55" i="4"/>
  <c r="K55" i="4"/>
  <c r="F55" i="4"/>
  <c r="O54" i="4"/>
  <c r="P54" i="4" s="1"/>
  <c r="N54" i="4"/>
  <c r="K54" i="4"/>
  <c r="F54" i="4"/>
  <c r="F53" i="4"/>
  <c r="F52" i="4"/>
  <c r="O50" i="4"/>
  <c r="P50" i="4" s="1"/>
  <c r="N50" i="4"/>
  <c r="K50" i="4"/>
  <c r="F50" i="4"/>
  <c r="O49" i="4"/>
  <c r="P49" i="4" s="1"/>
  <c r="N49" i="4"/>
  <c r="K49" i="4"/>
  <c r="F49" i="4"/>
  <c r="O48" i="4"/>
  <c r="P48" i="4" s="1"/>
  <c r="K48" i="4"/>
  <c r="F48" i="4"/>
  <c r="O46" i="4"/>
  <c r="P46" i="4" s="1"/>
  <c r="N46" i="4"/>
  <c r="K46" i="4"/>
  <c r="F46" i="4"/>
  <c r="O45" i="4"/>
  <c r="P45" i="4" s="1"/>
  <c r="N45" i="4"/>
  <c r="K45" i="4"/>
  <c r="F45" i="4"/>
  <c r="O44" i="4"/>
  <c r="P44" i="4" s="1"/>
  <c r="N44" i="4"/>
  <c r="K44" i="4"/>
  <c r="F44" i="4"/>
  <c r="K43" i="4"/>
  <c r="F43" i="4"/>
  <c r="O42" i="4"/>
  <c r="P42" i="4" s="1"/>
  <c r="N42" i="4"/>
  <c r="K42" i="4"/>
  <c r="F42" i="4"/>
  <c r="O41" i="4"/>
  <c r="P41" i="4" s="1"/>
  <c r="N41" i="4"/>
  <c r="K41" i="4"/>
  <c r="F41" i="4"/>
  <c r="F39" i="4"/>
  <c r="O38" i="4"/>
  <c r="P38" i="4" s="1"/>
  <c r="N38" i="4"/>
  <c r="K38" i="4"/>
  <c r="F38" i="4"/>
  <c r="O37" i="4"/>
  <c r="P37" i="4" s="1"/>
  <c r="N37" i="4"/>
  <c r="K37" i="4"/>
  <c r="F37" i="4"/>
  <c r="O36" i="4"/>
  <c r="P36" i="4" s="1"/>
  <c r="N36" i="4"/>
  <c r="K36" i="4"/>
  <c r="F36" i="4"/>
  <c r="O35" i="4"/>
  <c r="P35" i="4" s="1"/>
  <c r="K35" i="4"/>
  <c r="F35" i="4"/>
  <c r="O33" i="4"/>
  <c r="P33" i="4" s="1"/>
  <c r="N33" i="4"/>
  <c r="K33" i="4"/>
  <c r="F33" i="4"/>
  <c r="O32" i="4"/>
  <c r="P32" i="4" s="1"/>
  <c r="N32" i="4"/>
  <c r="K32" i="4"/>
  <c r="F32" i="4"/>
  <c r="K31" i="4"/>
  <c r="F31" i="4"/>
  <c r="O30" i="4"/>
  <c r="P30" i="4" s="1"/>
  <c r="N30" i="4"/>
  <c r="K30" i="4"/>
  <c r="F30" i="4"/>
  <c r="O29" i="4"/>
  <c r="P29" i="4" s="1"/>
  <c r="N29" i="4"/>
  <c r="K29" i="4"/>
  <c r="F29" i="4"/>
  <c r="O27" i="4"/>
  <c r="P27" i="4" s="1"/>
  <c r="N27" i="4"/>
  <c r="K27" i="4"/>
  <c r="F27" i="4"/>
  <c r="O26" i="4"/>
  <c r="P26" i="4" s="1"/>
  <c r="N26" i="4"/>
  <c r="K26" i="4"/>
  <c r="F26" i="4"/>
  <c r="O25" i="4"/>
  <c r="P25" i="4" s="1"/>
  <c r="N25" i="4"/>
  <c r="K25" i="4"/>
  <c r="F25" i="4"/>
  <c r="N24" i="4"/>
  <c r="K24" i="4"/>
  <c r="F24" i="4"/>
  <c r="R22" i="4"/>
  <c r="AB22" i="4" s="1"/>
  <c r="O22" i="4"/>
  <c r="P22" i="4" s="1"/>
  <c r="N22" i="4"/>
  <c r="E22" i="4"/>
  <c r="C22" i="4"/>
  <c r="D22" i="4" s="1"/>
  <c r="R21" i="4"/>
  <c r="AB21" i="4" s="1"/>
  <c r="O21" i="4"/>
  <c r="P21" i="4" s="1"/>
  <c r="N21" i="4"/>
  <c r="E21" i="4"/>
  <c r="C21" i="4"/>
  <c r="D21" i="4" s="1"/>
  <c r="R19" i="4"/>
  <c r="AB19" i="4" s="1"/>
  <c r="O19" i="4"/>
  <c r="P19" i="4" s="1"/>
  <c r="N19" i="4"/>
  <c r="E19" i="4"/>
  <c r="C19" i="4"/>
  <c r="D19" i="4" s="1"/>
  <c r="O17" i="4"/>
  <c r="P17" i="4" s="1"/>
  <c r="N17" i="4"/>
  <c r="K17" i="4"/>
  <c r="F17" i="4"/>
  <c r="O16" i="4"/>
  <c r="P16" i="4" s="1"/>
  <c r="N16" i="4"/>
  <c r="K16" i="4"/>
  <c r="F16" i="4"/>
  <c r="N14" i="4"/>
  <c r="K14" i="4"/>
  <c r="F14" i="4"/>
  <c r="O8" i="4"/>
  <c r="P8" i="4" s="1"/>
  <c r="N8" i="4"/>
  <c r="K8" i="4"/>
  <c r="AB7" i="4"/>
  <c r="AL7" i="4" s="1"/>
  <c r="L7" i="4"/>
  <c r="H7" i="4"/>
  <c r="E7" i="4"/>
  <c r="C7" i="4"/>
  <c r="D7" i="4" s="1"/>
  <c r="DF7" i="4" l="1"/>
  <c r="DG7" i="4"/>
  <c r="DH7" i="4" s="1"/>
  <c r="AL22" i="4"/>
  <c r="AD22" i="4"/>
  <c r="AE22" i="4" s="1"/>
  <c r="AC22" i="4"/>
  <c r="AN7" i="4"/>
  <c r="AO7" i="4" s="1"/>
  <c r="AU7" i="4"/>
  <c r="AM7" i="4"/>
  <c r="AD21" i="4"/>
  <c r="AE21" i="4" s="1"/>
  <c r="AL21" i="4"/>
  <c r="AC21" i="4"/>
  <c r="AD19" i="4"/>
  <c r="AE19" i="4" s="1"/>
  <c r="AL19" i="4"/>
  <c r="AC19" i="4"/>
  <c r="AD56" i="4"/>
  <c r="AE56" i="4" s="1"/>
  <c r="AL56" i="4"/>
  <c r="AU56" i="4" s="1"/>
  <c r="AC56" i="4"/>
  <c r="AL58" i="4"/>
  <c r="AU58" i="4" s="1"/>
  <c r="AC58" i="4"/>
  <c r="AD58" i="4"/>
  <c r="AE58" i="4" s="1"/>
  <c r="AD55" i="4"/>
  <c r="AE55" i="4" s="1"/>
  <c r="AL55" i="4"/>
  <c r="AU55" i="4" s="1"/>
  <c r="AC55" i="4"/>
  <c r="AL57" i="4"/>
  <c r="AU57" i="4" s="1"/>
  <c r="AD57" i="4"/>
  <c r="AE57" i="4" s="1"/>
  <c r="AC57" i="4"/>
  <c r="AB5" i="4"/>
  <c r="AL5" i="4" s="1"/>
  <c r="AD7" i="4"/>
  <c r="AE7" i="4" s="1"/>
  <c r="AC7" i="4"/>
  <c r="F7" i="4"/>
  <c r="T22" i="4"/>
  <c r="U22" i="4" s="1"/>
  <c r="S22" i="4"/>
  <c r="S55" i="4"/>
  <c r="T55" i="4"/>
  <c r="U55" i="4" s="1"/>
  <c r="S56" i="4"/>
  <c r="T56" i="4"/>
  <c r="U56" i="4" s="1"/>
  <c r="H5" i="4"/>
  <c r="J7" i="4"/>
  <c r="K7" i="4" s="1"/>
  <c r="I7" i="4"/>
  <c r="T57" i="4"/>
  <c r="U57" i="4" s="1"/>
  <c r="S57" i="4"/>
  <c r="T58" i="4"/>
  <c r="U58" i="4" s="1"/>
  <c r="S58" i="4"/>
  <c r="S19" i="4"/>
  <c r="T19" i="4"/>
  <c r="U19" i="4" s="1"/>
  <c r="T21" i="4"/>
  <c r="U21" i="4" s="1"/>
  <c r="S21" i="4"/>
  <c r="T61" i="4"/>
  <c r="U61" i="4" s="1"/>
  <c r="S61" i="4"/>
  <c r="S54" i="4"/>
  <c r="T54" i="4"/>
  <c r="U54" i="4" s="1"/>
  <c r="T50" i="4"/>
  <c r="U50" i="4" s="1"/>
  <c r="S50" i="4"/>
  <c r="T49" i="4"/>
  <c r="U49" i="4" s="1"/>
  <c r="S49" i="4"/>
  <c r="S46" i="4"/>
  <c r="T46" i="4"/>
  <c r="U46" i="4" s="1"/>
  <c r="T45" i="4"/>
  <c r="U45" i="4" s="1"/>
  <c r="S45" i="4"/>
  <c r="S42" i="4"/>
  <c r="T42" i="4"/>
  <c r="U42" i="4" s="1"/>
  <c r="T41" i="4"/>
  <c r="U41" i="4" s="1"/>
  <c r="S41" i="4"/>
  <c r="S37" i="4"/>
  <c r="T37" i="4"/>
  <c r="U37" i="4" s="1"/>
  <c r="T33" i="4"/>
  <c r="U33" i="4" s="1"/>
  <c r="S33" i="4"/>
  <c r="T27" i="4"/>
  <c r="U27" i="4" s="1"/>
  <c r="S27" i="4"/>
  <c r="S26" i="4"/>
  <c r="T26" i="4"/>
  <c r="U26" i="4" s="1"/>
  <c r="S17" i="4"/>
  <c r="T17" i="4"/>
  <c r="U17" i="4" s="1"/>
  <c r="T66" i="4"/>
  <c r="U66" i="4" s="1"/>
  <c r="S66" i="4"/>
  <c r="T65" i="4"/>
  <c r="U65" i="4" s="1"/>
  <c r="S65" i="4"/>
  <c r="S64" i="4"/>
  <c r="T64" i="4"/>
  <c r="U64" i="4" s="1"/>
  <c r="S63" i="4"/>
  <c r="T63" i="4"/>
  <c r="U63" i="4" s="1"/>
  <c r="T60" i="4"/>
  <c r="U60" i="4" s="1"/>
  <c r="S60" i="4"/>
  <c r="N59" i="4"/>
  <c r="T59" i="4"/>
  <c r="U59" i="4" s="1"/>
  <c r="S59" i="4"/>
  <c r="O59" i="4"/>
  <c r="P59" i="4" s="1"/>
  <c r="T44" i="4"/>
  <c r="U44" i="4" s="1"/>
  <c r="S44" i="4"/>
  <c r="T38" i="4"/>
  <c r="U38" i="4" s="1"/>
  <c r="S38" i="4"/>
  <c r="T36" i="4"/>
  <c r="U36" i="4" s="1"/>
  <c r="S36" i="4"/>
  <c r="T31" i="4"/>
  <c r="U31" i="4" s="1"/>
  <c r="S31" i="4"/>
  <c r="S32" i="4"/>
  <c r="T32" i="4"/>
  <c r="U32" i="4" s="1"/>
  <c r="T30" i="4"/>
  <c r="U30" i="4" s="1"/>
  <c r="S30" i="4"/>
  <c r="T29" i="4"/>
  <c r="U29" i="4" s="1"/>
  <c r="S29" i="4"/>
  <c r="T25" i="4"/>
  <c r="U25" i="4" s="1"/>
  <c r="S25" i="4"/>
  <c r="T16" i="4"/>
  <c r="U16" i="4" s="1"/>
  <c r="S16" i="4"/>
  <c r="O14" i="4"/>
  <c r="P14" i="4" s="1"/>
  <c r="S8" i="4"/>
  <c r="T8" i="4"/>
  <c r="U8" i="4" s="1"/>
  <c r="F19" i="4"/>
  <c r="O24" i="4"/>
  <c r="P24" i="4" s="1"/>
  <c r="N43" i="4"/>
  <c r="O43" i="4"/>
  <c r="P43" i="4" s="1"/>
  <c r="N31" i="4"/>
  <c r="N35" i="4"/>
  <c r="N48" i="4"/>
  <c r="F22" i="4"/>
  <c r="F21" i="4"/>
  <c r="K19" i="4"/>
  <c r="K21" i="4"/>
  <c r="N39" i="4"/>
  <c r="O39" i="4"/>
  <c r="P39" i="4" s="1"/>
  <c r="K22" i="4"/>
  <c r="O31" i="4"/>
  <c r="P31" i="4" s="1"/>
  <c r="K39" i="4"/>
  <c r="BD57" i="4" l="1"/>
  <c r="BM57" i="4" s="1"/>
  <c r="BV57" i="4" s="1"/>
  <c r="AW57" i="4"/>
  <c r="AX57" i="4" s="1"/>
  <c r="AV57" i="4"/>
  <c r="BD56" i="4"/>
  <c r="BM56" i="4" s="1"/>
  <c r="BV56" i="4" s="1"/>
  <c r="AV56" i="4"/>
  <c r="AW56" i="4"/>
  <c r="AX56" i="4" s="1"/>
  <c r="AU21" i="4"/>
  <c r="AN21" i="4"/>
  <c r="AO21" i="4" s="1"/>
  <c r="AM21" i="4"/>
  <c r="BD55" i="4"/>
  <c r="BM55" i="4" s="1"/>
  <c r="BV55" i="4" s="1"/>
  <c r="AW55" i="4"/>
  <c r="AX55" i="4" s="1"/>
  <c r="AV55" i="4"/>
  <c r="BD58" i="4"/>
  <c r="BM58" i="4" s="1"/>
  <c r="BV58" i="4" s="1"/>
  <c r="AW58" i="4"/>
  <c r="AX58" i="4" s="1"/>
  <c r="AV58" i="4"/>
  <c r="AU19" i="4"/>
  <c r="AN19" i="4"/>
  <c r="AO19" i="4" s="1"/>
  <c r="AM19" i="4"/>
  <c r="AW7" i="4"/>
  <c r="AX7" i="4" s="1"/>
  <c r="AV7" i="4"/>
  <c r="AU5" i="4"/>
  <c r="BD5" i="4" s="1"/>
  <c r="BM5" i="4" s="1"/>
  <c r="AU22" i="4"/>
  <c r="AN22" i="4"/>
  <c r="AO22" i="4" s="1"/>
  <c r="AM22" i="4"/>
  <c r="AN58" i="4"/>
  <c r="AO58" i="4" s="1"/>
  <c r="AM58" i="4"/>
  <c r="AN57" i="4"/>
  <c r="AO57" i="4" s="1"/>
  <c r="AM57" i="4"/>
  <c r="AN56" i="4"/>
  <c r="AO56" i="4" s="1"/>
  <c r="AM56" i="4"/>
  <c r="AN55" i="4"/>
  <c r="AO55" i="4" s="1"/>
  <c r="AM55" i="4"/>
  <c r="O7" i="4"/>
  <c r="P7" i="4" s="1"/>
  <c r="M5" i="4"/>
  <c r="N7" i="4"/>
  <c r="S48" i="4"/>
  <c r="T48" i="4"/>
  <c r="U48" i="4" s="1"/>
  <c r="T39" i="4"/>
  <c r="U39" i="4" s="1"/>
  <c r="S39" i="4"/>
  <c r="T43" i="4"/>
  <c r="U43" i="4" s="1"/>
  <c r="S43" i="4"/>
  <c r="S35" i="4"/>
  <c r="T35" i="4"/>
  <c r="U35" i="4" s="1"/>
  <c r="T24" i="4"/>
  <c r="U24" i="4" s="1"/>
  <c r="S24" i="4"/>
  <c r="S7" i="4"/>
  <c r="T7" i="4"/>
  <c r="U7" i="4" s="1"/>
  <c r="T14" i="4"/>
  <c r="U14" i="4" s="1"/>
  <c r="S14" i="4"/>
  <c r="R5" i="4"/>
  <c r="CE55" i="4" l="1"/>
  <c r="CN55" i="4" s="1"/>
  <c r="BX55" i="4"/>
  <c r="BY55" i="4" s="1"/>
  <c r="BW55" i="4"/>
  <c r="CE56" i="4"/>
  <c r="CN56" i="4" s="1"/>
  <c r="BW56" i="4"/>
  <c r="BX56" i="4"/>
  <c r="BY56" i="4" s="1"/>
  <c r="CE58" i="4"/>
  <c r="CN58" i="4" s="1"/>
  <c r="BX58" i="4"/>
  <c r="BY58" i="4" s="1"/>
  <c r="BW58" i="4"/>
  <c r="CE57" i="4"/>
  <c r="CN57" i="4" s="1"/>
  <c r="BX57" i="4"/>
  <c r="BY57" i="4" s="1"/>
  <c r="BW57" i="4"/>
  <c r="BO56" i="4"/>
  <c r="BP56" i="4" s="1"/>
  <c r="BN56" i="4"/>
  <c r="BO55" i="4"/>
  <c r="BP55" i="4" s="1"/>
  <c r="BN55" i="4"/>
  <c r="BN58" i="4"/>
  <c r="BO58" i="4"/>
  <c r="BP58" i="4" s="1"/>
  <c r="BO57" i="4"/>
  <c r="BP57" i="4" s="1"/>
  <c r="BN57" i="4"/>
  <c r="BD19" i="4"/>
  <c r="BM19" i="4" s="1"/>
  <c r="BV19" i="4" s="1"/>
  <c r="AW19" i="4"/>
  <c r="AX19" i="4" s="1"/>
  <c r="AV19" i="4"/>
  <c r="BD21" i="4"/>
  <c r="BM21" i="4" s="1"/>
  <c r="BV21" i="4" s="1"/>
  <c r="AW21" i="4"/>
  <c r="AX21" i="4" s="1"/>
  <c r="AV21" i="4"/>
  <c r="BD22" i="4"/>
  <c r="BM22" i="4" s="1"/>
  <c r="BV22" i="4" s="1"/>
  <c r="AW22" i="4"/>
  <c r="AX22" i="4" s="1"/>
  <c r="AV22" i="4"/>
  <c r="BF55" i="4"/>
  <c r="BG55" i="4" s="1"/>
  <c r="BE55" i="4"/>
  <c r="BE56" i="4"/>
  <c r="BF56" i="4"/>
  <c r="BG56" i="4" s="1"/>
  <c r="BF58" i="4"/>
  <c r="BG58" i="4" s="1"/>
  <c r="BE58" i="4"/>
  <c r="BE57" i="4"/>
  <c r="BF57" i="4"/>
  <c r="BG57" i="4" s="1"/>
  <c r="CW57" i="4" l="1"/>
  <c r="DE57" i="4" s="1"/>
  <c r="CO57" i="4"/>
  <c r="CP57" i="4"/>
  <c r="CQ57" i="4" s="1"/>
  <c r="CW56" i="4"/>
  <c r="DE56" i="4" s="1"/>
  <c r="CP56" i="4"/>
  <c r="CQ56" i="4" s="1"/>
  <c r="CO56" i="4"/>
  <c r="CW58" i="4"/>
  <c r="DE58" i="4" s="1"/>
  <c r="CO58" i="4"/>
  <c r="CP58" i="4"/>
  <c r="CQ58" i="4" s="1"/>
  <c r="CW55" i="4"/>
  <c r="DE55" i="4" s="1"/>
  <c r="CO55" i="4"/>
  <c r="CP55" i="4"/>
  <c r="CQ55" i="4" s="1"/>
  <c r="CF57" i="4"/>
  <c r="CG57" i="4"/>
  <c r="CH57" i="4" s="1"/>
  <c r="CE21" i="4"/>
  <c r="CN21" i="4" s="1"/>
  <c r="BX21" i="4"/>
  <c r="BY21" i="4" s="1"/>
  <c r="BW21" i="4"/>
  <c r="CG56" i="4"/>
  <c r="CH56" i="4" s="1"/>
  <c r="CF56" i="4"/>
  <c r="CE22" i="4"/>
  <c r="CN22" i="4" s="1"/>
  <c r="BX22" i="4"/>
  <c r="BY22" i="4" s="1"/>
  <c r="BW22" i="4"/>
  <c r="CF58" i="4"/>
  <c r="CG58" i="4"/>
  <c r="CH58" i="4" s="1"/>
  <c r="CE19" i="4"/>
  <c r="CN19" i="4" s="1"/>
  <c r="BX19" i="4"/>
  <c r="BY19" i="4" s="1"/>
  <c r="BW19" i="4"/>
  <c r="CF55" i="4"/>
  <c r="CG55" i="4"/>
  <c r="CH55" i="4" s="1"/>
  <c r="BN22" i="4"/>
  <c r="BO22" i="4"/>
  <c r="BP22" i="4" s="1"/>
  <c r="BN21" i="4"/>
  <c r="BO21" i="4"/>
  <c r="BP21" i="4" s="1"/>
  <c r="BO19" i="4"/>
  <c r="BP19" i="4" s="1"/>
  <c r="BN19" i="4"/>
  <c r="BE21" i="4"/>
  <c r="BF21" i="4"/>
  <c r="BG21" i="4" s="1"/>
  <c r="BE22" i="4"/>
  <c r="BF22" i="4"/>
  <c r="BG22" i="4" s="1"/>
  <c r="BF19" i="4"/>
  <c r="BG19" i="4" s="1"/>
  <c r="BE19" i="4"/>
  <c r="DG55" i="4" l="1"/>
  <c r="DH55" i="4" s="1"/>
  <c r="DF55" i="4"/>
  <c r="DG56" i="4"/>
  <c r="DH56" i="4" s="1"/>
  <c r="DF56" i="4"/>
  <c r="DG58" i="4"/>
  <c r="DH58" i="4" s="1"/>
  <c r="DF58" i="4"/>
  <c r="DF57" i="4"/>
  <c r="DG57" i="4"/>
  <c r="DH57" i="4" s="1"/>
  <c r="CW22" i="4"/>
  <c r="DE22" i="4" s="1"/>
  <c r="CO22" i="4"/>
  <c r="CP22" i="4"/>
  <c r="CQ22" i="4" s="1"/>
  <c r="CX56" i="4"/>
  <c r="CY56" i="4"/>
  <c r="CZ56" i="4" s="1"/>
  <c r="CW21" i="4"/>
  <c r="DE21" i="4" s="1"/>
  <c r="CP21" i="4"/>
  <c r="CQ21" i="4" s="1"/>
  <c r="CO21" i="4"/>
  <c r="CY58" i="4"/>
  <c r="CZ58" i="4" s="1"/>
  <c r="CX58" i="4"/>
  <c r="CY55" i="4"/>
  <c r="CZ55" i="4" s="1"/>
  <c r="CX55" i="4"/>
  <c r="CW19" i="4"/>
  <c r="DE19" i="4" s="1"/>
  <c r="CO19" i="4"/>
  <c r="CP19" i="4"/>
  <c r="CQ19" i="4" s="1"/>
  <c r="CY57" i="4"/>
  <c r="CZ57" i="4" s="1"/>
  <c r="CX57" i="4"/>
  <c r="CG21" i="4"/>
  <c r="CH21" i="4" s="1"/>
  <c r="CF21" i="4"/>
  <c r="CF22" i="4"/>
  <c r="CG22" i="4"/>
  <c r="CH22" i="4" s="1"/>
  <c r="CF19" i="4"/>
  <c r="CG19" i="4"/>
  <c r="CH19" i="4" s="1"/>
  <c r="DG21" i="4" l="1"/>
  <c r="DH21" i="4" s="1"/>
  <c r="DF21" i="4"/>
  <c r="DG19" i="4"/>
  <c r="DH19" i="4" s="1"/>
  <c r="DF19" i="4"/>
  <c r="DG22" i="4"/>
  <c r="DH22" i="4" s="1"/>
  <c r="DF22" i="4"/>
  <c r="CX21" i="4"/>
  <c r="CY21" i="4"/>
  <c r="CZ21" i="4" s="1"/>
  <c r="CY19" i="4"/>
  <c r="CZ19" i="4" s="1"/>
  <c r="CX19" i="4"/>
  <c r="CY22" i="4"/>
  <c r="CZ22" i="4" s="1"/>
  <c r="CX22" i="4"/>
</calcChain>
</file>

<file path=xl/sharedStrings.xml><?xml version="1.0" encoding="utf-8"?>
<sst xmlns="http://schemas.openxmlformats.org/spreadsheetml/2006/main" count="343" uniqueCount="106">
  <si>
    <t>отклонение</t>
  </si>
  <si>
    <t>в том числе:</t>
  </si>
  <si>
    <t>в федеральный бюджет</t>
  </si>
  <si>
    <t>в консолидированные бюджеты субъектов РФ</t>
  </si>
  <si>
    <t>из них:</t>
  </si>
  <si>
    <t>Налог на прибыль организаций</t>
  </si>
  <si>
    <t>Налог на добавленную стоимость</t>
  </si>
  <si>
    <t>на товары (работы, услуги), реализуемые на территории Российской Федерации</t>
  </si>
  <si>
    <t xml:space="preserve">на товары, ввозимые на территорию Российской Федерации </t>
  </si>
  <si>
    <t>Акцизы</t>
  </si>
  <si>
    <t>на спирт этиловый из всех видов сырья и спиртосодержащую продукцию</t>
  </si>
  <si>
    <t>на табачную продукцию
в федеральный бюджет</t>
  </si>
  <si>
    <t>акцизы на нефтепродукты</t>
  </si>
  <si>
    <t>X</t>
  </si>
  <si>
    <t>Х</t>
  </si>
  <si>
    <t>акцизы на пиво
в консолидированные бюджеты субъектов РФ</t>
  </si>
  <si>
    <t>акцизы на алкогольную продукцию (за исключением вин)</t>
  </si>
  <si>
    <t>Имущественные налоги в консолидированные бюджеты субъектов РФ</t>
  </si>
  <si>
    <t>Налог на имущество физических лиц</t>
  </si>
  <si>
    <t>Налог на имущество организаций</t>
  </si>
  <si>
    <t>Транспортный налог в консолидированные бюджеты субъектов РФ</t>
  </si>
  <si>
    <t>из него:</t>
  </si>
  <si>
    <t>Транспортный налог с организаций</t>
  </si>
  <si>
    <t>Транспортный налог с физических лиц</t>
  </si>
  <si>
    <t>Земельный налог в консолидированные бюджеты субъектов РФ</t>
  </si>
  <si>
    <t xml:space="preserve">Налоги и сборы и регулярные платежи за пользование природными ресурсами </t>
  </si>
  <si>
    <t>Налог на добычу полезных ископаемых</t>
  </si>
  <si>
    <t>СПРАВОЧНО:</t>
  </si>
  <si>
    <t>Всего поступило в консолидированный бюджет Российской Федерации (без нефтегазовых доходов)</t>
  </si>
  <si>
    <t>в федеральный бюджет (без нефтегазовых доходов)</t>
  </si>
  <si>
    <t>2014 год</t>
  </si>
  <si>
    <t>газа горючего природного из всех видов месторождений  углеводородного сырья 
в федеральный бюджет</t>
  </si>
  <si>
    <t>газового конденсата из всех видов месторождений углеводородного сырья 
в федеральный бюджет</t>
  </si>
  <si>
    <t>2015 год</t>
  </si>
  <si>
    <t>январь 2016 года</t>
  </si>
  <si>
    <t>январь-февраль 2016 года</t>
  </si>
  <si>
    <t>февраль 2016 года</t>
  </si>
  <si>
    <t>март 2016 года</t>
  </si>
  <si>
    <t>январь-март 2016 года</t>
  </si>
  <si>
    <t>отклонение в процентах (больше/меньше)</t>
  </si>
  <si>
    <t>апрель 2016 года</t>
  </si>
  <si>
    <t>январь-апрель 2016 года</t>
  </si>
  <si>
    <t>май 2016 года</t>
  </si>
  <si>
    <t>январь-май 
2016 года</t>
  </si>
  <si>
    <t>июнь 2016 года</t>
  </si>
  <si>
    <t>январь-июнь
2016 года</t>
  </si>
  <si>
    <t>в % 
к 2015 г.</t>
  </si>
  <si>
    <t>в % 
к 2014 году</t>
  </si>
  <si>
    <t>июль 2016 года</t>
  </si>
  <si>
    <t>август 2016 года</t>
  </si>
  <si>
    <t>сентябрь 2016 года</t>
  </si>
  <si>
    <t>октябрь 2016 года</t>
  </si>
  <si>
    <t>ноябрь 2016 года</t>
  </si>
  <si>
    <t>Утилизационный сбор в федеральный бюджет</t>
  </si>
  <si>
    <t>нефть в федеральный бюджет</t>
  </si>
  <si>
    <t>в % 
к 2016 г.</t>
  </si>
  <si>
    <t>январь 2017 года</t>
  </si>
  <si>
    <t>Всего поступило в бюджетную систему Российской Федерации</t>
  </si>
  <si>
    <t>Консолидированный бюджет Российской Федерации</t>
  </si>
  <si>
    <t>млрд.рублей</t>
  </si>
  <si>
    <t>Страховые взносы на обязательное социальное страхование*</t>
  </si>
  <si>
    <t>2016 год</t>
  </si>
  <si>
    <t>Налог на доходы физических лиц 
в консолидированные бюджеты субъектов РФ</t>
  </si>
  <si>
    <t>февраль 2017 года</t>
  </si>
  <si>
    <t>январь-февраль 2017 года</t>
  </si>
  <si>
    <t>март 2017 года</t>
  </si>
  <si>
    <t>январь-март 2017 года</t>
  </si>
  <si>
    <t>апрель 2017 года</t>
  </si>
  <si>
    <t>январь-апрель 2017 года</t>
  </si>
  <si>
    <t>май 2017 года</t>
  </si>
  <si>
    <t>январь-май 
2017 года</t>
  </si>
  <si>
    <t>июнь 2017 года</t>
  </si>
  <si>
    <t>январь-июнь 2017 года</t>
  </si>
  <si>
    <t>январь-июль 2016 года</t>
  </si>
  <si>
    <t>январь-июль 2017 года</t>
  </si>
  <si>
    <t>июль 2017 года</t>
  </si>
  <si>
    <t>август 2017 года</t>
  </si>
  <si>
    <t>январь-август 2016 года</t>
  </si>
  <si>
    <t>январь-август 2017 года</t>
  </si>
  <si>
    <t>январь-сентябрь 2016 года</t>
  </si>
  <si>
    <t>январь-сентябрь 2017 года</t>
  </si>
  <si>
    <t>Страховые взносы на обязательное социальное страхование на случай временной нетрудоспособности и в связи с материнством</t>
  </si>
  <si>
    <t>Страховые взносы на обязательное медицинское страхование работающего населения, зачисляемые в бюджет ФОМС</t>
  </si>
  <si>
    <t>Страховые и другие взносы на обязательное пенсионное страхование,  зачисляемые в ПФ РФ</t>
  </si>
  <si>
    <t>сентябрь 2017 года</t>
  </si>
  <si>
    <t>октябрь 2017 года</t>
  </si>
  <si>
    <t>январь-октябрь 2016 года</t>
  </si>
  <si>
    <t>январь-октябрь 2017 года</t>
  </si>
  <si>
    <t>ноябрь 2017 года</t>
  </si>
  <si>
    <t>январь-ноябрь 2016 года</t>
  </si>
  <si>
    <t>январь-ноябрь 2017 года</t>
  </si>
  <si>
    <t>декабрь 2016 года</t>
  </si>
  <si>
    <t>декабрь 2017 года</t>
  </si>
  <si>
    <t>2017 год</t>
  </si>
  <si>
    <t>* - 2016 год - данные Фондов</t>
  </si>
  <si>
    <t xml:space="preserve">Поступление администрируемых ФНС России доходов в бюджетную систему Российской Федерации 
в 2016-2018 гг. </t>
  </si>
  <si>
    <t>январь 2018 года</t>
  </si>
  <si>
    <t>в % 
к 2017 г.</t>
  </si>
  <si>
    <t>февраль 2018 года</t>
  </si>
  <si>
    <t>январь-февраль 2018 года*</t>
  </si>
  <si>
    <t>март 2018 года</t>
  </si>
  <si>
    <t>январь-март 2018 года*</t>
  </si>
  <si>
    <t>апрель 2018 года</t>
  </si>
  <si>
    <t>по данным отчета по ф.1-НМ на 01.05.2018</t>
  </si>
  <si>
    <t>откло-нение</t>
  </si>
  <si>
    <t>январь-апрель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</si>
</sst>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#,##0.000"/>
    <numFmt numFmtId="166" formatCode="&quot;$&quot;#,##0\ ;\(&quot;$&quot;#,##0\)"/>
    <numFmt numFmtId="167" formatCode="_-* #,##0.00[$€-1]_-;\-* #,##0.00[$€-1]_-;_-* &quot;-&quot;??[$€-1]_-"/>
    <numFmt numFmtId="168" formatCode="_(* #,##0.00000000000_);_(* \(#,##0.00000000000\);_(* &quot;-&quot;??_);_(@_)"/>
    <numFmt numFmtId="169" formatCode="#,##0.00000_);[Red]\(#,##0.00000\)"/>
    <numFmt numFmtId="170" formatCode="_(* #,##0.000000000000_);_(* \(#,##0.000000000000\);_(* &quot;-&quot;??_);_(@_)"/>
    <numFmt numFmtId="171" formatCode="[$$-409]#,##0.00_ ;\-[$$-409]#,##0.00\ "/>
    <numFmt numFmtId="172" formatCode="#,##0.0000"/>
  </numFmts>
  <fonts count="6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indexed="8"/>
      <name val="Times New Roman Cyr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i/>
      <sz val="14"/>
      <color indexed="8"/>
      <name val="Times New Roman CYR"/>
      <charset val="204"/>
    </font>
    <font>
      <sz val="10"/>
      <name val="Arial"/>
      <family val="2"/>
      <charset val="204"/>
    </font>
    <font>
      <sz val="14"/>
      <name val="Times New Roman CYR"/>
      <charset val="204"/>
    </font>
    <font>
      <b/>
      <sz val="13"/>
      <color indexed="8"/>
      <name val="Times New Roman Cyr"/>
      <charset val="204"/>
    </font>
    <font>
      <b/>
      <sz val="12"/>
      <name val="Arial"/>
      <family val="2"/>
      <charset val="204"/>
    </font>
    <font>
      <sz val="13"/>
      <color indexed="8"/>
      <name val="Times New Roman CYR"/>
      <charset val="204"/>
    </font>
    <font>
      <b/>
      <sz val="13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Helv"/>
    </font>
    <font>
      <sz val="10"/>
      <name val="Arial Cyr"/>
      <family val="2"/>
      <charset val="204"/>
    </font>
    <font>
      <sz val="10"/>
      <color indexed="24"/>
      <name val="System"/>
      <family val="2"/>
      <charset val="204"/>
    </font>
    <font>
      <b/>
      <sz val="9"/>
      <name val="Arial"/>
      <family val="2"/>
    </font>
    <font>
      <sz val="10"/>
      <name val="Times New Roman"/>
      <family val="1"/>
      <charset val="204"/>
    </font>
    <font>
      <b/>
      <sz val="12"/>
      <name val="Arial"/>
      <family val="2"/>
    </font>
    <font>
      <b/>
      <sz val="18"/>
      <color indexed="24"/>
      <name val="System"/>
      <family val="2"/>
      <charset val="204"/>
    </font>
    <font>
      <b/>
      <sz val="12"/>
      <color indexed="24"/>
      <name val="System"/>
      <family val="2"/>
      <charset val="204"/>
    </font>
    <font>
      <sz val="10"/>
      <name val="Times New Roman CYR"/>
      <charset val="204"/>
    </font>
    <font>
      <sz val="8"/>
      <color indexed="24"/>
      <name val="Pragmatica"/>
    </font>
    <font>
      <u/>
      <sz val="13"/>
      <color indexed="8"/>
      <name val="Times New Roman CYR"/>
      <charset val="204"/>
    </font>
    <font>
      <b/>
      <sz val="15"/>
      <color indexed="8"/>
      <name val="Times New Roman"/>
      <family val="1"/>
      <charset val="204"/>
    </font>
    <font>
      <b/>
      <i/>
      <sz val="15"/>
      <color indexed="8"/>
      <name val="Times New Roman"/>
      <family val="1"/>
      <charset val="204"/>
    </font>
    <font>
      <sz val="15"/>
      <name val="Arial"/>
      <family val="2"/>
      <charset val="204"/>
    </font>
    <font>
      <i/>
      <sz val="15"/>
      <name val="Arial"/>
      <family val="2"/>
      <charset val="204"/>
    </font>
    <font>
      <sz val="15"/>
      <color indexed="8"/>
      <name val="Times New Roman"/>
      <family val="1"/>
      <charset val="204"/>
    </font>
    <font>
      <i/>
      <sz val="15"/>
      <color indexed="8"/>
      <name val="Times New Roman"/>
      <family val="1"/>
      <charset val="204"/>
    </font>
    <font>
      <sz val="15"/>
      <color rgb="FF00B050"/>
      <name val="Times New Roman"/>
      <family val="1"/>
      <charset val="204"/>
    </font>
    <font>
      <b/>
      <sz val="15"/>
      <name val="Times New Roman"/>
      <family val="1"/>
      <charset val="204"/>
    </font>
    <font>
      <b/>
      <i/>
      <sz val="15"/>
      <name val="Times New Roman"/>
      <family val="1"/>
      <charset val="204"/>
    </font>
    <font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2"/>
      <name val="Arial"/>
      <family val="2"/>
      <charset val="204"/>
    </font>
    <font>
      <sz val="12"/>
      <color rgb="FF00B050"/>
      <name val="Arial"/>
      <family val="2"/>
      <charset val="204"/>
    </font>
    <font>
      <sz val="12"/>
      <color rgb="FF33CC33"/>
      <name val="Arial"/>
      <family val="2"/>
      <charset val="204"/>
    </font>
    <font>
      <b/>
      <sz val="12"/>
      <color rgb="FF33CC33"/>
      <name val="Arial"/>
      <family val="2"/>
      <charset val="204"/>
    </font>
    <font>
      <b/>
      <sz val="12"/>
      <color rgb="FF00B050"/>
      <name val="Arial"/>
      <family val="2"/>
      <charset val="204"/>
    </font>
    <font>
      <sz val="14"/>
      <color rgb="FF00B050"/>
      <name val="Times New Roman CYR"/>
      <charset val="204"/>
    </font>
    <font>
      <b/>
      <sz val="15"/>
      <color rgb="FF00B050"/>
      <name val="Times New Roman"/>
      <family val="1"/>
      <charset val="204"/>
    </font>
    <font>
      <i/>
      <sz val="14"/>
      <name val="Times New Roman CYR"/>
      <charset val="204"/>
    </font>
    <font>
      <b/>
      <sz val="15"/>
      <color rgb="FF33CC33"/>
      <name val="Times New Roman"/>
      <family val="1"/>
      <charset val="204"/>
    </font>
    <font>
      <sz val="15"/>
      <color rgb="FF33CC33"/>
      <name val="Times New Roman"/>
      <family val="1"/>
      <charset val="204"/>
    </font>
    <font>
      <sz val="15"/>
      <color rgb="FF008000"/>
      <name val="Times New Roman"/>
      <family val="1"/>
      <charset val="204"/>
    </font>
    <font>
      <b/>
      <sz val="15"/>
      <color rgb="FF008000"/>
      <name val="Times New Roman"/>
      <family val="1"/>
      <charset val="204"/>
    </font>
    <font>
      <sz val="15"/>
      <color rgb="FF0070C0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i/>
      <sz val="11"/>
      <name val="Arial"/>
      <family val="2"/>
      <charset val="204"/>
    </font>
    <font>
      <sz val="14"/>
      <color rgb="FF00B050"/>
      <name val="Times New Roman"/>
      <family val="1"/>
      <charset val="204"/>
    </font>
    <font>
      <sz val="15"/>
      <name val="Times New Roman CYR"/>
      <charset val="204"/>
    </font>
    <font>
      <sz val="15"/>
      <color rgb="FF0070C0"/>
      <name val="Times New Roman CYR"/>
      <charset val="204"/>
    </font>
    <font>
      <i/>
      <sz val="15"/>
      <color indexed="8"/>
      <name val="Times New Roman CYR"/>
      <charset val="204"/>
    </font>
    <font>
      <sz val="15"/>
      <color rgb="FF00B050"/>
      <name val="Arial"/>
      <family val="2"/>
      <charset val="204"/>
    </font>
    <font>
      <sz val="14"/>
      <color rgb="FF33CC33"/>
      <name val="Times New Roman CYR"/>
      <charset val="204"/>
    </font>
    <font>
      <b/>
      <sz val="15"/>
      <color rgb="FF0070C0"/>
      <name val="Times New Roman"/>
      <family val="1"/>
      <charset val="204"/>
    </font>
    <font>
      <b/>
      <sz val="15"/>
      <name val="Arial"/>
      <family val="2"/>
      <charset val="204"/>
    </font>
    <font>
      <b/>
      <i/>
      <sz val="15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darkTrellis">
        <fgColor indexed="22"/>
      </patternFill>
    </fill>
    <fill>
      <patternFill patternType="solid">
        <fgColor rgb="FF99FF3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5" fillId="0" borderId="0"/>
    <xf numFmtId="0" fontId="16" fillId="0" borderId="0"/>
    <xf numFmtId="0" fontId="16" fillId="0" borderId="0"/>
    <xf numFmtId="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5" fontId="18" fillId="0" borderId="0"/>
    <xf numFmtId="167" fontId="19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8" fontId="23" fillId="0" borderId="0"/>
    <xf numFmtId="4" fontId="24" fillId="5" borderId="0">
      <alignment horizontal="right"/>
    </xf>
    <xf numFmtId="0" fontId="7" fillId="0" borderId="0"/>
    <xf numFmtId="0" fontId="17" fillId="0" borderId="2" applyNumberFormat="0" applyFont="0" applyFill="0" applyAlignment="0" applyProtection="0"/>
    <xf numFmtId="169" fontId="23" fillId="0" borderId="0">
      <alignment horizontal="center"/>
    </xf>
    <xf numFmtId="170" fontId="23" fillId="0" borderId="0"/>
    <xf numFmtId="171" fontId="7" fillId="0" borderId="0">
      <alignment horizontal="center"/>
    </xf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229">
    <xf numFmtId="0" fontId="0" fillId="0" borderId="0" xfId="0"/>
    <xf numFmtId="0" fontId="3" fillId="0" borderId="0" xfId="1" applyFont="1" applyFill="1"/>
    <xf numFmtId="0" fontId="4" fillId="0" borderId="0" xfId="1" applyFont="1" applyFill="1" applyBorder="1"/>
    <xf numFmtId="0" fontId="5" fillId="0" borderId="1" xfId="1" applyFont="1" applyFill="1" applyBorder="1" applyAlignment="1" applyProtection="1">
      <alignment horizontal="center" vertical="top"/>
      <protection locked="0"/>
    </xf>
    <xf numFmtId="4" fontId="8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left" vertical="center" wrapText="1" indent="2"/>
      <protection locked="0"/>
    </xf>
    <xf numFmtId="0" fontId="10" fillId="0" borderId="0" xfId="1" applyFont="1" applyFill="1"/>
    <xf numFmtId="0" fontId="11" fillId="0" borderId="1" xfId="1" applyFont="1" applyFill="1" applyBorder="1" applyAlignment="1" applyProtection="1">
      <alignment horizontal="center" vertical="center" wrapText="1"/>
      <protection locked="0"/>
    </xf>
    <xf numFmtId="0" fontId="11" fillId="0" borderId="1" xfId="1" applyFont="1" applyFill="1" applyBorder="1" applyAlignment="1" applyProtection="1">
      <alignment horizontal="left" vertical="center" wrapText="1" indent="5"/>
      <protection locked="0"/>
    </xf>
    <xf numFmtId="0" fontId="10" fillId="3" borderId="0" xfId="1" applyFont="1" applyFill="1"/>
    <xf numFmtId="0" fontId="11" fillId="3" borderId="1" xfId="1" applyFont="1" applyFill="1" applyBorder="1" applyAlignment="1" applyProtection="1">
      <alignment horizontal="center" vertical="center" wrapText="1"/>
      <protection locked="0"/>
    </xf>
    <xf numFmtId="0" fontId="3" fillId="3" borderId="0" xfId="1" applyFont="1" applyFill="1"/>
    <xf numFmtId="0" fontId="11" fillId="3" borderId="1" xfId="1" applyFont="1" applyFill="1" applyBorder="1" applyAlignment="1" applyProtection="1">
      <alignment horizontal="left" vertical="center" wrapText="1" indent="5"/>
      <protection locked="0"/>
    </xf>
    <xf numFmtId="0" fontId="10" fillId="0" borderId="0" xfId="1" applyFont="1" applyFill="1" applyBorder="1"/>
    <xf numFmtId="0" fontId="3" fillId="0" borderId="0" xfId="1" applyFont="1" applyFill="1" applyBorder="1"/>
    <xf numFmtId="0" fontId="12" fillId="0" borderId="1" xfId="1" applyFont="1" applyFill="1" applyBorder="1" applyAlignment="1" applyProtection="1">
      <alignment horizontal="left" vertical="center" wrapText="1" indent="2"/>
      <protection locked="0"/>
    </xf>
    <xf numFmtId="0" fontId="12" fillId="0" borderId="1" xfId="1" applyFont="1" applyFill="1" applyBorder="1" applyAlignment="1" applyProtection="1">
      <alignment horizontal="left" vertical="center" indent="2"/>
      <protection locked="0"/>
    </xf>
    <xf numFmtId="0" fontId="9" fillId="0" borderId="1" xfId="1" applyFont="1" applyFill="1" applyBorder="1" applyAlignment="1" applyProtection="1">
      <alignment horizontal="left" vertical="center" wrapText="1" indent="3"/>
      <protection locked="0"/>
    </xf>
    <xf numFmtId="0" fontId="11" fillId="0" borderId="1" xfId="1" applyFont="1" applyFill="1" applyBorder="1" applyAlignment="1" applyProtection="1">
      <alignment horizontal="left" vertical="center" wrapText="1" indent="3"/>
      <protection locked="0"/>
    </xf>
    <xf numFmtId="0" fontId="11" fillId="4" borderId="1" xfId="1" applyFont="1" applyFill="1" applyBorder="1" applyAlignment="1" applyProtection="1">
      <alignment horizontal="left" vertical="center" wrapText="1" indent="5"/>
      <protection locked="0"/>
    </xf>
    <xf numFmtId="0" fontId="3" fillId="4" borderId="0" xfId="1" applyFont="1" applyFill="1" applyBorder="1"/>
    <xf numFmtId="0" fontId="11" fillId="2" borderId="1" xfId="1" applyFont="1" applyFill="1" applyBorder="1" applyAlignment="1" applyProtection="1">
      <alignment horizontal="left" vertical="center" wrapText="1" indent="3"/>
      <protection locked="0"/>
    </xf>
    <xf numFmtId="0" fontId="3" fillId="2" borderId="0" xfId="1" applyFont="1" applyFill="1" applyBorder="1"/>
    <xf numFmtId="0" fontId="11" fillId="2" borderId="1" xfId="1" applyFont="1" applyFill="1" applyBorder="1" applyAlignment="1" applyProtection="1">
      <alignment horizontal="left" vertical="center" wrapText="1" indent="5"/>
      <protection locked="0"/>
    </xf>
    <xf numFmtId="0" fontId="14" fillId="2" borderId="1" xfId="3" applyFont="1" applyFill="1" applyBorder="1" applyAlignment="1">
      <alignment horizontal="left" wrapText="1" indent="3"/>
    </xf>
    <xf numFmtId="0" fontId="14" fillId="0" borderId="1" xfId="3" applyFont="1" applyFill="1" applyBorder="1" applyAlignment="1">
      <alignment horizontal="left" wrapText="1" indent="3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1" fillId="4" borderId="1" xfId="1" applyFont="1" applyFill="1" applyBorder="1" applyAlignment="1" applyProtection="1">
      <alignment horizontal="left" vertical="center" wrapText="1" indent="2"/>
      <protection locked="0"/>
    </xf>
    <xf numFmtId="0" fontId="4" fillId="0" borderId="0" xfId="1" applyFont="1" applyFill="1"/>
    <xf numFmtId="164" fontId="30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9" fillId="3" borderId="1" xfId="1" applyFont="1" applyFill="1" applyBorder="1" applyAlignment="1" applyProtection="1">
      <alignment horizontal="left" vertical="center" wrapText="1" indent="2"/>
      <protection locked="0"/>
    </xf>
    <xf numFmtId="0" fontId="25" fillId="2" borderId="1" xfId="1" applyFont="1" applyFill="1" applyBorder="1" applyAlignment="1" applyProtection="1">
      <alignment horizontal="center" vertical="center" wrapText="1"/>
      <protection locked="0"/>
    </xf>
    <xf numFmtId="164" fontId="33" fillId="0" borderId="1" xfId="1" applyNumberFormat="1" applyFont="1" applyFill="1" applyBorder="1" applyAlignment="1">
      <alignment horizontal="right" vertical="center"/>
    </xf>
    <xf numFmtId="164" fontId="35" fillId="0" borderId="1" xfId="1" applyNumberFormat="1" applyFont="1" applyFill="1" applyBorder="1" applyAlignment="1">
      <alignment horizontal="right" vertical="center"/>
    </xf>
    <xf numFmtId="164" fontId="33" fillId="3" borderId="1" xfId="1" applyNumberFormat="1" applyFont="1" applyFill="1" applyBorder="1" applyAlignment="1">
      <alignment horizontal="right" vertical="center"/>
    </xf>
    <xf numFmtId="164" fontId="35" fillId="3" borderId="1" xfId="1" applyNumberFormat="1" applyFont="1" applyFill="1" applyBorder="1" applyAlignment="1">
      <alignment horizontal="right" vertical="center"/>
    </xf>
    <xf numFmtId="164" fontId="35" fillId="2" borderId="1" xfId="1" applyNumberFormat="1" applyFont="1" applyFill="1" applyBorder="1" applyAlignment="1">
      <alignment horizontal="right" vertical="center"/>
    </xf>
    <xf numFmtId="164" fontId="35" fillId="4" borderId="1" xfId="1" applyNumberFormat="1" applyFont="1" applyFill="1" applyBorder="1" applyAlignment="1">
      <alignment horizontal="right" vertical="center"/>
    </xf>
    <xf numFmtId="164" fontId="36" fillId="0" borderId="1" xfId="1" applyNumberFormat="1" applyFont="1" applyFill="1" applyBorder="1" applyAlignment="1">
      <alignment horizontal="right" vertical="center"/>
    </xf>
    <xf numFmtId="164" fontId="36" fillId="3" borderId="1" xfId="1" applyNumberFormat="1" applyFont="1" applyFill="1" applyBorder="1" applyAlignment="1">
      <alignment horizontal="right" vertical="center"/>
    </xf>
    <xf numFmtId="164" fontId="34" fillId="0" borderId="1" xfId="1" applyNumberFormat="1" applyFont="1" applyFill="1" applyBorder="1" applyAlignment="1">
      <alignment horizontal="right" vertical="center"/>
    </xf>
    <xf numFmtId="164" fontId="36" fillId="2" borderId="1" xfId="1" applyNumberFormat="1" applyFont="1" applyFill="1" applyBorder="1" applyAlignment="1">
      <alignment horizontal="right" vertical="center"/>
    </xf>
    <xf numFmtId="164" fontId="36" fillId="4" borderId="1" xfId="1" applyNumberFormat="1" applyFont="1" applyFill="1" applyBorder="1" applyAlignment="1">
      <alignment horizontal="right" vertical="center"/>
    </xf>
    <xf numFmtId="4" fontId="35" fillId="0" borderId="1" xfId="1" applyNumberFormat="1" applyFont="1" applyFill="1" applyBorder="1" applyAlignment="1">
      <alignment horizontal="right" vertical="center"/>
    </xf>
    <xf numFmtId="0" fontId="39" fillId="0" borderId="0" xfId="1" applyFont="1" applyFill="1"/>
    <xf numFmtId="0" fontId="39" fillId="0" borderId="0" xfId="1" applyFont="1" applyFill="1" applyBorder="1"/>
    <xf numFmtId="164" fontId="33" fillId="2" borderId="1" xfId="1" applyNumberFormat="1" applyFont="1" applyFill="1" applyBorder="1" applyAlignment="1">
      <alignment horizontal="right" vertical="center"/>
    </xf>
    <xf numFmtId="0" fontId="40" fillId="0" borderId="0" xfId="1" applyFont="1" applyFill="1"/>
    <xf numFmtId="0" fontId="40" fillId="0" borderId="0" xfId="1" applyFont="1" applyFill="1" applyBorder="1"/>
    <xf numFmtId="165" fontId="35" fillId="0" borderId="1" xfId="1" applyNumberFormat="1" applyFont="1" applyFill="1" applyBorder="1" applyAlignment="1">
      <alignment horizontal="right" vertical="center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0" xfId="1" applyFont="1" applyFill="1"/>
    <xf numFmtId="0" fontId="4" fillId="2" borderId="0" xfId="1" applyFont="1" applyFill="1"/>
    <xf numFmtId="0" fontId="39" fillId="2" borderId="0" xfId="1" applyFont="1" applyFill="1"/>
    <xf numFmtId="0" fontId="11" fillId="2" borderId="1" xfId="1" applyFont="1" applyFill="1" applyBorder="1" applyAlignment="1" applyProtection="1">
      <alignment horizontal="left" vertical="center" wrapText="1" indent="4"/>
      <protection locked="0"/>
    </xf>
    <xf numFmtId="164" fontId="32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34" fillId="2" borderId="1" xfId="1" applyNumberFormat="1" applyFont="1" applyFill="1" applyBorder="1" applyAlignment="1">
      <alignment horizontal="right" vertical="center"/>
    </xf>
    <xf numFmtId="164" fontId="34" fillId="3" borderId="1" xfId="1" applyNumberFormat="1" applyFont="1" applyFill="1" applyBorder="1" applyAlignment="1">
      <alignment horizontal="right" vertical="center"/>
    </xf>
    <xf numFmtId="0" fontId="14" fillId="0" borderId="1" xfId="3" applyFont="1" applyFill="1" applyBorder="1" applyAlignment="1">
      <alignment horizontal="left" wrapText="1" indent="5"/>
    </xf>
    <xf numFmtId="4" fontId="45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44" fillId="0" borderId="1" xfId="1" applyNumberFormat="1" applyFont="1" applyFill="1" applyBorder="1" applyAlignment="1">
      <alignment horizontal="right" vertical="center"/>
    </xf>
    <xf numFmtId="164" fontId="32" fillId="0" borderId="1" xfId="1" applyNumberFormat="1" applyFont="1" applyFill="1" applyBorder="1" applyAlignment="1">
      <alignment horizontal="right" vertical="center"/>
    </xf>
    <xf numFmtId="164" fontId="44" fillId="3" borderId="1" xfId="1" applyNumberFormat="1" applyFont="1" applyFill="1" applyBorder="1" applyAlignment="1">
      <alignment horizontal="right" vertical="center"/>
    </xf>
    <xf numFmtId="164" fontId="32" fillId="3" borderId="1" xfId="1" applyNumberFormat="1" applyFont="1" applyFill="1" applyBorder="1" applyAlignment="1">
      <alignment horizontal="right" vertical="center"/>
    </xf>
    <xf numFmtId="14" fontId="37" fillId="2" borderId="0" xfId="4" applyNumberFormat="1" applyFont="1" applyFill="1" applyAlignment="1">
      <alignment horizontal="left" wrapText="1"/>
    </xf>
    <xf numFmtId="0" fontId="13" fillId="0" borderId="3" xfId="1" applyFont="1" applyFill="1" applyBorder="1" applyAlignment="1"/>
    <xf numFmtId="164" fontId="32" fillId="2" borderId="1" xfId="1" applyNumberFormat="1" applyFont="1" applyFill="1" applyBorder="1" applyAlignment="1">
      <alignment horizontal="right" vertical="center"/>
    </xf>
    <xf numFmtId="164" fontId="32" fillId="4" borderId="1" xfId="1" applyNumberFormat="1" applyFont="1" applyFill="1" applyBorder="1" applyAlignment="1">
      <alignment horizontal="right" vertical="center"/>
    </xf>
    <xf numFmtId="164" fontId="46" fillId="0" borderId="1" xfId="1" applyNumberFormat="1" applyFont="1" applyFill="1" applyBorder="1" applyAlignment="1">
      <alignment horizontal="right" vertical="center"/>
    </xf>
    <xf numFmtId="164" fontId="47" fillId="0" borderId="1" xfId="1" applyNumberFormat="1" applyFont="1" applyFill="1" applyBorder="1" applyAlignment="1">
      <alignment horizontal="right" vertical="center"/>
    </xf>
    <xf numFmtId="164" fontId="49" fillId="0" borderId="1" xfId="1" applyNumberFormat="1" applyFont="1" applyFill="1" applyBorder="1" applyAlignment="1">
      <alignment horizontal="right" vertical="center"/>
    </xf>
    <xf numFmtId="164" fontId="48" fillId="0" borderId="1" xfId="1" applyNumberFormat="1" applyFont="1" applyFill="1" applyBorder="1" applyAlignment="1">
      <alignment horizontal="right" vertical="center"/>
    </xf>
    <xf numFmtId="0" fontId="14" fillId="0" borderId="0" xfId="1" applyFont="1" applyFill="1" applyAlignment="1"/>
    <xf numFmtId="0" fontId="4" fillId="7" borderId="0" xfId="1" applyFont="1" applyFill="1"/>
    <xf numFmtId="164" fontId="34" fillId="7" borderId="1" xfId="1" applyNumberFormat="1" applyFont="1" applyFill="1" applyBorder="1" applyAlignment="1">
      <alignment horizontal="right" vertical="center"/>
    </xf>
    <xf numFmtId="164" fontId="36" fillId="7" borderId="1" xfId="1" applyNumberFormat="1" applyFont="1" applyFill="1" applyBorder="1" applyAlignment="1">
      <alignment horizontal="right" vertical="center"/>
    </xf>
    <xf numFmtId="0" fontId="4" fillId="7" borderId="0" xfId="1" applyFont="1" applyFill="1" applyBorder="1"/>
    <xf numFmtId="164" fontId="34" fillId="0" borderId="0" xfId="1" applyNumberFormat="1" applyFont="1" applyFill="1" applyBorder="1" applyAlignment="1">
      <alignment horizontal="right" vertical="center"/>
    </xf>
    <xf numFmtId="164" fontId="33" fillId="0" borderId="0" xfId="1" applyNumberFormat="1" applyFont="1" applyFill="1" applyBorder="1" applyAlignment="1">
      <alignment horizontal="right" vertical="center"/>
    </xf>
    <xf numFmtId="164" fontId="44" fillId="0" borderId="0" xfId="1" applyNumberFormat="1" applyFont="1" applyFill="1" applyBorder="1" applyAlignment="1">
      <alignment horizontal="right" vertical="center"/>
    </xf>
    <xf numFmtId="164" fontId="34" fillId="7" borderId="0" xfId="1" applyNumberFormat="1" applyFont="1" applyFill="1" applyBorder="1" applyAlignment="1">
      <alignment horizontal="right" vertical="center"/>
    </xf>
    <xf numFmtId="164" fontId="34" fillId="0" borderId="4" xfId="1" applyNumberFormat="1" applyFont="1" applyFill="1" applyBorder="1" applyAlignment="1">
      <alignment horizontal="right" vertical="center"/>
    </xf>
    <xf numFmtId="164" fontId="36" fillId="0" borderId="4" xfId="1" applyNumberFormat="1" applyFont="1" applyFill="1" applyBorder="1" applyAlignment="1">
      <alignment horizontal="right" vertical="center"/>
    </xf>
    <xf numFmtId="164" fontId="36" fillId="2" borderId="4" xfId="1" applyNumberFormat="1" applyFont="1" applyFill="1" applyBorder="1" applyAlignment="1">
      <alignment horizontal="right" vertical="center"/>
    </xf>
    <xf numFmtId="164" fontId="36" fillId="4" borderId="4" xfId="1" applyNumberFormat="1" applyFont="1" applyFill="1" applyBorder="1" applyAlignment="1">
      <alignment horizontal="right" vertical="center"/>
    </xf>
    <xf numFmtId="0" fontId="11" fillId="0" borderId="1" xfId="1" applyFont="1" applyFill="1" applyBorder="1" applyAlignment="1" applyProtection="1">
      <alignment horizontal="left" vertical="center" wrapText="1" indent="2"/>
      <protection locked="0"/>
    </xf>
    <xf numFmtId="0" fontId="9" fillId="0" borderId="0" xfId="1" applyFont="1" applyFill="1" applyBorder="1" applyAlignment="1" applyProtection="1">
      <alignment horizontal="left" vertical="center" wrapText="1" indent="2"/>
      <protection locked="0"/>
    </xf>
    <xf numFmtId="0" fontId="38" fillId="0" borderId="0" xfId="1" applyFont="1" applyFill="1" applyBorder="1"/>
    <xf numFmtId="164" fontId="33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27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27" fillId="6" borderId="1" xfId="2" applyNumberFormat="1" applyFont="1" applyFill="1" applyBorder="1" applyAlignment="1" applyProtection="1">
      <alignment horizontal="right" vertical="center" wrapText="1"/>
      <protection locked="0"/>
    </xf>
    <xf numFmtId="164" fontId="35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31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50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51" fillId="0" borderId="0" xfId="1" applyFont="1" applyFill="1" applyBorder="1" applyAlignment="1" applyProtection="1">
      <alignment horizontal="justify" vertical="center"/>
      <protection locked="0"/>
    </xf>
    <xf numFmtId="164" fontId="35" fillId="0" borderId="0" xfId="2" applyNumberFormat="1" applyFont="1" applyFill="1" applyBorder="1" applyAlignment="1" applyProtection="1">
      <alignment horizontal="right" vertical="center" wrapText="1"/>
      <protection locked="0"/>
    </xf>
    <xf numFmtId="164" fontId="31" fillId="0" borderId="0" xfId="2" applyNumberFormat="1" applyFont="1" applyFill="1" applyBorder="1" applyAlignment="1" applyProtection="1">
      <alignment horizontal="right" vertical="center" wrapText="1"/>
      <protection locked="0"/>
    </xf>
    <xf numFmtId="164" fontId="35" fillId="0" borderId="1" xfId="0" applyNumberFormat="1" applyFont="1" applyBorder="1" applyAlignment="1">
      <alignment horizontal="right" vertical="center"/>
    </xf>
    <xf numFmtId="4" fontId="43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44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32" fillId="0" borderId="0" xfId="2" applyNumberFormat="1" applyFont="1" applyFill="1" applyBorder="1" applyAlignment="1" applyProtection="1">
      <alignment horizontal="right" vertical="center" wrapText="1"/>
      <protection locked="0"/>
    </xf>
    <xf numFmtId="164" fontId="32" fillId="0" borderId="1" xfId="0" applyNumberFormat="1" applyFont="1" applyBorder="1" applyAlignment="1">
      <alignment horizontal="right" vertical="center"/>
    </xf>
    <xf numFmtId="4" fontId="52" fillId="7" borderId="1" xfId="2" applyNumberFormat="1" applyFont="1" applyFill="1" applyBorder="1" applyAlignment="1" applyProtection="1">
      <alignment horizontal="center" vertical="center" wrapText="1"/>
      <protection locked="0"/>
    </xf>
    <xf numFmtId="0" fontId="37" fillId="7" borderId="3" xfId="1" applyFont="1" applyFill="1" applyBorder="1" applyAlignment="1">
      <alignment horizontal="right"/>
    </xf>
    <xf numFmtId="164" fontId="27" fillId="7" borderId="1" xfId="2" applyNumberFormat="1" applyFont="1" applyFill="1" applyBorder="1" applyAlignment="1" applyProtection="1">
      <alignment horizontal="right" vertical="center" wrapText="1"/>
      <protection locked="0"/>
    </xf>
    <xf numFmtId="164" fontId="31" fillId="7" borderId="1" xfId="2" applyNumberFormat="1" applyFont="1" applyFill="1" applyBorder="1" applyAlignment="1" applyProtection="1">
      <alignment horizontal="right" vertical="center" wrapText="1"/>
      <protection locked="0"/>
    </xf>
    <xf numFmtId="164" fontId="31" fillId="7" borderId="0" xfId="2" applyNumberFormat="1" applyFont="1" applyFill="1" applyBorder="1" applyAlignment="1" applyProtection="1">
      <alignment horizontal="right" vertical="center" wrapText="1"/>
      <protection locked="0"/>
    </xf>
    <xf numFmtId="165" fontId="32" fillId="0" borderId="1" xfId="1" applyNumberFormat="1" applyFont="1" applyFill="1" applyBorder="1" applyAlignment="1">
      <alignment horizontal="right" vertical="center"/>
    </xf>
    <xf numFmtId="164" fontId="26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13" fillId="0" borderId="3" xfId="1" applyFont="1" applyFill="1" applyBorder="1" applyAlignment="1">
      <alignment horizontal="right"/>
    </xf>
    <xf numFmtId="0" fontId="37" fillId="2" borderId="3" xfId="1" applyFont="1" applyFill="1" applyBorder="1" applyAlignment="1">
      <alignment horizontal="right"/>
    </xf>
    <xf numFmtId="164" fontId="27" fillId="2" borderId="1" xfId="2" applyNumberFormat="1" applyFont="1" applyFill="1" applyBorder="1" applyAlignment="1" applyProtection="1">
      <alignment horizontal="right" vertical="center" wrapText="1"/>
      <protection locked="0"/>
    </xf>
    <xf numFmtId="164" fontId="31" fillId="2" borderId="1" xfId="2" applyNumberFormat="1" applyFont="1" applyFill="1" applyBorder="1" applyAlignment="1" applyProtection="1">
      <alignment horizontal="right" vertical="center" wrapText="1"/>
      <protection locked="0"/>
    </xf>
    <xf numFmtId="164" fontId="31" fillId="2" borderId="0" xfId="2" applyNumberFormat="1" applyFont="1" applyFill="1" applyBorder="1" applyAlignment="1" applyProtection="1">
      <alignment horizontal="right" vertical="center" wrapText="1"/>
      <protection locked="0"/>
    </xf>
    <xf numFmtId="164" fontId="34" fillId="2" borderId="0" xfId="1" applyNumberFormat="1" applyFont="1" applyFill="1" applyBorder="1" applyAlignment="1">
      <alignment horizontal="right" vertical="center"/>
    </xf>
    <xf numFmtId="0" fontId="4" fillId="2" borderId="0" xfId="1" applyFont="1" applyFill="1" applyBorder="1"/>
    <xf numFmtId="4" fontId="36" fillId="2" borderId="1" xfId="1" applyNumberFormat="1" applyFont="1" applyFill="1" applyBorder="1" applyAlignment="1">
      <alignment horizontal="right" vertical="center"/>
    </xf>
    <xf numFmtId="0" fontId="13" fillId="2" borderId="3" xfId="1" applyFont="1" applyFill="1" applyBorder="1" applyAlignment="1">
      <alignment horizontal="right"/>
    </xf>
    <xf numFmtId="164" fontId="26" fillId="2" borderId="1" xfId="2" applyNumberFormat="1" applyFont="1" applyFill="1" applyBorder="1" applyAlignment="1" applyProtection="1">
      <alignment horizontal="right" vertical="center" wrapText="1"/>
      <protection locked="0"/>
    </xf>
    <xf numFmtId="164" fontId="30" fillId="2" borderId="1" xfId="2" applyNumberFormat="1" applyFont="1" applyFill="1" applyBorder="1" applyAlignment="1" applyProtection="1">
      <alignment horizontal="right" vertical="center" wrapText="1"/>
      <protection locked="0"/>
    </xf>
    <xf numFmtId="164" fontId="30" fillId="2" borderId="0" xfId="2" applyNumberFormat="1" applyFont="1" applyFill="1" applyBorder="1" applyAlignment="1" applyProtection="1">
      <alignment horizontal="right" vertical="center" wrapText="1"/>
      <protection locked="0"/>
    </xf>
    <xf numFmtId="164" fontId="33" fillId="2" borderId="0" xfId="1" applyNumberFormat="1" applyFont="1" applyFill="1" applyBorder="1" applyAlignment="1">
      <alignment horizontal="right" vertical="center"/>
    </xf>
    <xf numFmtId="4" fontId="35" fillId="2" borderId="1" xfId="1" applyNumberFormat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left"/>
    </xf>
    <xf numFmtId="164" fontId="30" fillId="0" borderId="0" xfId="2" applyNumberFormat="1" applyFont="1" applyFill="1" applyBorder="1" applyAlignment="1" applyProtection="1">
      <alignment horizontal="right" vertical="center" wrapText="1"/>
      <protection locked="0"/>
    </xf>
    <xf numFmtId="164" fontId="35" fillId="0" borderId="0" xfId="1" applyNumberFormat="1" applyFont="1" applyFill="1" applyBorder="1" applyAlignment="1">
      <alignment horizontal="right" vertical="center"/>
    </xf>
    <xf numFmtId="0" fontId="4" fillId="6" borderId="0" xfId="1" applyFont="1" applyFill="1"/>
    <xf numFmtId="0" fontId="37" fillId="6" borderId="3" xfId="1" applyFont="1" applyFill="1" applyBorder="1" applyAlignment="1">
      <alignment horizontal="right"/>
    </xf>
    <xf numFmtId="4" fontId="52" fillId="6" borderId="1" xfId="2" applyNumberFormat="1" applyFont="1" applyFill="1" applyBorder="1" applyAlignment="1" applyProtection="1">
      <alignment horizontal="center" vertical="center" wrapText="1"/>
      <protection locked="0"/>
    </xf>
    <xf numFmtId="164" fontId="31" fillId="6" borderId="0" xfId="2" applyNumberFormat="1" applyFont="1" applyFill="1" applyBorder="1" applyAlignment="1" applyProtection="1">
      <alignment horizontal="right" vertical="center" wrapText="1"/>
      <protection locked="0"/>
    </xf>
    <xf numFmtId="164" fontId="34" fillId="6" borderId="1" xfId="1" applyNumberFormat="1" applyFont="1" applyFill="1" applyBorder="1" applyAlignment="1">
      <alignment horizontal="right" vertical="center"/>
    </xf>
    <xf numFmtId="164" fontId="36" fillId="6" borderId="1" xfId="1" applyNumberFormat="1" applyFont="1" applyFill="1" applyBorder="1" applyAlignment="1">
      <alignment horizontal="right" vertical="center"/>
    </xf>
    <xf numFmtId="4" fontId="36" fillId="6" borderId="1" xfId="1" applyNumberFormat="1" applyFont="1" applyFill="1" applyBorder="1" applyAlignment="1">
      <alignment horizontal="right" vertical="center"/>
    </xf>
    <xf numFmtId="164" fontId="34" fillId="6" borderId="0" xfId="1" applyNumberFormat="1" applyFont="1" applyFill="1" applyBorder="1" applyAlignment="1">
      <alignment horizontal="right" vertical="center"/>
    </xf>
    <xf numFmtId="0" fontId="4" fillId="6" borderId="0" xfId="1" applyFont="1" applyFill="1" applyBorder="1"/>
    <xf numFmtId="164" fontId="31" fillId="6" borderId="1" xfId="2" applyNumberFormat="1" applyFont="1" applyFill="1" applyBorder="1" applyAlignment="1" applyProtection="1">
      <alignment horizontal="right" vertical="center" wrapText="1"/>
      <protection locked="0"/>
    </xf>
    <xf numFmtId="164" fontId="33" fillId="0" borderId="4" xfId="1" applyNumberFormat="1" applyFont="1" applyFill="1" applyBorder="1" applyAlignment="1">
      <alignment horizontal="right" vertical="center"/>
    </xf>
    <xf numFmtId="164" fontId="35" fillId="0" borderId="4" xfId="1" applyNumberFormat="1" applyFont="1" applyFill="1" applyBorder="1" applyAlignment="1">
      <alignment horizontal="right" vertical="center"/>
    </xf>
    <xf numFmtId="164" fontId="35" fillId="2" borderId="4" xfId="1" applyNumberFormat="1" applyFont="1" applyFill="1" applyBorder="1" applyAlignment="1">
      <alignment horizontal="right" vertical="center"/>
    </xf>
    <xf numFmtId="164" fontId="35" fillId="4" borderId="4" xfId="1" applyNumberFormat="1" applyFont="1" applyFill="1" applyBorder="1" applyAlignment="1">
      <alignment horizontal="right" vertical="center"/>
    </xf>
    <xf numFmtId="0" fontId="53" fillId="2" borderId="3" xfId="1" applyFont="1" applyFill="1" applyBorder="1" applyAlignment="1">
      <alignment horizontal="right"/>
    </xf>
    <xf numFmtId="164" fontId="44" fillId="2" borderId="1" xfId="2" applyNumberFormat="1" applyFont="1" applyFill="1" applyBorder="1" applyAlignment="1" applyProtection="1">
      <alignment horizontal="right" vertical="center" wrapText="1"/>
      <protection locked="0"/>
    </xf>
    <xf numFmtId="164" fontId="32" fillId="2" borderId="0" xfId="2" applyNumberFormat="1" applyFont="1" applyFill="1" applyBorder="1" applyAlignment="1" applyProtection="1">
      <alignment horizontal="right" vertical="center" wrapText="1"/>
      <protection locked="0"/>
    </xf>
    <xf numFmtId="164" fontId="44" fillId="2" borderId="1" xfId="1" applyNumberFormat="1" applyFont="1" applyFill="1" applyBorder="1" applyAlignment="1">
      <alignment horizontal="right" vertical="center"/>
    </xf>
    <xf numFmtId="4" fontId="32" fillId="2" borderId="1" xfId="1" applyNumberFormat="1" applyFont="1" applyFill="1" applyBorder="1" applyAlignment="1">
      <alignment horizontal="right" vertical="center"/>
    </xf>
    <xf numFmtId="164" fontId="44" fillId="2" borderId="0" xfId="1" applyNumberFormat="1" applyFont="1" applyFill="1" applyBorder="1" applyAlignment="1">
      <alignment horizontal="right" vertical="center"/>
    </xf>
    <xf numFmtId="0" fontId="39" fillId="2" borderId="0" xfId="1" applyFont="1" applyFill="1" applyBorder="1"/>
    <xf numFmtId="0" fontId="42" fillId="0" borderId="0" xfId="1" applyFont="1" applyFill="1" applyBorder="1"/>
    <xf numFmtId="4" fontId="54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55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56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37" fillId="0" borderId="3" xfId="1" applyFont="1" applyFill="1" applyBorder="1" applyAlignment="1">
      <alignment horizontal="right"/>
    </xf>
    <xf numFmtId="4" fontId="43" fillId="0" borderId="4" xfId="2" applyNumberFormat="1" applyFont="1" applyFill="1" applyBorder="1" applyAlignment="1" applyProtection="1">
      <alignment horizontal="center" vertical="center" wrapText="1"/>
      <protection locked="0"/>
    </xf>
    <xf numFmtId="164" fontId="44" fillId="0" borderId="4" xfId="1" applyNumberFormat="1" applyFont="1" applyFill="1" applyBorder="1" applyAlignment="1">
      <alignment horizontal="right" vertical="center"/>
    </xf>
    <xf numFmtId="164" fontId="32" fillId="0" borderId="4" xfId="1" applyNumberFormat="1" applyFont="1" applyFill="1" applyBorder="1" applyAlignment="1">
      <alignment horizontal="right" vertical="center"/>
    </xf>
    <xf numFmtId="4" fontId="32" fillId="0" borderId="4" xfId="1" applyNumberFormat="1" applyFont="1" applyFill="1" applyBorder="1" applyAlignment="1">
      <alignment horizontal="right" vertical="center"/>
    </xf>
    <xf numFmtId="164" fontId="32" fillId="2" borderId="4" xfId="1" applyNumberFormat="1" applyFont="1" applyFill="1" applyBorder="1" applyAlignment="1">
      <alignment horizontal="right" vertical="center"/>
    </xf>
    <xf numFmtId="164" fontId="32" fillId="4" borderId="4" xfId="1" applyNumberFormat="1" applyFont="1" applyFill="1" applyBorder="1" applyAlignment="1">
      <alignment horizontal="right" vertical="center"/>
    </xf>
    <xf numFmtId="0" fontId="4" fillId="6" borderId="1" xfId="1" applyFont="1" applyFill="1" applyBorder="1"/>
    <xf numFmtId="0" fontId="38" fillId="6" borderId="0" xfId="1" applyFont="1" applyFill="1" applyBorder="1"/>
    <xf numFmtId="0" fontId="3" fillId="6" borderId="0" xfId="1" applyFont="1" applyFill="1"/>
    <xf numFmtId="164" fontId="33" fillId="6" borderId="1" xfId="1" applyNumberFormat="1" applyFont="1" applyFill="1" applyBorder="1" applyAlignment="1">
      <alignment horizontal="right" vertical="center"/>
    </xf>
    <xf numFmtId="164" fontId="35" fillId="6" borderId="1" xfId="1" applyNumberFormat="1" applyFont="1" applyFill="1" applyBorder="1" applyAlignment="1">
      <alignment horizontal="right" vertical="center"/>
    </xf>
    <xf numFmtId="0" fontId="10" fillId="6" borderId="0" xfId="1" applyFont="1" applyFill="1" applyBorder="1"/>
    <xf numFmtId="0" fontId="3" fillId="6" borderId="0" xfId="1" applyFont="1" applyFill="1" applyBorder="1"/>
    <xf numFmtId="0" fontId="37" fillId="0" borderId="0" xfId="1" applyFont="1" applyFill="1" applyBorder="1" applyAlignment="1"/>
    <xf numFmtId="4" fontId="58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1" applyFont="1" applyFill="1" applyBorder="1"/>
    <xf numFmtId="4" fontId="48" fillId="0" borderId="1" xfId="1" applyNumberFormat="1" applyFont="1" applyFill="1" applyBorder="1" applyAlignment="1">
      <alignment horizontal="right" vertical="center"/>
    </xf>
    <xf numFmtId="172" fontId="48" fillId="0" borderId="1" xfId="1" applyNumberFormat="1" applyFont="1" applyFill="1" applyBorder="1" applyAlignment="1">
      <alignment horizontal="right" vertical="center"/>
    </xf>
    <xf numFmtId="0" fontId="28" fillId="0" borderId="0" xfId="1" applyFont="1" applyFill="1" applyBorder="1" applyAlignment="1">
      <alignment horizontal="right" vertical="center"/>
    </xf>
    <xf numFmtId="0" fontId="57" fillId="0" borderId="0" xfId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horizontal="right" vertical="center"/>
    </xf>
    <xf numFmtId="164" fontId="36" fillId="6" borderId="0" xfId="1" applyNumberFormat="1" applyFont="1" applyFill="1" applyBorder="1" applyAlignment="1">
      <alignment horizontal="right" vertical="center"/>
    </xf>
    <xf numFmtId="164" fontId="36" fillId="0" borderId="0" xfId="1" applyNumberFormat="1" applyFont="1" applyFill="1" applyBorder="1" applyAlignment="1">
      <alignment horizontal="right" vertical="center"/>
    </xf>
    <xf numFmtId="164" fontId="35" fillId="6" borderId="0" xfId="1" applyNumberFormat="1" applyFont="1" applyFill="1" applyBorder="1" applyAlignment="1">
      <alignment horizontal="right" vertical="center"/>
    </xf>
    <xf numFmtId="164" fontId="48" fillId="0" borderId="0" xfId="1" applyNumberFormat="1" applyFont="1" applyFill="1" applyBorder="1" applyAlignment="1">
      <alignment horizontal="right" vertical="center"/>
    </xf>
    <xf numFmtId="164" fontId="47" fillId="0" borderId="0" xfId="1" applyNumberFormat="1" applyFont="1" applyFill="1" applyBorder="1" applyAlignment="1">
      <alignment horizontal="right" vertical="center"/>
    </xf>
    <xf numFmtId="164" fontId="36" fillId="8" borderId="1" xfId="1" applyNumberFormat="1" applyFont="1" applyFill="1" applyBorder="1" applyAlignment="1">
      <alignment horizontal="right" vertical="center"/>
    </xf>
    <xf numFmtId="164" fontId="59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3" fillId="0" borderId="0" xfId="1" applyNumberFormat="1" applyFont="1" applyFill="1"/>
    <xf numFmtId="4" fontId="36" fillId="0" borderId="1" xfId="1" applyNumberFormat="1" applyFont="1" applyFill="1" applyBorder="1" applyAlignment="1">
      <alignment horizontal="right" vertical="center"/>
    </xf>
    <xf numFmtId="0" fontId="4" fillId="4" borderId="0" xfId="1" applyFont="1" applyFill="1"/>
    <xf numFmtId="4" fontId="52" fillId="4" borderId="1" xfId="2" applyNumberFormat="1" applyFont="1" applyFill="1" applyBorder="1" applyAlignment="1" applyProtection="1">
      <alignment horizontal="center" vertical="center" wrapText="1"/>
      <protection locked="0"/>
    </xf>
    <xf numFmtId="164" fontId="36" fillId="4" borderId="0" xfId="1" applyNumberFormat="1" applyFont="1" applyFill="1" applyBorder="1" applyAlignment="1">
      <alignment horizontal="right" vertical="center"/>
    </xf>
    <xf numFmtId="0" fontId="38" fillId="4" borderId="0" xfId="1" applyFont="1" applyFill="1" applyBorder="1"/>
    <xf numFmtId="0" fontId="4" fillId="4" borderId="0" xfId="1" applyFont="1" applyFill="1" applyBorder="1"/>
    <xf numFmtId="4" fontId="52" fillId="4" borderId="4" xfId="2" applyNumberFormat="1" applyFont="1" applyFill="1" applyBorder="1" applyAlignment="1" applyProtection="1">
      <alignment horizontal="center" vertical="center" wrapText="1"/>
      <protection locked="0"/>
    </xf>
    <xf numFmtId="164" fontId="34" fillId="4" borderId="4" xfId="1" applyNumberFormat="1" applyFont="1" applyFill="1" applyBorder="1" applyAlignment="1">
      <alignment horizontal="right" vertical="center"/>
    </xf>
    <xf numFmtId="0" fontId="3" fillId="4" borderId="0" xfId="1" applyFont="1" applyFill="1"/>
    <xf numFmtId="164" fontId="33" fillId="4" borderId="1" xfId="1" applyNumberFormat="1" applyFont="1" applyFill="1" applyBorder="1" applyAlignment="1">
      <alignment horizontal="right" vertical="center"/>
    </xf>
    <xf numFmtId="0" fontId="10" fillId="4" borderId="0" xfId="1" applyFont="1" applyFill="1" applyBorder="1"/>
    <xf numFmtId="4" fontId="8" fillId="9" borderId="1" xfId="2" applyNumberFormat="1" applyFont="1" applyFill="1" applyBorder="1" applyAlignment="1" applyProtection="1">
      <alignment horizontal="center" vertical="center" wrapText="1"/>
      <protection locked="0"/>
    </xf>
    <xf numFmtId="164" fontId="33" fillId="9" borderId="1" xfId="1" applyNumberFormat="1" applyFont="1" applyFill="1" applyBorder="1" applyAlignment="1">
      <alignment horizontal="right" vertical="center"/>
    </xf>
    <xf numFmtId="164" fontId="35" fillId="9" borderId="1" xfId="1" applyNumberFormat="1" applyFont="1" applyFill="1" applyBorder="1" applyAlignment="1">
      <alignment horizontal="right" vertical="center"/>
    </xf>
    <xf numFmtId="0" fontId="3" fillId="10" borderId="0" xfId="1" applyFont="1" applyFill="1"/>
    <xf numFmtId="0" fontId="37" fillId="10" borderId="3" xfId="1" applyFont="1" applyFill="1" applyBorder="1" applyAlignment="1"/>
    <xf numFmtId="4" fontId="8" fillId="10" borderId="1" xfId="2" applyNumberFormat="1" applyFont="1" applyFill="1" applyBorder="1" applyAlignment="1" applyProtection="1">
      <alignment horizontal="center" vertical="center" wrapText="1"/>
      <protection locked="0"/>
    </xf>
    <xf numFmtId="164" fontId="33" fillId="10" borderId="1" xfId="1" applyNumberFormat="1" applyFont="1" applyFill="1" applyBorder="1" applyAlignment="1">
      <alignment horizontal="right" vertical="center"/>
    </xf>
    <xf numFmtId="164" fontId="35" fillId="10" borderId="1" xfId="1" applyNumberFormat="1" applyFont="1" applyFill="1" applyBorder="1" applyAlignment="1">
      <alignment horizontal="right" vertical="center"/>
    </xf>
    <xf numFmtId="0" fontId="10" fillId="10" borderId="0" xfId="1" applyFont="1" applyFill="1" applyBorder="1"/>
    <xf numFmtId="0" fontId="3" fillId="10" borderId="0" xfId="1" applyFont="1" applyFill="1" applyBorder="1"/>
    <xf numFmtId="0" fontId="3" fillId="9" borderId="0" xfId="1" applyFont="1" applyFill="1"/>
    <xf numFmtId="0" fontId="37" fillId="9" borderId="0" xfId="1" applyFont="1" applyFill="1" applyBorder="1" applyAlignment="1"/>
    <xf numFmtId="0" fontId="10" fillId="9" borderId="0" xfId="1" applyFont="1" applyFill="1" applyBorder="1"/>
    <xf numFmtId="0" fontId="3" fillId="9" borderId="0" xfId="1" applyFont="1" applyFill="1" applyBorder="1"/>
    <xf numFmtId="164" fontId="60" fillId="4" borderId="1" xfId="1" applyNumberFormat="1" applyFont="1" applyFill="1" applyBorder="1" applyAlignment="1">
      <alignment horizontal="right" vertical="center"/>
    </xf>
    <xf numFmtId="164" fontId="28" fillId="4" borderId="1" xfId="1" applyNumberFormat="1" applyFont="1" applyFill="1" applyBorder="1" applyAlignment="1">
      <alignment horizontal="right" vertical="center"/>
    </xf>
    <xf numFmtId="164" fontId="29" fillId="4" borderId="1" xfId="1" applyNumberFormat="1" applyFont="1" applyFill="1" applyBorder="1" applyAlignment="1">
      <alignment horizontal="right" vertical="center"/>
    </xf>
    <xf numFmtId="164" fontId="61" fillId="4" borderId="1" xfId="1" applyNumberFormat="1" applyFont="1" applyFill="1" applyBorder="1" applyAlignment="1">
      <alignment horizontal="right" vertical="center"/>
    </xf>
    <xf numFmtId="164" fontId="60" fillId="0" borderId="1" xfId="1" applyNumberFormat="1" applyFont="1" applyFill="1" applyBorder="1" applyAlignment="1">
      <alignment horizontal="right" vertical="center"/>
    </xf>
    <xf numFmtId="164" fontId="28" fillId="0" borderId="1" xfId="1" applyNumberFormat="1" applyFont="1" applyFill="1" applyBorder="1" applyAlignment="1">
      <alignment horizontal="right" vertical="center"/>
    </xf>
    <xf numFmtId="164" fontId="60" fillId="3" borderId="1" xfId="1" applyNumberFormat="1" applyFont="1" applyFill="1" applyBorder="1" applyAlignment="1">
      <alignment horizontal="right" vertical="center"/>
    </xf>
    <xf numFmtId="164" fontId="28" fillId="3" borderId="1" xfId="1" applyNumberFormat="1" applyFont="1" applyFill="1" applyBorder="1" applyAlignment="1">
      <alignment horizontal="right" vertical="center"/>
    </xf>
    <xf numFmtId="164" fontId="28" fillId="2" borderId="1" xfId="1" applyNumberFormat="1" applyFont="1" applyFill="1" applyBorder="1" applyAlignment="1">
      <alignment horizontal="right" vertical="center"/>
    </xf>
    <xf numFmtId="164" fontId="62" fillId="0" borderId="0" xfId="1" applyNumberFormat="1" applyFont="1" applyFill="1"/>
    <xf numFmtId="0" fontId="63" fillId="0" borderId="0" xfId="1" applyFont="1" applyFill="1"/>
    <xf numFmtId="0" fontId="62" fillId="3" borderId="0" xfId="1" applyFont="1" applyFill="1"/>
    <xf numFmtId="0" fontId="63" fillId="3" borderId="0" xfId="1" applyFont="1" applyFill="1"/>
    <xf numFmtId="0" fontId="62" fillId="0" borderId="0" xfId="1" applyFont="1" applyFill="1" applyBorder="1"/>
    <xf numFmtId="0" fontId="63" fillId="0" borderId="0" xfId="1" applyFont="1" applyFill="1" applyBorder="1"/>
    <xf numFmtId="164" fontId="62" fillId="0" borderId="0" xfId="1" applyNumberFormat="1" applyFont="1" applyFill="1" applyBorder="1"/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Alignment="1">
      <alignment horizontal="left" vertical="center" wrapText="1"/>
    </xf>
    <xf numFmtId="0" fontId="14" fillId="0" borderId="0" xfId="1" applyFont="1" applyFill="1" applyAlignment="1">
      <alignment horizontal="left" wrapText="1"/>
    </xf>
    <xf numFmtId="0" fontId="37" fillId="0" borderId="3" xfId="1" applyFont="1" applyFill="1" applyBorder="1" applyAlignment="1">
      <alignment horizontal="right"/>
    </xf>
    <xf numFmtId="0" fontId="37" fillId="0" borderId="0" xfId="1" applyFont="1" applyFill="1" applyBorder="1" applyAlignment="1">
      <alignment horizontal="right"/>
    </xf>
  </cellXfs>
  <cellStyles count="89">
    <cellStyle name="_3 сцен-2020-значен " xfId="5"/>
    <cellStyle name="_macro(2 авг)" xfId="6"/>
    <cellStyle name="_Бюджет 2013-2015" xfId="7"/>
    <cellStyle name="_Бюджетная система" xfId="8"/>
    <cellStyle name="_ДБС 09 04 2007_для БФР НЕ ТРОГАТЬ!!!" xfId="9"/>
    <cellStyle name="_Книга1 (2)" xfId="10"/>
    <cellStyle name="_Пенсионный фонд" xfId="11"/>
    <cellStyle name="_проет бюджета ПФР Минздрав" xfId="12"/>
    <cellStyle name="_расходы по вариантам" xfId="13"/>
    <cellStyle name="_Расходы ФБ до 2020-Inn" xfId="14"/>
    <cellStyle name="_Расчет ПФР" xfId="15"/>
    <cellStyle name="_РИХ с разбивкой" xfId="16"/>
    <cellStyle name="_Сводная 2011-2014 ОСНОВНАЯ      20.09" xfId="17"/>
    <cellStyle name="_Сводная 2011-2014 ОСНОВНАЯ 02.09" xfId="18"/>
    <cellStyle name="_справка по России" xfId="19"/>
    <cellStyle name="_Справочные таблицы СФБ" xfId="20"/>
    <cellStyle name="_сх маш" xfId="21"/>
    <cellStyle name="_ФБ + КБ РФ оценка 2012" xfId="22"/>
    <cellStyle name="Comma0" xfId="23"/>
    <cellStyle name="Currency0" xfId="24"/>
    <cellStyle name="Date" xfId="25"/>
    <cellStyle name="day of week" xfId="26"/>
    <cellStyle name="Euro" xfId="27"/>
    <cellStyle name="Fixed" xfId="28"/>
    <cellStyle name="Header style" xfId="29"/>
    <cellStyle name="Heading 1" xfId="30"/>
    <cellStyle name="Heading 2" xfId="31"/>
    <cellStyle name="MTW" xfId="32"/>
    <cellStyle name="My_own" xfId="33"/>
    <cellStyle name="Normal_Book2" xfId="34"/>
    <cellStyle name="Total" xfId="35"/>
    <cellStyle name="USD" xfId="36"/>
    <cellStyle name="USD Paren" xfId="37"/>
    <cellStyle name="USD_AllTables" xfId="38"/>
    <cellStyle name="Обычный" xfId="0" builtinId="0"/>
    <cellStyle name="Обычный 2" xfId="39"/>
    <cellStyle name="Обычный 3" xfId="40"/>
    <cellStyle name="Обычный 4" xfId="88"/>
    <cellStyle name="Обычный_2. Приложение ФБ декабрь 2012, КБ 2008-2012" xfId="1"/>
    <cellStyle name="Обычный_99-PR" xfId="4"/>
    <cellStyle name="Обычный_ВВП-2008-2009 и поступления по налогам 01,03,2011" xfId="3"/>
    <cellStyle name="Обычный_Приложение КБ я-май 2008- 2011 гг (ОКОНЧАТЕЛЬНО)" xfId="2"/>
    <cellStyle name="Стиль 1" xfId="41"/>
    <cellStyle name="Стиль 10" xfId="42"/>
    <cellStyle name="Стиль 11" xfId="43"/>
    <cellStyle name="Стиль 12" xfId="44"/>
    <cellStyle name="Стиль 13" xfId="45"/>
    <cellStyle name="Стиль 14" xfId="46"/>
    <cellStyle name="Стиль 15" xfId="47"/>
    <cellStyle name="Стиль 16" xfId="48"/>
    <cellStyle name="Стиль 17" xfId="49"/>
    <cellStyle name="Стиль 18" xfId="50"/>
    <cellStyle name="Стиль 19" xfId="51"/>
    <cellStyle name="Стиль 2" xfId="52"/>
    <cellStyle name="Стиль 20" xfId="53"/>
    <cellStyle name="Стиль 21" xfId="54"/>
    <cellStyle name="Стиль 22" xfId="55"/>
    <cellStyle name="Стиль 23" xfId="56"/>
    <cellStyle name="Стиль 24" xfId="57"/>
    <cellStyle name="Стиль 25" xfId="58"/>
    <cellStyle name="Стиль 26" xfId="59"/>
    <cellStyle name="Стиль 27" xfId="60"/>
    <cellStyle name="Стиль 28" xfId="61"/>
    <cellStyle name="Стиль 29" xfId="62"/>
    <cellStyle name="Стиль 3" xfId="63"/>
    <cellStyle name="Стиль 30" xfId="64"/>
    <cellStyle name="Стиль 31" xfId="65"/>
    <cellStyle name="Стиль 32" xfId="66"/>
    <cellStyle name="Стиль 33" xfId="67"/>
    <cellStyle name="Стиль 34" xfId="68"/>
    <cellStyle name="Стиль 35" xfId="69"/>
    <cellStyle name="Стиль 36" xfId="70"/>
    <cellStyle name="Стиль 37" xfId="71"/>
    <cellStyle name="Стиль 38" xfId="72"/>
    <cellStyle name="Стиль 39" xfId="73"/>
    <cellStyle name="Стиль 4" xfId="74"/>
    <cellStyle name="Стиль 40" xfId="75"/>
    <cellStyle name="Стиль 41" xfId="76"/>
    <cellStyle name="Стиль 42" xfId="77"/>
    <cellStyle name="Стиль 43" xfId="78"/>
    <cellStyle name="Стиль 44" xfId="79"/>
    <cellStyle name="Стиль 45" xfId="80"/>
    <cellStyle name="Стиль 46" xfId="81"/>
    <cellStyle name="Стиль 47" xfId="82"/>
    <cellStyle name="Стиль 5" xfId="83"/>
    <cellStyle name="Стиль 6" xfId="84"/>
    <cellStyle name="Стиль 7" xfId="85"/>
    <cellStyle name="Стиль 8" xfId="86"/>
    <cellStyle name="Стиль 9" xfId="87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33"/>
      <color rgb="FF008000"/>
      <color rgb="FF33CC33"/>
      <color rgb="FFC0C0C0"/>
      <color rgb="FFCCFF99"/>
      <color rgb="FF0000FF"/>
      <color rgb="FFCCFFFF"/>
      <color rgb="FFCCFFCC"/>
      <color rgb="FF33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87;&#1077;&#1088;&#1072;&#1090;&#1080;&#1074;&#1085;&#1099;&#1077;%20&#1076;&#1072;&#1085;&#1085;&#1099;&#1077;%20(&#1077;&#1078;&#1077;&#1076;&#1085;&#1077;&#1074;&#1085;&#1086;)\2014\4.%20&#1072;&#1087;&#1088;&#1077;&#1083;&#1100;\2.&#1050;&#1041;%20&#1103;&#1085;&#1074;&#1072;&#1088;&#1100;-&#1072;&#1087;&#1088;&#1077;&#1083;&#1100;%202014%201-&#1053;&#1052;%2001,05,2014%20&#1089;%20&#1091;&#1090;&#1080;&#1083;&#1080;&#1079;&#1072;&#1094;.&#1089;&#1073;&#1086;&#1088;&#1086;&#1084;%20&#1086;&#1090;%20&#1047;&#1053;&#1057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7.02.01\&#1061;&#1072;&#1085;&#1086;&#1074;&#1072;\&#1043;&#1088;(27.07.00)5&#1061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SC_W\&#1055;&#1088;&#1086;&#1075;&#1085;&#1086;&#1079;\&#1055;&#1088;&#1086;&#1075;05_00(27.06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tinov\&#1087;&#1092;&#1087;%202008-2010\&#1041;&#1072;&#1083;&#1072;&#1085;&#1089;\An(EsMon)\7.02.01\SC_W\&#1055;&#1088;&#1086;&#1075;&#1085;&#1086;&#1079;\&#1055;&#1088;&#1086;&#1075;05_00(27.06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tinov\&#1087;&#1092;&#1087;%202008-2010\SC_W\&#1055;&#1088;&#1086;&#1075;&#1085;&#1086;&#1079;\&#1055;&#1088;&#1086;&#1075;05_00(27.06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7.02.01\SC_W\&#1055;&#1088;&#1086;&#1075;&#1085;&#1086;&#1079;\&#1055;&#1088;&#1086;&#1075;05_00(27.06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44;&#1086;&#1093;&#1086;&#1076;&#1099;\&#1053;&#1072;&#1083;&#1086;&#1075;&#1086;&#1074;&#1099;&#1077;%20&#1076;&#1086;&#1093;&#1086;&#1076;&#1099;\&#1054;&#1090;&#1087;&#1088;&#1072;&#1074;&#1083;&#1077;&#1085;&#1086;\27_03_06\Documents%20and%20Settings\&#1040;&#1076;&#1084;&#1080;&#1085;&#1080;&#1089;&#1090;&#1088;&#1072;&#1090;&#1086;&#1088;\&#1052;&#1086;&#1080;%20&#1076;&#1086;&#1082;&#1091;&#1084;&#1077;&#1085;&#1090;&#1099;\&#1043;.&#1052;.&#1043;&#1088;&#1077;&#1073;&#1077;&#1085;&#1100;\&#1044;&#1086;&#1093;&#1086;&#1076;&#1099;\&#1092;&#1077;&#1074;&#1088;06\DOCUME~1\Admin\LOCALS~1\Temp\OutPutReports\Media\TablesYearToYea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tinov\&#1087;&#1092;&#1087;%202008-2010\&#1061;&#1072;&#1085;&#1086;&#1074;&#1072;\&#1043;&#1088;(27.07.00)5&#1061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_W\&#1055;&#1088;&#1086;&#1075;&#1085;&#1086;&#1079;\&#1055;&#1088;&#1086;&#1075;05_00(27.06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54;&#1090;&#1087;&#1088;&#1072;&#1074;&#1083;&#1077;&#1085;&#1086;\&#1086;&#1090;&#1087;&#1088;&#1072;&#1074;&#1083;&#1077;&#1085;&#1086;_14_03_2006\FIN\&#1044;&#1086;&#1093;&#1086;&#1076;&#1099;%20&#1073;&#1102;&#1076;&#1078;&#1077;&#1090;&#1085;&#1086;&#1081;%20&#1089;&#1080;&#1089;&#1090;&#1077;&#1084;&#1099;\&#1055;&#1088;&#1086;&#1075;&#1085;&#1086;&#1079;\&#1089;&#1074;&#1086;&#1076;%20&#1076;&#1086;&#1093;&#1086;&#1076;&#1086;&#1074;\2005-2007\&#1072;&#1074;&#1075;&#1091;&#1089;&#1090;%2004\OutPutReports\Media\TablesYearToYea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tinov\&#1087;&#1092;&#1087;%202008-2010\&#1041;&#1072;&#1083;&#1072;&#1085;&#1089;\An(EsMon)\7.02.01\&#1061;&#1072;&#1085;&#1086;&#1074;&#1072;\&#1043;&#1088;(27.07.00)5&#106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61;&#1072;&#1085;&#1086;&#1074;&#1072;\&#1043;&#1088;(27.07.00)5&#1061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&#1061;&#1072;&#1085;&#1086;&#1074;&#1072;\&#1043;&#1088;(27.07.00)5&#106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54;&#1090;&#1087;&#1088;&#1072;&#1074;&#1083;&#1077;&#1085;&#1086;\brp\&#1043;&#1059;&#1060;&#1050;\GUF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44;&#1086;&#1093;&#1086;&#1076;&#1099;\&#1053;&#1072;&#1083;&#1086;&#1075;&#1086;&#1074;&#1099;&#1077;%20&#1076;&#1086;&#1093;&#1086;&#1076;&#1099;\&#1053;&#1044;&#1057;\&#1054;&#1090;&#1087;&#1088;&#1072;&#1074;&#1083;&#1077;&#1085;&#1086;\27_03_06\Documents%20and%20Settings\&#1040;&#1076;&#1084;&#1080;&#1085;&#1080;&#1089;&#1090;&#1088;&#1072;&#1090;&#1086;&#1088;\&#1052;&#1086;&#1080;%20&#1076;&#1086;&#1082;&#1091;&#1084;&#1077;&#1085;&#1090;&#1099;\&#1043;.&#1052;.&#1043;&#1088;&#1077;&#1073;&#1077;&#1085;&#1100;\&#1044;&#1086;&#1093;&#1086;&#1076;&#1099;\&#1092;&#1077;&#1074;&#1088;06\DOCUME~1\Admin\LOCALS~1\Temp\OutPutReports\Media\TablesYearToYe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Documents%20and%20Settings\Nahimovskay\Local%20Settings\Temporary%20Internet%20Files\OLK35\&#1050;&#1086;&#1087;&#1080;&#1103;%20V2.200721&#1072;&#1087;&#1088;&#1077;&#1083;&#1103;&#1091;&#1090;&#1086;&#1095;&#108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tinov\public\Documents%20and%20Settings\Hotulev\Local%20Settings\Temporary%20Internet%20Files\OLK15\&#1041;&#1072;&#1083;&#1072;&#1085;&#1089;\06-05-12%20&#1073;&#1072;&#1083;&#1072;&#1085;&#1089;%20+%20&#1089;&#1090;&#1088;&#1091;&#1082;&#1090;&#1091;&#1088;&#1072;\old\06-04-27\&#1088;&#1072;&#1073;&#1086;&#1090;&#1072;\Var2.0.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tinov\public\Documents%20and%20Settings\Hotulev\Local%20Settings\Temporary%20Internet%20Files\OLK15\&#1041;&#1072;&#1083;&#1072;&#1085;&#1089;\06-05-12%20&#1073;&#1072;&#1083;&#1072;&#1085;&#1089;%20+%20&#1089;&#1090;&#1088;&#1091;&#1082;&#1090;&#1091;&#1088;&#1072;\old\&#1052;&#1054;&#1041;\06-03-06\Var2.7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multilat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tinov\&#1087;&#1092;&#1087;%202008-2010\&#1041;&#1072;&#1083;&#1072;&#1085;&#1089;\An(EsMon)\&#1061;&#1072;&#1085;&#1086;&#1074;&#1072;\&#1043;&#1088;(27.07.00)5&#10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Б2010-2014 1-НМ 01,05,2014"/>
      <sheetName val="2"/>
    </sheetNames>
    <definedNames>
      <definedName name="___thr2" refersTo="#ССЫЛКА!"/>
      <definedName name="__thr2" refersTo="#ССЫЛКА!"/>
      <definedName name="_thr2" refersTo="#ССЫЛКА!"/>
      <definedName name="asada" refersTo="#ССЫЛКА!"/>
      <definedName name="in" refersTo="#ССЫЛКА!"/>
      <definedName name="infi" refersTo="#ССЫЛКА!"/>
      <definedName name="infl" refersTo="#ССЫЛКА!"/>
      <definedName name="intthr" refersTo="#ССЫЛКА!"/>
      <definedName name="longer" refersTo="#ССЫЛКА!"/>
      <definedName name="same" refersTo="#ССЫЛКА!"/>
      <definedName name="same1" refersTo="#ССЫЛКА!"/>
      <definedName name="same2" refersTo="#ССЫЛКА!"/>
      <definedName name="short" refersTo="#ССЫЛКА!"/>
      <definedName name="Thr" refersTo="#ССЫЛКА!"/>
      <definedName name="vnvn1" refersTo="#ССЫЛКА!"/>
      <definedName name="вар1" refersTo="#ССЫЛКА!"/>
      <definedName name="вар2" refersTo="#ССЫЛКА!"/>
      <definedName name="гор" refersTo="#ССЫЛКА!"/>
      <definedName name="гор1" refersTo="#ССЫЛКА!"/>
      <definedName name="ддд" refersTo="#ССЫЛКА!"/>
      <definedName name="тттт" refersTo="#ССЫЛКА!"/>
      <definedName name="тьбтбл" refersTo="#ССЫЛКА!"/>
    </defined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multil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ПРОГНОЗ_1"/>
    </sheetNames>
    <sheetDataSet>
      <sheetData sheetId="0" refreshError="1">
        <row r="17">
          <cell r="AE17">
            <v>8</v>
          </cell>
        </row>
        <row r="20"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Управл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ПРОГНОЗ_1"/>
      <sheetName val="ФедД"/>
    </sheetNames>
    <sheetDataSet>
      <sheetData sheetId="0" refreshError="1">
        <row r="17">
          <cell r="AE17">
            <v>8</v>
          </cell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Управление"/>
      <sheetName val="ПРОГНОЗ_1"/>
      <sheetName val="Огл. Графиков"/>
      <sheetName val="рабочий"/>
      <sheetName val="Текущие цены"/>
      <sheetName val="окраска"/>
      <sheetName val="multil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  <sheetName val="Огл. Графиков"/>
      <sheetName val="рабочий"/>
      <sheetName val="Текущие цены"/>
      <sheetName val="окраска"/>
      <sheetName val="multilats"/>
      <sheetName val="Управление"/>
      <sheetName val="ПРОГНОЗ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Управле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Д"/>
      <sheetName val="ФедД"/>
      <sheetName val="РегД"/>
      <sheetName val="КонР"/>
      <sheetName val="ФедР"/>
      <sheetName val="РегР"/>
      <sheetName val="ФедИ"/>
      <sheetName val="РегИ"/>
      <sheetName val="Гр5(о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ФедД"/>
      <sheetName val="ПРОГНОЗ_1"/>
    </sheetNames>
    <sheetDataSet>
      <sheetData sheetId="0" refreshError="1">
        <row r="17">
          <cell r="AE17">
            <v>8</v>
          </cell>
          <cell r="AF17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2,3)"/>
      <sheetName val="2009(2,3) (2)"/>
      <sheetName val="Печ40"/>
      <sheetName val="2002-03(2,3)"/>
      <sheetName val="I"/>
      <sheetName val="2002_v2_"/>
      <sheetName val="Гр5(о)"/>
      <sheetName val="Управл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  <sheetName val="Лист3"/>
      <sheetName val="Лист6"/>
      <sheetName val="факт возвр"/>
      <sheetName val="Лист20"/>
      <sheetName val="Лист8"/>
      <sheetName val="Лист16"/>
      <sheetName val="2010"/>
      <sheetName val="Лист17"/>
      <sheetName val="2010 (4)"/>
      <sheetName val="Лист18"/>
      <sheetName val="2010 (3)"/>
      <sheetName val="Лист14"/>
      <sheetName val="Лист19"/>
      <sheetName val="2010 (2)"/>
      <sheetName val="2011"/>
      <sheetName val="2012"/>
      <sheetName val="Лист22"/>
      <sheetName val="Лист21"/>
      <sheetName val="Лист23"/>
      <sheetName val="Лист25"/>
      <sheetName val="Лист24"/>
      <sheetName val="Лист26"/>
      <sheetName val="2002(v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 refreshError="1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lats"/>
      <sheetName val="Текущие цены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Огл. Графиков"/>
      <sheetName val="рабочий"/>
      <sheetName val="Текущие цены"/>
      <sheetName val="окраска"/>
      <sheetName val="ПРОГНОЗ_1"/>
      <sheetName val="Управл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R72"/>
  <sheetViews>
    <sheetView tabSelected="1" view="pageBreakPreview" zoomScale="70" zoomScaleNormal="100" zoomScaleSheetLayoutView="70" workbookViewId="0">
      <pane xSplit="1" ySplit="4" topLeftCell="E5" activePane="bottomRight" state="frozen"/>
      <selection activeCell="DB5" sqref="DB5"/>
      <selection pane="topRight" activeCell="DB5" sqref="DB5"/>
      <selection pane="bottomLeft" activeCell="DB5" sqref="DB5"/>
      <selection pane="bottomRight" activeCell="EK5" sqref="EK5"/>
    </sheetView>
  </sheetViews>
  <sheetFormatPr defaultColWidth="9.109375" defaultRowHeight="15.6"/>
  <cols>
    <col min="1" max="1" width="72.77734375" style="1" customWidth="1"/>
    <col min="2" max="2" width="13.33203125" style="1" hidden="1" customWidth="1"/>
    <col min="3" max="3" width="13.44140625" style="1" hidden="1" customWidth="1"/>
    <col min="4" max="4" width="12.33203125" style="29" hidden="1" customWidth="1"/>
    <col min="5" max="6" width="11.77734375" style="1" customWidth="1"/>
    <col min="7" max="8" width="11.77734375" style="1" hidden="1" customWidth="1"/>
    <col min="9" max="9" width="11.77734375" style="45" hidden="1" customWidth="1"/>
    <col min="10" max="10" width="11.77734375" style="29" hidden="1" customWidth="1"/>
    <col min="11" max="11" width="11.77734375" style="74" hidden="1" customWidth="1"/>
    <col min="12" max="13" width="11.77734375" style="52" hidden="1" customWidth="1"/>
    <col min="14" max="14" width="11.77734375" style="54" hidden="1" customWidth="1"/>
    <col min="15" max="15" width="11.77734375" style="53" hidden="1" customWidth="1"/>
    <col min="16" max="16" width="11.77734375" style="128" hidden="1" customWidth="1"/>
    <col min="17" max="17" width="11.77734375" style="1" hidden="1" customWidth="1"/>
    <col min="18" max="18" width="11.77734375" style="52" hidden="1" customWidth="1"/>
    <col min="19" max="19" width="11.77734375" style="54" hidden="1" customWidth="1"/>
    <col min="20" max="20" width="11.77734375" style="53" hidden="1" customWidth="1"/>
    <col min="21" max="21" width="11.77734375" style="128" hidden="1" customWidth="1"/>
    <col min="22" max="25" width="11.77734375" style="29" hidden="1" customWidth="1"/>
    <col min="26" max="26" width="11.77734375" style="128" hidden="1" customWidth="1"/>
    <col min="27" max="27" width="11.77734375" style="29" hidden="1" customWidth="1"/>
    <col min="28" max="28" width="11.77734375" style="1" hidden="1" customWidth="1"/>
    <col min="29" max="29" width="11.77734375" style="45" hidden="1" customWidth="1"/>
    <col min="30" max="30" width="11.77734375" style="29" hidden="1" customWidth="1"/>
    <col min="31" max="31" width="11.77734375" style="128" hidden="1" customWidth="1"/>
    <col min="32" max="34" width="11.77734375" style="1" hidden="1" customWidth="1"/>
    <col min="35" max="35" width="11.77734375" style="29" hidden="1" customWidth="1"/>
    <col min="36" max="36" width="11.77734375" style="162" hidden="1" customWidth="1"/>
    <col min="37" max="39" width="11.77734375" style="1" hidden="1" customWidth="1"/>
    <col min="40" max="40" width="11.77734375" style="29" hidden="1" customWidth="1"/>
    <col min="41" max="41" width="11.77734375" style="162" hidden="1" customWidth="1"/>
    <col min="42" max="44" width="11.77734375" style="1" hidden="1" customWidth="1"/>
    <col min="45" max="45" width="11.77734375" style="48" hidden="1" customWidth="1"/>
    <col min="46" max="46" width="11.77734375" style="29" hidden="1" customWidth="1"/>
    <col min="47" max="47" width="11.77734375" style="1" hidden="1" customWidth="1"/>
    <col min="48" max="48" width="11.77734375" style="48" hidden="1" customWidth="1"/>
    <col min="49" max="49" width="11.77734375" style="29" hidden="1" customWidth="1"/>
    <col min="50" max="50" width="11.77734375" style="162" hidden="1" customWidth="1"/>
    <col min="51" max="54" width="11.77734375" style="1" hidden="1" customWidth="1"/>
    <col min="55" max="55" width="11.77734375" style="29" hidden="1" customWidth="1"/>
    <col min="56" max="57" width="11.77734375" style="1" hidden="1" customWidth="1"/>
    <col min="58" max="58" width="11.77734375" style="29" hidden="1" customWidth="1"/>
    <col min="59" max="59" width="11.77734375" style="162" hidden="1" customWidth="1"/>
    <col min="60" max="62" width="11.77734375" style="1" hidden="1" customWidth="1"/>
    <col min="63" max="64" width="11.77734375" style="29" hidden="1" customWidth="1"/>
    <col min="65" max="66" width="11.77734375" style="1" hidden="1" customWidth="1"/>
    <col min="67" max="67" width="11.77734375" style="29" hidden="1" customWidth="1"/>
    <col min="68" max="68" width="11.77734375" style="162" hidden="1" customWidth="1"/>
    <col min="69" max="71" width="11.77734375" style="1" hidden="1" customWidth="1"/>
    <col min="72" max="72" width="11.77734375" style="29" hidden="1" customWidth="1"/>
    <col min="73" max="75" width="11.77734375" style="1" hidden="1" customWidth="1"/>
    <col min="76" max="76" width="11.77734375" style="29" hidden="1" customWidth="1"/>
    <col min="77" max="77" width="11.77734375" style="128" hidden="1" customWidth="1"/>
    <col min="78" max="80" width="11.77734375" style="1" hidden="1" customWidth="1"/>
    <col min="81" max="81" width="11.77734375" style="29" hidden="1" customWidth="1"/>
    <col min="82" max="84" width="11.77734375" style="1" hidden="1" customWidth="1"/>
    <col min="85" max="85" width="11.77734375" style="29" hidden="1" customWidth="1"/>
    <col min="86" max="86" width="11.77734375" style="128" hidden="1" customWidth="1"/>
    <col min="87" max="87" width="11.77734375" style="29" hidden="1" customWidth="1"/>
    <col min="88" max="89" width="11.77734375" style="1" hidden="1" customWidth="1"/>
    <col min="90" max="90" width="11.77734375" style="29" hidden="1" customWidth="1"/>
    <col min="91" max="93" width="11.77734375" style="1" hidden="1" customWidth="1"/>
    <col min="94" max="94" width="11.77734375" style="29" hidden="1" customWidth="1"/>
    <col min="95" max="95" width="11.77734375" style="128" hidden="1" customWidth="1"/>
    <col min="96" max="96" width="11.77734375" style="29" hidden="1" customWidth="1"/>
    <col min="97" max="97" width="11.77734375" style="1" hidden="1" customWidth="1"/>
    <col min="98" max="99" width="11.77734375" style="29" hidden="1" customWidth="1"/>
    <col min="100" max="101" width="11.77734375" style="1" hidden="1" customWidth="1"/>
    <col min="102" max="103" width="11.77734375" style="29" hidden="1" customWidth="1"/>
    <col min="104" max="104" width="11.77734375" style="128" hidden="1" customWidth="1"/>
    <col min="105" max="107" width="11.77734375" style="1" hidden="1" customWidth="1"/>
    <col min="108" max="108" width="11.77734375" style="29" hidden="1" customWidth="1"/>
    <col min="109" max="109" width="11.77734375" style="1" customWidth="1"/>
    <col min="110" max="110" width="11.77734375" style="1" hidden="1" customWidth="1"/>
    <col min="111" max="111" width="11.77734375" style="29" customWidth="1"/>
    <col min="112" max="112" width="11.77734375" style="184" hidden="1" customWidth="1"/>
    <col min="113" max="115" width="11.77734375" style="1" hidden="1" customWidth="1"/>
    <col min="116" max="116" width="11.77734375" style="29" hidden="1" customWidth="1"/>
    <col min="117" max="117" width="11.77734375" style="191" hidden="1" customWidth="1"/>
    <col min="118" max="118" width="11.77734375" style="197" hidden="1" customWidth="1"/>
    <col min="119" max="119" width="11.77734375" style="204" hidden="1" customWidth="1"/>
    <col min="120" max="120" width="11.77734375" style="1" hidden="1" customWidth="1"/>
    <col min="121" max="122" width="11.77734375" style="29" hidden="1" customWidth="1"/>
    <col min="123" max="123" width="11.77734375" style="1" hidden="1" customWidth="1"/>
    <col min="124" max="125" width="11.77734375" style="29" hidden="1" customWidth="1"/>
    <col min="126" max="126" width="11.77734375" style="191" hidden="1" customWidth="1"/>
    <col min="127" max="127" width="11.77734375" style="204" hidden="1" customWidth="1"/>
    <col min="128" max="130" width="11.77734375" style="1" hidden="1" customWidth="1"/>
    <col min="131" max="131" width="11.77734375" style="197" hidden="1" customWidth="1"/>
    <col min="132" max="134" width="11.77734375" style="1" hidden="1" customWidth="1"/>
    <col min="135" max="135" width="11.77734375" style="191" hidden="1" customWidth="1"/>
    <col min="136" max="136" width="11.77734375" style="1" hidden="1" customWidth="1"/>
    <col min="137" max="137" width="11.77734375" style="1" customWidth="1"/>
    <col min="138" max="138" width="11.77734375" style="1" hidden="1" customWidth="1"/>
    <col min="139" max="139" width="11.77734375" style="29" customWidth="1"/>
    <col min="140" max="140" width="11.77734375" style="1" hidden="1" customWidth="1"/>
    <col min="141" max="141" width="11.77734375" style="1" customWidth="1"/>
    <col min="142" max="142" width="11.77734375" style="1" hidden="1" customWidth="1"/>
    <col min="143" max="143" width="11.77734375" style="29" customWidth="1"/>
    <col min="144" max="144" width="11.77734375" style="1" hidden="1" customWidth="1"/>
    <col min="145" max="145" width="9.109375" style="1"/>
    <col min="146" max="146" width="11.6640625" style="1" bestFit="1" customWidth="1"/>
    <col min="147" max="148" width="9.33203125" style="1" bestFit="1" customWidth="1"/>
    <col min="149" max="16384" width="9.109375" style="1"/>
  </cols>
  <sheetData>
    <row r="1" spans="1:148" ht="42" customHeight="1">
      <c r="A1" s="224" t="s">
        <v>95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</row>
    <row r="2" spans="1:148" ht="5.4" customHeight="1">
      <c r="A2" s="110"/>
    </row>
    <row r="3" spans="1:148" ht="18" customHeight="1">
      <c r="A3" s="65" t="s">
        <v>103</v>
      </c>
      <c r="C3" s="66"/>
      <c r="D3" s="66"/>
      <c r="E3" s="227"/>
      <c r="F3" s="227"/>
      <c r="G3" s="111"/>
      <c r="H3" s="227"/>
      <c r="I3" s="227"/>
      <c r="J3" s="227"/>
      <c r="K3" s="104"/>
      <c r="L3" s="119"/>
      <c r="M3" s="119"/>
      <c r="N3" s="142"/>
      <c r="O3" s="112"/>
      <c r="P3" s="129"/>
      <c r="Q3" s="111"/>
      <c r="R3" s="125"/>
      <c r="S3" s="125"/>
      <c r="T3" s="227" t="s">
        <v>59</v>
      </c>
      <c r="U3" s="227"/>
      <c r="V3" s="153"/>
      <c r="W3" s="153"/>
      <c r="X3" s="153"/>
      <c r="Y3" s="153"/>
      <c r="Z3" s="153"/>
      <c r="AA3" s="153"/>
      <c r="AB3" s="227"/>
      <c r="AC3" s="227"/>
      <c r="AD3" s="228"/>
      <c r="AL3" s="227"/>
      <c r="AM3" s="227"/>
      <c r="AN3" s="228"/>
      <c r="CM3" s="182"/>
      <c r="DE3" s="227"/>
      <c r="DF3" s="227"/>
      <c r="DI3" s="167"/>
      <c r="DN3" s="198"/>
      <c r="DO3" s="205"/>
      <c r="DU3" s="227" t="s">
        <v>59</v>
      </c>
      <c r="DV3" s="227"/>
      <c r="EK3" s="227" t="s">
        <v>59</v>
      </c>
      <c r="EL3" s="227"/>
      <c r="EM3" s="227"/>
      <c r="EN3" s="227"/>
    </row>
    <row r="4" spans="1:148" ht="70.05" customHeight="1">
      <c r="A4" s="3"/>
      <c r="B4" s="4" t="s">
        <v>30</v>
      </c>
      <c r="C4" s="4" t="s">
        <v>33</v>
      </c>
      <c r="D4" s="5" t="s">
        <v>47</v>
      </c>
      <c r="E4" s="4" t="s">
        <v>61</v>
      </c>
      <c r="F4" s="5" t="s">
        <v>46</v>
      </c>
      <c r="G4" s="4" t="s">
        <v>34</v>
      </c>
      <c r="H4" s="4" t="s">
        <v>56</v>
      </c>
      <c r="I4" s="99" t="s">
        <v>0</v>
      </c>
      <c r="J4" s="5" t="s">
        <v>55</v>
      </c>
      <c r="K4" s="103" t="s">
        <v>39</v>
      </c>
      <c r="L4" s="4" t="s">
        <v>36</v>
      </c>
      <c r="M4" s="4" t="s">
        <v>63</v>
      </c>
      <c r="N4" s="99" t="s">
        <v>0</v>
      </c>
      <c r="O4" s="5" t="s">
        <v>55</v>
      </c>
      <c r="P4" s="130" t="s">
        <v>39</v>
      </c>
      <c r="Q4" s="4" t="s">
        <v>35</v>
      </c>
      <c r="R4" s="4" t="s">
        <v>64</v>
      </c>
      <c r="S4" s="99" t="s">
        <v>0</v>
      </c>
      <c r="T4" s="5" t="s">
        <v>55</v>
      </c>
      <c r="U4" s="130" t="s">
        <v>39</v>
      </c>
      <c r="V4" s="4" t="s">
        <v>37</v>
      </c>
      <c r="W4" s="4" t="s">
        <v>65</v>
      </c>
      <c r="X4" s="99" t="s">
        <v>0</v>
      </c>
      <c r="Y4" s="5" t="s">
        <v>55</v>
      </c>
      <c r="Z4" s="130" t="s">
        <v>39</v>
      </c>
      <c r="AA4" s="4" t="s">
        <v>38</v>
      </c>
      <c r="AB4" s="4" t="s">
        <v>66</v>
      </c>
      <c r="AC4" s="154" t="s">
        <v>0</v>
      </c>
      <c r="AD4" s="5" t="s">
        <v>55</v>
      </c>
      <c r="AE4" s="130" t="s">
        <v>39</v>
      </c>
      <c r="AF4" s="4" t="s">
        <v>40</v>
      </c>
      <c r="AG4" s="4" t="s">
        <v>67</v>
      </c>
      <c r="AH4" s="99" t="s">
        <v>0</v>
      </c>
      <c r="AI4" s="5" t="s">
        <v>55</v>
      </c>
      <c r="AJ4" s="130" t="s">
        <v>39</v>
      </c>
      <c r="AK4" s="4" t="s">
        <v>41</v>
      </c>
      <c r="AL4" s="4" t="s">
        <v>68</v>
      </c>
      <c r="AM4" s="99" t="s">
        <v>0</v>
      </c>
      <c r="AN4" s="5" t="s">
        <v>55</v>
      </c>
      <c r="AO4" s="130" t="s">
        <v>39</v>
      </c>
      <c r="AP4" s="4" t="s">
        <v>43</v>
      </c>
      <c r="AQ4" s="4" t="s">
        <v>42</v>
      </c>
      <c r="AR4" s="4" t="s">
        <v>69</v>
      </c>
      <c r="AS4" s="168" t="s">
        <v>0</v>
      </c>
      <c r="AT4" s="5" t="s">
        <v>55</v>
      </c>
      <c r="AU4" s="4" t="s">
        <v>70</v>
      </c>
      <c r="AV4" s="168" t="s">
        <v>0</v>
      </c>
      <c r="AW4" s="5" t="s">
        <v>55</v>
      </c>
      <c r="AX4" s="130" t="s">
        <v>39</v>
      </c>
      <c r="AY4" s="4" t="s">
        <v>45</v>
      </c>
      <c r="AZ4" s="4" t="s">
        <v>44</v>
      </c>
      <c r="BA4" s="4" t="s">
        <v>71</v>
      </c>
      <c r="BB4" s="168" t="s">
        <v>0</v>
      </c>
      <c r="BC4" s="5" t="s">
        <v>55</v>
      </c>
      <c r="BD4" s="4" t="s">
        <v>72</v>
      </c>
      <c r="BE4" s="168" t="s">
        <v>0</v>
      </c>
      <c r="BF4" s="5" t="s">
        <v>55</v>
      </c>
      <c r="BG4" s="130" t="s">
        <v>39</v>
      </c>
      <c r="BH4" s="4" t="s">
        <v>48</v>
      </c>
      <c r="BI4" s="4" t="s">
        <v>75</v>
      </c>
      <c r="BJ4" s="4" t="s">
        <v>0</v>
      </c>
      <c r="BK4" s="60" t="s">
        <v>55</v>
      </c>
      <c r="BL4" s="4" t="s">
        <v>73</v>
      </c>
      <c r="BM4" s="4" t="s">
        <v>74</v>
      </c>
      <c r="BN4" s="4" t="s">
        <v>0</v>
      </c>
      <c r="BO4" s="60" t="s">
        <v>55</v>
      </c>
      <c r="BP4" s="130" t="s">
        <v>39</v>
      </c>
      <c r="BQ4" s="4" t="s">
        <v>49</v>
      </c>
      <c r="BR4" s="4" t="s">
        <v>76</v>
      </c>
      <c r="BS4" s="4" t="s">
        <v>0</v>
      </c>
      <c r="BT4" s="60" t="s">
        <v>55</v>
      </c>
      <c r="BU4" s="4" t="s">
        <v>77</v>
      </c>
      <c r="BV4" s="4" t="s">
        <v>78</v>
      </c>
      <c r="BW4" s="4" t="s">
        <v>0</v>
      </c>
      <c r="BX4" s="60" t="s">
        <v>55</v>
      </c>
      <c r="BY4" s="130" t="s">
        <v>39</v>
      </c>
      <c r="BZ4" s="4" t="s">
        <v>50</v>
      </c>
      <c r="CA4" s="4" t="s">
        <v>84</v>
      </c>
      <c r="CB4" s="4" t="s">
        <v>0</v>
      </c>
      <c r="CC4" s="60" t="s">
        <v>55</v>
      </c>
      <c r="CD4" s="4" t="s">
        <v>79</v>
      </c>
      <c r="CE4" s="4" t="s">
        <v>80</v>
      </c>
      <c r="CF4" s="4" t="s">
        <v>0</v>
      </c>
      <c r="CG4" s="60" t="s">
        <v>55</v>
      </c>
      <c r="CH4" s="130" t="s">
        <v>39</v>
      </c>
      <c r="CI4" s="4" t="s">
        <v>51</v>
      </c>
      <c r="CJ4" s="4" t="s">
        <v>85</v>
      </c>
      <c r="CK4" s="4" t="s">
        <v>0</v>
      </c>
      <c r="CL4" s="60" t="s">
        <v>55</v>
      </c>
      <c r="CM4" s="4" t="s">
        <v>86</v>
      </c>
      <c r="CN4" s="4" t="s">
        <v>87</v>
      </c>
      <c r="CO4" s="4" t="s">
        <v>0</v>
      </c>
      <c r="CP4" s="60" t="s">
        <v>55</v>
      </c>
      <c r="CQ4" s="130" t="s">
        <v>39</v>
      </c>
      <c r="CR4" s="4" t="s">
        <v>52</v>
      </c>
      <c r="CS4" s="4" t="s">
        <v>88</v>
      </c>
      <c r="CT4" s="4" t="s">
        <v>0</v>
      </c>
      <c r="CU4" s="60" t="s">
        <v>55</v>
      </c>
      <c r="CV4" s="4" t="s">
        <v>89</v>
      </c>
      <c r="CW4" s="4" t="s">
        <v>90</v>
      </c>
      <c r="CX4" s="4" t="s">
        <v>0</v>
      </c>
      <c r="CY4" s="60" t="s">
        <v>55</v>
      </c>
      <c r="CZ4" s="130" t="s">
        <v>39</v>
      </c>
      <c r="DA4" s="4" t="s">
        <v>91</v>
      </c>
      <c r="DB4" s="4" t="s">
        <v>92</v>
      </c>
      <c r="DC4" s="4" t="s">
        <v>0</v>
      </c>
      <c r="DD4" s="60" t="s">
        <v>55</v>
      </c>
      <c r="DE4" s="4" t="s">
        <v>93</v>
      </c>
      <c r="DF4" s="4" t="s">
        <v>0</v>
      </c>
      <c r="DG4" s="60" t="s">
        <v>55</v>
      </c>
      <c r="DH4" s="189" t="s">
        <v>39</v>
      </c>
      <c r="DI4" s="4" t="s">
        <v>56</v>
      </c>
      <c r="DJ4" s="4" t="s">
        <v>96</v>
      </c>
      <c r="DK4" s="4" t="s">
        <v>0</v>
      </c>
      <c r="DL4" s="60" t="s">
        <v>97</v>
      </c>
      <c r="DM4" s="185" t="s">
        <v>39</v>
      </c>
      <c r="DN4" s="199" t="s">
        <v>64</v>
      </c>
      <c r="DO4" s="194" t="s">
        <v>63</v>
      </c>
      <c r="DP4" s="4" t="s">
        <v>98</v>
      </c>
      <c r="DQ4" s="60" t="s">
        <v>0</v>
      </c>
      <c r="DR4" s="60" t="s">
        <v>97</v>
      </c>
      <c r="DS4" s="4" t="s">
        <v>99</v>
      </c>
      <c r="DT4" s="60" t="s">
        <v>0</v>
      </c>
      <c r="DU4" s="60" t="s">
        <v>97</v>
      </c>
      <c r="DV4" s="185" t="s">
        <v>39</v>
      </c>
      <c r="DW4" s="194" t="s">
        <v>65</v>
      </c>
      <c r="DX4" s="4" t="s">
        <v>100</v>
      </c>
      <c r="DY4" s="60" t="s">
        <v>0</v>
      </c>
      <c r="DZ4" s="60" t="s">
        <v>97</v>
      </c>
      <c r="EA4" s="199" t="s">
        <v>66</v>
      </c>
      <c r="EB4" s="4" t="s">
        <v>101</v>
      </c>
      <c r="EC4" s="60" t="s">
        <v>0</v>
      </c>
      <c r="ED4" s="60" t="s">
        <v>97</v>
      </c>
      <c r="EE4" s="185" t="s">
        <v>39</v>
      </c>
      <c r="EF4" s="194" t="s">
        <v>67</v>
      </c>
      <c r="EG4" s="4" t="s">
        <v>102</v>
      </c>
      <c r="EH4" s="60" t="s">
        <v>0</v>
      </c>
      <c r="EI4" s="60" t="s">
        <v>97</v>
      </c>
      <c r="EJ4" s="199" t="s">
        <v>68</v>
      </c>
      <c r="EK4" s="4" t="s">
        <v>105</v>
      </c>
      <c r="EL4" s="60" t="s">
        <v>104</v>
      </c>
      <c r="EM4" s="60" t="s">
        <v>97</v>
      </c>
      <c r="EN4" s="185" t="s">
        <v>39</v>
      </c>
    </row>
    <row r="5" spans="1:148" s="7" customFormat="1" ht="34.950000000000003" customHeight="1">
      <c r="A5" s="6" t="s">
        <v>57</v>
      </c>
      <c r="B5" s="89" t="s">
        <v>14</v>
      </c>
      <c r="C5" s="109" t="s">
        <v>14</v>
      </c>
      <c r="D5" s="90" t="s">
        <v>14</v>
      </c>
      <c r="E5" s="89" t="s">
        <v>14</v>
      </c>
      <c r="F5" s="90" t="s">
        <v>14</v>
      </c>
      <c r="G5" s="109" t="s">
        <v>14</v>
      </c>
      <c r="H5" s="89">
        <f>H7+H8</f>
        <v>1522.136244</v>
      </c>
      <c r="I5" s="100" t="s">
        <v>14</v>
      </c>
      <c r="J5" s="90" t="s">
        <v>14</v>
      </c>
      <c r="K5" s="105" t="s">
        <v>14</v>
      </c>
      <c r="L5" s="120" t="s">
        <v>14</v>
      </c>
      <c r="M5" s="120">
        <f>M7+M8</f>
        <v>1481.6152659999998</v>
      </c>
      <c r="N5" s="143" t="s">
        <v>14</v>
      </c>
      <c r="O5" s="113" t="s">
        <v>14</v>
      </c>
      <c r="P5" s="91" t="s">
        <v>14</v>
      </c>
      <c r="Q5" s="109" t="s">
        <v>14</v>
      </c>
      <c r="R5" s="120">
        <f>R7+R8</f>
        <v>3003.5924379999997</v>
      </c>
      <c r="S5" s="145" t="s">
        <v>14</v>
      </c>
      <c r="T5" s="113" t="s">
        <v>14</v>
      </c>
      <c r="U5" s="91" t="s">
        <v>14</v>
      </c>
      <c r="V5" s="109" t="s">
        <v>14</v>
      </c>
      <c r="W5" s="109">
        <f>W7+W8</f>
        <v>2401.5722679999999</v>
      </c>
      <c r="X5" s="109" t="s">
        <v>14</v>
      </c>
      <c r="Y5" s="90" t="s">
        <v>14</v>
      </c>
      <c r="Z5" s="91" t="s">
        <v>14</v>
      </c>
      <c r="AA5" s="109" t="s">
        <v>14</v>
      </c>
      <c r="AB5" s="33">
        <f>AB7+AB8</f>
        <v>5405.4433159999999</v>
      </c>
      <c r="AC5" s="61" t="s">
        <v>14</v>
      </c>
      <c r="AD5" s="41" t="s">
        <v>14</v>
      </c>
      <c r="AE5" s="91" t="s">
        <v>14</v>
      </c>
      <c r="AF5" s="33" t="s">
        <v>14</v>
      </c>
      <c r="AG5" s="33">
        <f>AG7+AG8</f>
        <v>1943.870999</v>
      </c>
      <c r="AH5" s="33" t="s">
        <v>14</v>
      </c>
      <c r="AI5" s="41" t="s">
        <v>14</v>
      </c>
      <c r="AJ5" s="163" t="s">
        <v>14</v>
      </c>
      <c r="AK5" s="33" t="s">
        <v>14</v>
      </c>
      <c r="AL5" s="33">
        <f>AG5+AB5</f>
        <v>7349.3143149999996</v>
      </c>
      <c r="AM5" s="33" t="s">
        <v>14</v>
      </c>
      <c r="AN5" s="41" t="s">
        <v>14</v>
      </c>
      <c r="AO5" s="163" t="s">
        <v>14</v>
      </c>
      <c r="AP5" s="33" t="s">
        <v>14</v>
      </c>
      <c r="AQ5" s="33" t="s">
        <v>14</v>
      </c>
      <c r="AR5" s="33">
        <f>AR7+AR8</f>
        <v>1918.4932589999999</v>
      </c>
      <c r="AS5" s="71" t="s">
        <v>14</v>
      </c>
      <c r="AT5" s="41" t="s">
        <v>14</v>
      </c>
      <c r="AU5" s="33">
        <f>AU7+AU8</f>
        <v>9267.3684079999985</v>
      </c>
      <c r="AV5" s="69" t="s">
        <v>14</v>
      </c>
      <c r="AW5" s="41" t="s">
        <v>14</v>
      </c>
      <c r="AX5" s="163" t="s">
        <v>14</v>
      </c>
      <c r="AY5" s="33" t="s">
        <v>14</v>
      </c>
      <c r="AZ5" s="33" t="s">
        <v>14</v>
      </c>
      <c r="BA5" s="33">
        <f>BA7+BA8</f>
        <v>1859.8188019999998</v>
      </c>
      <c r="BB5" s="33" t="s">
        <v>14</v>
      </c>
      <c r="BC5" s="41" t="s">
        <v>14</v>
      </c>
      <c r="BD5" s="33">
        <f>AU5+BA5</f>
        <v>11127.187209999998</v>
      </c>
      <c r="BE5" s="33" t="s">
        <v>14</v>
      </c>
      <c r="BF5" s="41" t="s">
        <v>14</v>
      </c>
      <c r="BG5" s="163" t="s">
        <v>14</v>
      </c>
      <c r="BH5" s="33" t="s">
        <v>14</v>
      </c>
      <c r="BI5" s="33">
        <f>BI7+BI8</f>
        <v>2030.1632040000002</v>
      </c>
      <c r="BJ5" s="33" t="s">
        <v>14</v>
      </c>
      <c r="BK5" s="41" t="s">
        <v>14</v>
      </c>
      <c r="BL5" s="33" t="s">
        <v>14</v>
      </c>
      <c r="BM5" s="33">
        <f>BD5+BI5</f>
        <v>13157.350413999999</v>
      </c>
      <c r="BN5" s="33" t="s">
        <v>14</v>
      </c>
      <c r="BO5" s="41" t="s">
        <v>14</v>
      </c>
      <c r="BP5" s="163" t="s">
        <v>14</v>
      </c>
      <c r="BQ5" s="33"/>
      <c r="BR5" s="33">
        <f>BR7+BR8</f>
        <v>1666.6148799999996</v>
      </c>
      <c r="BS5" s="33" t="s">
        <v>14</v>
      </c>
      <c r="BT5" s="41" t="s">
        <v>14</v>
      </c>
      <c r="BU5" s="33" t="s">
        <v>14</v>
      </c>
      <c r="BV5" s="33">
        <f>BV7+BV8</f>
        <v>14823.965291</v>
      </c>
      <c r="BW5" s="33" t="s">
        <v>14</v>
      </c>
      <c r="BX5" s="41" t="s">
        <v>14</v>
      </c>
      <c r="BY5" s="132" t="s">
        <v>14</v>
      </c>
      <c r="BZ5" s="33" t="s">
        <v>14</v>
      </c>
      <c r="CA5" s="33">
        <f>CA7+CA8</f>
        <v>1854.502704</v>
      </c>
      <c r="CB5" s="33" t="s">
        <v>14</v>
      </c>
      <c r="CC5" s="41" t="s">
        <v>14</v>
      </c>
      <c r="CD5" s="33" t="s">
        <v>14</v>
      </c>
      <c r="CE5" s="33">
        <f>CE7+CE8</f>
        <v>16679.913269000001</v>
      </c>
      <c r="CF5" s="33" t="s">
        <v>13</v>
      </c>
      <c r="CG5" s="41" t="s">
        <v>13</v>
      </c>
      <c r="CH5" s="132" t="s">
        <v>13</v>
      </c>
      <c r="CI5" s="33" t="s">
        <v>14</v>
      </c>
      <c r="CJ5" s="33">
        <f>CJ7+CJ8</f>
        <v>2200.6095439999999</v>
      </c>
      <c r="CK5" s="33" t="s">
        <v>14</v>
      </c>
      <c r="CL5" s="41" t="s">
        <v>14</v>
      </c>
      <c r="CM5" s="33" t="s">
        <v>14</v>
      </c>
      <c r="CN5" s="33">
        <f>CN7+CN8</f>
        <v>18880.522813</v>
      </c>
      <c r="CO5" s="33" t="s">
        <v>14</v>
      </c>
      <c r="CP5" s="41" t="s">
        <v>14</v>
      </c>
      <c r="CQ5" s="132" t="s">
        <v>14</v>
      </c>
      <c r="CR5" s="33" t="s">
        <v>14</v>
      </c>
      <c r="CS5" s="33">
        <f>CS7+CS8</f>
        <v>1724.9808479999997</v>
      </c>
      <c r="CT5" s="41" t="s">
        <v>14</v>
      </c>
      <c r="CU5" s="41" t="s">
        <v>14</v>
      </c>
      <c r="CV5" s="33" t="s">
        <v>14</v>
      </c>
      <c r="CW5" s="33">
        <f>CW7+CW8</f>
        <v>20605.503661000002</v>
      </c>
      <c r="CX5" s="41" t="s">
        <v>14</v>
      </c>
      <c r="CY5" s="41" t="s">
        <v>14</v>
      </c>
      <c r="CZ5" s="132" t="s">
        <v>14</v>
      </c>
      <c r="DA5" s="33" t="s">
        <v>14</v>
      </c>
      <c r="DB5" s="33">
        <f>DB7+DB8</f>
        <v>2537.7929100000001</v>
      </c>
      <c r="DC5" s="33" t="s">
        <v>14</v>
      </c>
      <c r="DD5" s="41" t="s">
        <v>14</v>
      </c>
      <c r="DE5" s="33">
        <f>CW5+DB5</f>
        <v>23143.296571000003</v>
      </c>
      <c r="DF5" s="33" t="s">
        <v>14</v>
      </c>
      <c r="DG5" s="41" t="s">
        <v>14</v>
      </c>
      <c r="DH5" s="190" t="s">
        <v>14</v>
      </c>
      <c r="DI5" s="33">
        <f>SUM(DI7:DI8)</f>
        <v>1522.2557820000002</v>
      </c>
      <c r="DJ5" s="33">
        <f>SUM(DJ7:DJ8)</f>
        <v>1597.736805</v>
      </c>
      <c r="DK5" s="33">
        <f>DJ5-DI5</f>
        <v>75.481022999999823</v>
      </c>
      <c r="DL5" s="41">
        <f>DJ5/DI5%</f>
        <v>104.95849803249423</v>
      </c>
      <c r="DM5" s="192">
        <f>DL5-100</f>
        <v>4.9584980324942336</v>
      </c>
      <c r="DN5" s="200">
        <v>3003.5924379999997</v>
      </c>
      <c r="DO5" s="195">
        <v>1481.6152659999998</v>
      </c>
      <c r="DP5" s="33">
        <f>DP7+DP8</f>
        <v>1764.92812</v>
      </c>
      <c r="DQ5" s="41">
        <f>DP5-DO5</f>
        <v>283.31285400000024</v>
      </c>
      <c r="DR5" s="41">
        <f>DP5/DO5%</f>
        <v>119.12189085125155</v>
      </c>
      <c r="DS5" s="33">
        <f>DP5+DJ5</f>
        <v>3362.664925</v>
      </c>
      <c r="DT5" s="41">
        <f>DS5-DN5</f>
        <v>359.07248700000036</v>
      </c>
      <c r="DU5" s="41">
        <f>DS5/DN5%</f>
        <v>111.95476731320764</v>
      </c>
      <c r="DV5" s="192">
        <f>DU5-100</f>
        <v>11.95476731320764</v>
      </c>
      <c r="DW5" s="195">
        <v>2401.5722679999999</v>
      </c>
      <c r="DX5" s="33">
        <f>DX7+DX8</f>
        <v>2648.294355</v>
      </c>
      <c r="DY5" s="33">
        <f>DX5-DW5</f>
        <v>246.7220870000001</v>
      </c>
      <c r="DZ5" s="33">
        <f>DX5/DW5%</f>
        <v>110.27335676246241</v>
      </c>
      <c r="EA5" s="200">
        <v>5405.4433159999999</v>
      </c>
      <c r="EB5" s="33">
        <f>DX5+DS5</f>
        <v>6010.95928</v>
      </c>
      <c r="EC5" s="33">
        <f>EB5-EA5</f>
        <v>605.51596400000017</v>
      </c>
      <c r="ED5" s="33">
        <f>EB5/EA5%</f>
        <v>111.20196676945413</v>
      </c>
      <c r="EE5" s="192">
        <f>ED5-100</f>
        <v>11.201966769454131</v>
      </c>
      <c r="EF5" s="195">
        <f>EF7+EF8</f>
        <v>1944.020559</v>
      </c>
      <c r="EG5" s="33">
        <f>EG7+EG8</f>
        <v>2323.6162920000002</v>
      </c>
      <c r="EH5" s="212">
        <f>EG5-EF5</f>
        <v>379.59573300000011</v>
      </c>
      <c r="EI5" s="41">
        <f>EG5/EF5%</f>
        <v>119.52632297238992</v>
      </c>
      <c r="EJ5" s="200">
        <f>EJ7+EJ8</f>
        <v>7349.4638749999995</v>
      </c>
      <c r="EK5" s="33">
        <f>EK7+EK8</f>
        <v>8334.5755719999997</v>
      </c>
      <c r="EL5" s="212">
        <f>EK5-EJ5</f>
        <v>985.11169700000028</v>
      </c>
      <c r="EM5" s="41">
        <f>EK5/EJ5%</f>
        <v>113.40385793786898</v>
      </c>
      <c r="EN5" s="208">
        <f>EM5-100</f>
        <v>13.403857937868978</v>
      </c>
    </row>
    <row r="6" spans="1:148" ht="18" customHeight="1">
      <c r="A6" s="8" t="s">
        <v>1</v>
      </c>
      <c r="B6" s="94"/>
      <c r="C6" s="92"/>
      <c r="D6" s="93"/>
      <c r="E6" s="92"/>
      <c r="F6" s="93"/>
      <c r="G6" s="30"/>
      <c r="H6" s="92"/>
      <c r="I6" s="56"/>
      <c r="J6" s="93"/>
      <c r="K6" s="106"/>
      <c r="L6" s="121"/>
      <c r="M6" s="121"/>
      <c r="N6" s="143"/>
      <c r="O6" s="113"/>
      <c r="P6" s="91"/>
      <c r="Q6" s="30"/>
      <c r="R6" s="121"/>
      <c r="S6" s="145"/>
      <c r="T6" s="114"/>
      <c r="U6" s="137"/>
      <c r="V6" s="30"/>
      <c r="W6" s="30"/>
      <c r="X6" s="30"/>
      <c r="Y6" s="93"/>
      <c r="Z6" s="137"/>
      <c r="AA6" s="30"/>
      <c r="AB6" s="34"/>
      <c r="AC6" s="62"/>
      <c r="AD6" s="39"/>
      <c r="AE6" s="160"/>
      <c r="AF6" s="34"/>
      <c r="AG6" s="34"/>
      <c r="AH6" s="34"/>
      <c r="AI6" s="39"/>
      <c r="AJ6" s="164"/>
      <c r="AK6" s="34"/>
      <c r="AL6" s="34"/>
      <c r="AM6" s="34"/>
      <c r="AN6" s="39"/>
      <c r="AO6" s="164"/>
      <c r="AP6" s="34"/>
      <c r="AQ6" s="34"/>
      <c r="AR6" s="34"/>
      <c r="AS6" s="72"/>
      <c r="AT6" s="39"/>
      <c r="AU6" s="34"/>
      <c r="AV6" s="70"/>
      <c r="AW6" s="39"/>
      <c r="AX6" s="164"/>
      <c r="AY6" s="34"/>
      <c r="AZ6" s="34"/>
      <c r="BA6" s="34"/>
      <c r="BB6" s="34"/>
      <c r="BC6" s="39"/>
      <c r="BD6" s="34"/>
      <c r="BE6" s="34"/>
      <c r="BF6" s="39"/>
      <c r="BG6" s="164"/>
      <c r="BH6" s="34"/>
      <c r="BI6" s="34"/>
      <c r="BJ6" s="34"/>
      <c r="BK6" s="39"/>
      <c r="BL6" s="34"/>
      <c r="BM6" s="34"/>
      <c r="BN6" s="34"/>
      <c r="BO6" s="39"/>
      <c r="BP6" s="164"/>
      <c r="BQ6" s="34"/>
      <c r="BR6" s="34"/>
      <c r="BS6" s="34"/>
      <c r="BT6" s="39"/>
      <c r="BU6" s="34"/>
      <c r="BV6" s="34"/>
      <c r="BW6" s="34"/>
      <c r="BX6" s="39"/>
      <c r="BY6" s="133"/>
      <c r="BZ6" s="34"/>
      <c r="CA6" s="34"/>
      <c r="CB6" s="34"/>
      <c r="CC6" s="39"/>
      <c r="CD6" s="34"/>
      <c r="CE6" s="34"/>
      <c r="CF6" s="34"/>
      <c r="CG6" s="39"/>
      <c r="CH6" s="133"/>
      <c r="CI6" s="34"/>
      <c r="CJ6" s="34"/>
      <c r="CK6" s="34"/>
      <c r="CL6" s="39"/>
      <c r="CM6" s="34"/>
      <c r="CN6" s="34"/>
      <c r="CO6" s="34"/>
      <c r="CP6" s="39"/>
      <c r="CQ6" s="133"/>
      <c r="CR6" s="39"/>
      <c r="CS6" s="34"/>
      <c r="CT6" s="39"/>
      <c r="CU6" s="39"/>
      <c r="CV6" s="34"/>
      <c r="CW6" s="34"/>
      <c r="CX6" s="39"/>
      <c r="CY6" s="39"/>
      <c r="CZ6" s="133"/>
      <c r="DA6" s="34"/>
      <c r="DB6" s="34"/>
      <c r="DC6" s="34"/>
      <c r="DD6" s="39"/>
      <c r="DE6" s="34"/>
      <c r="DF6" s="34"/>
      <c r="DG6" s="39"/>
      <c r="DH6" s="85"/>
      <c r="DI6" s="34"/>
      <c r="DJ6" s="34"/>
      <c r="DK6" s="34"/>
      <c r="DL6" s="39"/>
      <c r="DM6" s="38"/>
      <c r="DN6" s="201"/>
      <c r="DO6" s="196"/>
      <c r="DP6" s="34"/>
      <c r="DQ6" s="39"/>
      <c r="DR6" s="39"/>
      <c r="DS6" s="34"/>
      <c r="DT6" s="39"/>
      <c r="DU6" s="39"/>
      <c r="DV6" s="38"/>
      <c r="DW6" s="196"/>
      <c r="DX6" s="34"/>
      <c r="DY6" s="34"/>
      <c r="DZ6" s="34"/>
      <c r="EA6" s="201"/>
      <c r="EB6" s="34"/>
      <c r="EC6" s="34"/>
      <c r="ED6" s="34"/>
      <c r="EE6" s="38"/>
      <c r="EF6" s="196"/>
      <c r="EG6" s="34"/>
      <c r="EH6" s="213"/>
      <c r="EI6" s="39"/>
      <c r="EJ6" s="201"/>
      <c r="EK6" s="34"/>
      <c r="EL6" s="213"/>
      <c r="EM6" s="39"/>
      <c r="EN6" s="209"/>
    </row>
    <row r="7" spans="1:148" ht="18" customHeight="1">
      <c r="A7" s="86" t="s">
        <v>58</v>
      </c>
      <c r="B7" s="92">
        <f>B14</f>
        <v>12670.189324999999</v>
      </c>
      <c r="C7" s="92">
        <f>C14</f>
        <v>13788.299881999999</v>
      </c>
      <c r="D7" s="93">
        <f>C7/B7%</f>
        <v>108.82473440861547</v>
      </c>
      <c r="E7" s="92">
        <f>E14</f>
        <v>14482.884260000001</v>
      </c>
      <c r="F7" s="93">
        <f>E7/C7%</f>
        <v>105.0374910898678</v>
      </c>
      <c r="G7" s="30">
        <v>949.80559200000005</v>
      </c>
      <c r="H7" s="92">
        <f>H14</f>
        <v>1269.2680720000001</v>
      </c>
      <c r="I7" s="56">
        <f>H7-G7</f>
        <v>319.46248000000003</v>
      </c>
      <c r="J7" s="93">
        <f>H7/G7%</f>
        <v>133.63451244031</v>
      </c>
      <c r="K7" s="106">
        <f>J7-100</f>
        <v>33.634512440310004</v>
      </c>
      <c r="L7" s="121">
        <f>L14</f>
        <v>730.79488300000003</v>
      </c>
      <c r="M7" s="121">
        <f>M14</f>
        <v>1042.1659979999999</v>
      </c>
      <c r="N7" s="143">
        <f>M7-L7</f>
        <v>311.37111499999992</v>
      </c>
      <c r="O7" s="113">
        <f t="shared" ref="O7:O8" si="0">M7/L7%</f>
        <v>142.60718325254064</v>
      </c>
      <c r="P7" s="91">
        <f t="shared" ref="P7:P66" si="1">O7-100</f>
        <v>42.607183252540636</v>
      </c>
      <c r="Q7" s="30">
        <v>1680.6004760000001</v>
      </c>
      <c r="R7" s="121">
        <f>R14</f>
        <v>2311.4340699999998</v>
      </c>
      <c r="S7" s="145">
        <f>R7-Q7</f>
        <v>630.83359399999972</v>
      </c>
      <c r="T7" s="114">
        <f>R7/Q7%</f>
        <v>137.53620226869432</v>
      </c>
      <c r="U7" s="137">
        <f t="shared" ref="U7:U66" si="2">T7-100</f>
        <v>37.536202268694325</v>
      </c>
      <c r="V7" s="30">
        <v>1546.7141710000001</v>
      </c>
      <c r="W7" s="30">
        <f>W14</f>
        <v>1909.4069019999999</v>
      </c>
      <c r="X7" s="30">
        <f t="shared" ref="X7:X66" si="3">W7-V7</f>
        <v>362.69273099999987</v>
      </c>
      <c r="Y7" s="93">
        <f t="shared" ref="Y7:Y66" si="4">W7/V7%</f>
        <v>123.4492408358493</v>
      </c>
      <c r="Z7" s="137">
        <f t="shared" ref="Z7:Z66" si="5">Y7-100</f>
        <v>23.449240835849295</v>
      </c>
      <c r="AA7" s="30">
        <v>3227.3146470000002</v>
      </c>
      <c r="AB7" s="34">
        <f>AB14</f>
        <v>4220.840972</v>
      </c>
      <c r="AC7" s="62">
        <f>AB7-AA7</f>
        <v>993.52632499999982</v>
      </c>
      <c r="AD7" s="39">
        <f>AB7/AA7%</f>
        <v>130.78492287461179</v>
      </c>
      <c r="AE7" s="133">
        <f>AD7-100</f>
        <v>30.784922874611794</v>
      </c>
      <c r="AF7" s="34">
        <v>1504.4205730000001</v>
      </c>
      <c r="AG7" s="34">
        <f>AG14</f>
        <v>1463.101817</v>
      </c>
      <c r="AH7" s="34">
        <f>AG7-AF7</f>
        <v>-41.318756000000121</v>
      </c>
      <c r="AI7" s="39">
        <f>AG7/AF7%</f>
        <v>97.25351030545896</v>
      </c>
      <c r="AJ7" s="164">
        <f>AI7-100</f>
        <v>-2.7464896945410402</v>
      </c>
      <c r="AK7" s="34">
        <v>4731.7352200000005</v>
      </c>
      <c r="AL7" s="34">
        <f t="shared" ref="AL7:AL58" si="6">AG7+AB7</f>
        <v>5683.9427889999997</v>
      </c>
      <c r="AM7" s="34">
        <f>AL7-AK7</f>
        <v>952.20756899999924</v>
      </c>
      <c r="AN7" s="39">
        <f>AL7/AK7%</f>
        <v>120.12385572580706</v>
      </c>
      <c r="AO7" s="164">
        <f>AN7-100</f>
        <v>20.123855725807061</v>
      </c>
      <c r="AP7" s="34">
        <v>5712.0977000000003</v>
      </c>
      <c r="AQ7" s="92">
        <f t="shared" ref="AQ7:AR7" si="7">AQ14</f>
        <v>980.36248000000001</v>
      </c>
      <c r="AR7" s="92">
        <f t="shared" si="7"/>
        <v>1428.739468</v>
      </c>
      <c r="AS7" s="72">
        <f t="shared" ref="AS7:AS66" si="8">AR7-AQ7</f>
        <v>448.37698799999998</v>
      </c>
      <c r="AT7" s="39">
        <f>AR7/AQ7%</f>
        <v>145.73583721808694</v>
      </c>
      <c r="AU7" s="34">
        <f>AR7+AL7</f>
        <v>7112.6822569999995</v>
      </c>
      <c r="AV7" s="70">
        <f>AU7-AP7</f>
        <v>1400.5845569999992</v>
      </c>
      <c r="AW7" s="39">
        <f>AU7/AP7%</f>
        <v>124.51961837067316</v>
      </c>
      <c r="AX7" s="164">
        <f>AW7-100</f>
        <v>24.519618370673157</v>
      </c>
      <c r="AY7" s="34">
        <v>6895.3497100000004</v>
      </c>
      <c r="AZ7" s="34">
        <v>1183.2520099999999</v>
      </c>
      <c r="BA7" s="34">
        <f>BA14</f>
        <v>1330.1046859999999</v>
      </c>
      <c r="BB7" s="34">
        <f t="shared" ref="BB7:BB66" si="9">BA7-AZ7</f>
        <v>146.85267599999997</v>
      </c>
      <c r="BC7" s="39">
        <f t="shared" ref="BC7:BC66" si="10">BA7/AZ7%</f>
        <v>112.41093822439396</v>
      </c>
      <c r="BD7" s="34">
        <v>8442.7869429999992</v>
      </c>
      <c r="BE7" s="34">
        <f t="shared" ref="BE7:BE66" si="11">BD7-AY7</f>
        <v>1547.4372329999987</v>
      </c>
      <c r="BF7" s="39">
        <f t="shared" ref="BF7:BF66" si="12">BD7/AY7%</f>
        <v>122.44175129733918</v>
      </c>
      <c r="BG7" s="164">
        <f t="shared" ref="BG7:BG66" si="13">BF7-100</f>
        <v>22.441751297339181</v>
      </c>
      <c r="BH7" s="34">
        <v>1361.175311</v>
      </c>
      <c r="BI7" s="34">
        <f>BI14</f>
        <v>1535.0872240000001</v>
      </c>
      <c r="BJ7" s="34">
        <f>BI7-BH7</f>
        <v>173.91191300000014</v>
      </c>
      <c r="BK7" s="39">
        <f>BI7/BH7%</f>
        <v>112.77659913418751</v>
      </c>
      <c r="BL7" s="34">
        <v>8256.5658299999996</v>
      </c>
      <c r="BM7" s="34">
        <f>BM14</f>
        <v>9977.8741669999999</v>
      </c>
      <c r="BN7" s="34">
        <f>BM7-BL7</f>
        <v>1721.3083370000004</v>
      </c>
      <c r="BO7" s="39">
        <f>BM7/BL7%</f>
        <v>120.84775162508454</v>
      </c>
      <c r="BP7" s="164">
        <f>BO7-100</f>
        <v>20.847751625084541</v>
      </c>
      <c r="BQ7" s="34">
        <v>1104.900617</v>
      </c>
      <c r="BR7" s="34">
        <f>BR14</f>
        <v>1190.556787</v>
      </c>
      <c r="BS7" s="34">
        <f>BR7-BQ7</f>
        <v>85.656169999999975</v>
      </c>
      <c r="BT7" s="39">
        <f>BR7/BQ7%</f>
        <v>107.75238683752133</v>
      </c>
      <c r="BU7" s="34">
        <v>9361.4664470000007</v>
      </c>
      <c r="BV7" s="34">
        <f>BV14</f>
        <v>11168.430953999999</v>
      </c>
      <c r="BW7" s="34">
        <f>BV7-BU7</f>
        <v>1806.9645069999988</v>
      </c>
      <c r="BX7" s="39">
        <f>BV7/BU7%</f>
        <v>119.30215225606094</v>
      </c>
      <c r="BY7" s="133">
        <f>BX7-100</f>
        <v>19.302152256060936</v>
      </c>
      <c r="BZ7" s="34">
        <v>1168.2565790000001</v>
      </c>
      <c r="CA7" s="34">
        <f>CA14</f>
        <v>1390.1503379999999</v>
      </c>
      <c r="CB7" s="34">
        <f>CA7-BZ7</f>
        <v>221.89375899999982</v>
      </c>
      <c r="CC7" s="39">
        <f>CA7/BZ7%</f>
        <v>118.99358094691284</v>
      </c>
      <c r="CD7" s="34">
        <v>10529.723026</v>
      </c>
      <c r="CE7" s="34">
        <f>CE14</f>
        <v>12558.581292000001</v>
      </c>
      <c r="CF7" s="34">
        <f>CE7-CD7</f>
        <v>2028.8582660000011</v>
      </c>
      <c r="CG7" s="39">
        <f>CE7/CD7%</f>
        <v>119.26791674377705</v>
      </c>
      <c r="CH7" s="133">
        <f>CG7-100</f>
        <v>19.26791674377705</v>
      </c>
      <c r="CI7" s="34">
        <v>1473.023306</v>
      </c>
      <c r="CJ7" s="34">
        <f>CJ14</f>
        <v>1739.358107</v>
      </c>
      <c r="CK7" s="34">
        <f>CJ7-CI7</f>
        <v>266.33480099999997</v>
      </c>
      <c r="CL7" s="39">
        <f>CJ7/CI7%</f>
        <v>118.08082736472332</v>
      </c>
      <c r="CM7" s="34">
        <v>12002.746332000001</v>
      </c>
      <c r="CN7" s="34">
        <f>CN14</f>
        <v>14297.939399000001</v>
      </c>
      <c r="CO7" s="34">
        <f>CN7-CM7</f>
        <v>2295.1930670000002</v>
      </c>
      <c r="CP7" s="39">
        <f>CN7/CM7%</f>
        <v>119.12223255840111</v>
      </c>
      <c r="CQ7" s="133">
        <f>CP7-100</f>
        <v>19.122232558401109</v>
      </c>
      <c r="CR7" s="34">
        <v>1066.099682</v>
      </c>
      <c r="CS7" s="34">
        <f>CS14</f>
        <v>1257.175849</v>
      </c>
      <c r="CT7" s="39">
        <f t="shared" ref="CT7:CT12" si="14">CS7-CR7</f>
        <v>191.07616699999994</v>
      </c>
      <c r="CU7" s="39">
        <f t="shared" ref="CU7:CU12" si="15">CS7/CR7%</f>
        <v>117.92291754946794</v>
      </c>
      <c r="CV7" s="34">
        <v>13068.846014000001</v>
      </c>
      <c r="CW7" s="34">
        <f>CW14</f>
        <v>15555.115248</v>
      </c>
      <c r="CX7" s="39">
        <f t="shared" ref="CX7:CX12" si="16">CW7-CV7</f>
        <v>2486.2692339999994</v>
      </c>
      <c r="CY7" s="39">
        <f t="shared" ref="CY7:CY12" si="17">CW7/CV7%</f>
        <v>119.0243976502331</v>
      </c>
      <c r="CZ7" s="133">
        <f t="shared" ref="CZ7:CZ12" si="18">CY7-100</f>
        <v>19.024397650233098</v>
      </c>
      <c r="DA7" s="34">
        <f>DA14</f>
        <v>1414.0382460000001</v>
      </c>
      <c r="DB7" s="34">
        <f>DB14</f>
        <v>1788.32089</v>
      </c>
      <c r="DC7" s="34">
        <f>DB7-DA7</f>
        <v>374.28264399999989</v>
      </c>
      <c r="DD7" s="39">
        <f>DB7/DA7%</f>
        <v>126.46906086584025</v>
      </c>
      <c r="DE7" s="34">
        <f>DE14</f>
        <v>17343.436138000001</v>
      </c>
      <c r="DF7" s="34">
        <f>DE7-E7</f>
        <v>2860.5518780000002</v>
      </c>
      <c r="DG7" s="39">
        <f>DE7/E7%</f>
        <v>119.75125828976279</v>
      </c>
      <c r="DH7" s="85">
        <f>DG7-100</f>
        <v>19.751258289762788</v>
      </c>
      <c r="DI7" s="34">
        <v>1269.2680720000001</v>
      </c>
      <c r="DJ7" s="34">
        <f>DJ14</f>
        <v>1290.556885</v>
      </c>
      <c r="DK7" s="34">
        <f t="shared" ref="DK7:DK66" si="19">DJ7-DI7</f>
        <v>21.288812999999891</v>
      </c>
      <c r="DL7" s="39">
        <f t="shared" ref="DL7:DL65" si="20">DJ7/DI7%</f>
        <v>101.67725112366963</v>
      </c>
      <c r="DM7" s="38">
        <f t="shared" ref="DM7:DM65" si="21">DL7-100</f>
        <v>1.6772511236696346</v>
      </c>
      <c r="DN7" s="201">
        <v>2311.4340699999998</v>
      </c>
      <c r="DO7" s="196">
        <v>1042.1659979999999</v>
      </c>
      <c r="DP7" s="34">
        <f>DP14</f>
        <v>1263.0883650000001</v>
      </c>
      <c r="DQ7" s="39">
        <f t="shared" ref="DQ7:DQ66" si="22">DP7-DO7</f>
        <v>220.92236700000012</v>
      </c>
      <c r="DR7" s="39">
        <f t="shared" ref="DR7:DR66" si="23">DP7/DO7%</f>
        <v>121.19838561457271</v>
      </c>
      <c r="DS7" s="34">
        <f>DP7+DJ7</f>
        <v>2553.64525</v>
      </c>
      <c r="DT7" s="39">
        <f t="shared" ref="DT7:DT66" si="24">DS7-DN7</f>
        <v>242.21118000000024</v>
      </c>
      <c r="DU7" s="39">
        <f t="shared" ref="DU7:DU65" si="25">DS7/DN7%</f>
        <v>110.47882711186307</v>
      </c>
      <c r="DV7" s="38">
        <f t="shared" ref="DV7:DV66" si="26">DU7-100</f>
        <v>10.478827111863069</v>
      </c>
      <c r="DW7" s="196">
        <v>1909.4069019999999</v>
      </c>
      <c r="DX7" s="34">
        <f>DX14</f>
        <v>2104.272829</v>
      </c>
      <c r="DY7" s="34">
        <f t="shared" ref="DY7:DY66" si="27">DX7-DW7</f>
        <v>194.86592700000006</v>
      </c>
      <c r="DZ7" s="39">
        <f t="shared" ref="DZ7:DZ66" si="28">DX7/DW7%</f>
        <v>110.20557361534038</v>
      </c>
      <c r="EA7" s="201">
        <v>4220.840972</v>
      </c>
      <c r="EB7" s="34">
        <f t="shared" ref="EB7:EB58" si="29">DX7+DS7</f>
        <v>4657.918079</v>
      </c>
      <c r="EC7" s="34">
        <f>EB7-EA7</f>
        <v>437.07710700000007</v>
      </c>
      <c r="ED7" s="39">
        <f>EB7/EA7%</f>
        <v>110.35521380453469</v>
      </c>
      <c r="EE7" s="38">
        <f t="shared" ref="EE7:EE66" si="30">ED7-100</f>
        <v>10.355213804534685</v>
      </c>
      <c r="EF7" s="196">
        <v>1463.101817</v>
      </c>
      <c r="EG7" s="34">
        <f>EG14</f>
        <v>1780.770784</v>
      </c>
      <c r="EH7" s="213">
        <f t="shared" ref="EH7:EH66" si="31">EG7-EF7</f>
        <v>317.66896700000007</v>
      </c>
      <c r="EI7" s="39">
        <f t="shared" ref="EI7:EI66" si="32">EG7/EF7%</f>
        <v>121.71202053807579</v>
      </c>
      <c r="EJ7" s="201">
        <v>5683.9427889999997</v>
      </c>
      <c r="EK7" s="34">
        <f>EK14</f>
        <v>6438.6888630000003</v>
      </c>
      <c r="EL7" s="213">
        <f t="shared" ref="EL7:EL66" si="33">EK7-EJ7</f>
        <v>754.74607400000059</v>
      </c>
      <c r="EM7" s="39">
        <f t="shared" ref="EM7:EM66" si="34">EK7/EJ7%</f>
        <v>113.27856563687874</v>
      </c>
      <c r="EN7" s="210">
        <f t="shared" ref="EN7:EN66" si="35">EM7-100</f>
        <v>13.278565636878739</v>
      </c>
    </row>
    <row r="8" spans="1:148" s="7" customFormat="1" ht="34.950000000000003" customHeight="1">
      <c r="A8" s="6" t="s">
        <v>60</v>
      </c>
      <c r="B8" s="181"/>
      <c r="C8" s="89">
        <v>4942.0573671119009</v>
      </c>
      <c r="D8" s="90">
        <v>107.90967207321462</v>
      </c>
      <c r="E8" s="89">
        <v>5316.6584240000002</v>
      </c>
      <c r="F8" s="90">
        <f>E8/C8%</f>
        <v>107.57986055323784</v>
      </c>
      <c r="G8" s="109">
        <v>259.57604688679004</v>
      </c>
      <c r="H8" s="89">
        <v>252.86817199999999</v>
      </c>
      <c r="I8" s="100">
        <f>H8-G8</f>
        <v>-6.7078748867900515</v>
      </c>
      <c r="J8" s="90">
        <f>H8/G8%</f>
        <v>97.41583440874436</v>
      </c>
      <c r="K8" s="105">
        <f t="shared" ref="K8:K65" si="36">J8-100</f>
        <v>-2.5841655912556405</v>
      </c>
      <c r="L8" s="120">
        <v>420.02586942647997</v>
      </c>
      <c r="M8" s="109">
        <v>439.4492679999999</v>
      </c>
      <c r="N8" s="143">
        <f t="shared" ref="N8" si="37">M8-L8</f>
        <v>19.423398573519933</v>
      </c>
      <c r="O8" s="113">
        <f t="shared" si="0"/>
        <v>104.62433387734936</v>
      </c>
      <c r="P8" s="91">
        <f t="shared" si="1"/>
        <v>4.6243338773493576</v>
      </c>
      <c r="Q8" s="109">
        <v>679.60191631327007</v>
      </c>
      <c r="R8" s="109">
        <v>692.158368</v>
      </c>
      <c r="S8" s="145">
        <f t="shared" ref="S8:S66" si="38">R8-Q8</f>
        <v>12.556451686729929</v>
      </c>
      <c r="T8" s="113">
        <f t="shared" ref="T8:T66" si="39">R8/Q8%</f>
        <v>101.84761864046038</v>
      </c>
      <c r="U8" s="91">
        <f t="shared" si="2"/>
        <v>1.8476186404603823</v>
      </c>
      <c r="V8" s="109">
        <v>459.35192853372001</v>
      </c>
      <c r="W8" s="109">
        <v>492.16536600000001</v>
      </c>
      <c r="X8" s="109">
        <f t="shared" si="3"/>
        <v>32.813437466279993</v>
      </c>
      <c r="Y8" s="90">
        <f t="shared" si="4"/>
        <v>107.14341998541784</v>
      </c>
      <c r="Z8" s="91">
        <f t="shared" si="5"/>
        <v>7.143419985417836</v>
      </c>
      <c r="AA8" s="109">
        <v>1138.95384484699</v>
      </c>
      <c r="AB8" s="33">
        <v>1184.6023439999999</v>
      </c>
      <c r="AC8" s="61">
        <f t="shared" ref="AC8:AC66" si="40">AB8-AA8</f>
        <v>45.64849915300988</v>
      </c>
      <c r="AD8" s="41">
        <f t="shared" ref="AD8:AD66" si="41">AB8/AA8%</f>
        <v>104.00793231082534</v>
      </c>
      <c r="AE8" s="132">
        <f t="shared" ref="AE8:AE66" si="42">AD8-100</f>
        <v>4.0079323108253391</v>
      </c>
      <c r="AF8" s="33">
        <v>446.67034998858992</v>
      </c>
      <c r="AG8" s="33">
        <v>480.769182</v>
      </c>
      <c r="AH8" s="33">
        <f>AG8-AF8</f>
        <v>34.098832011410082</v>
      </c>
      <c r="AI8" s="41">
        <f>AG8/AF8%</f>
        <v>107.63400391637394</v>
      </c>
      <c r="AJ8" s="163">
        <f t="shared" ref="AJ8:AJ66" si="43">AI8-100</f>
        <v>7.6340039163739419</v>
      </c>
      <c r="AK8" s="33">
        <v>1585.6241963355799</v>
      </c>
      <c r="AL8" s="33">
        <v>1664.93236</v>
      </c>
      <c r="AM8" s="33">
        <f>AL8-AK8</f>
        <v>79.308163664420135</v>
      </c>
      <c r="AN8" s="41">
        <f t="shared" ref="AN8:AN66" si="44">AL8/AK8%</f>
        <v>105.00169988876956</v>
      </c>
      <c r="AO8" s="163">
        <f t="shared" ref="AO8:AO66" si="45">AN8-100</f>
        <v>5.001699888769565</v>
      </c>
      <c r="AP8" s="33">
        <v>2023.854844</v>
      </c>
      <c r="AQ8" s="89">
        <v>438.2</v>
      </c>
      <c r="AR8" s="33">
        <f>AU8-AL8</f>
        <v>489.75379099999986</v>
      </c>
      <c r="AS8" s="71">
        <f t="shared" si="8"/>
        <v>51.553790999999876</v>
      </c>
      <c r="AT8" s="41">
        <f t="shared" ref="AT8:AT66" si="46">AR8/AQ8%</f>
        <v>111.76489981743494</v>
      </c>
      <c r="AU8" s="33">
        <v>2154.6861509999999</v>
      </c>
      <c r="AV8" s="69">
        <f t="shared" ref="AV8:AV66" si="47">AU8-AP8</f>
        <v>130.83130699999992</v>
      </c>
      <c r="AW8" s="41">
        <f t="shared" ref="AW8:AW66" si="48">AU8/AP8%</f>
        <v>106.46446099570173</v>
      </c>
      <c r="AX8" s="163">
        <f t="shared" ref="AX8:AX66" si="49">AW8-100</f>
        <v>6.4644609957017281</v>
      </c>
      <c r="AY8" s="33">
        <v>2502.5378420479406</v>
      </c>
      <c r="AZ8" s="33">
        <v>478.68299820853997</v>
      </c>
      <c r="BA8" s="33">
        <v>529.71411599999999</v>
      </c>
      <c r="BB8" s="33">
        <f t="shared" si="9"/>
        <v>51.031117791460019</v>
      </c>
      <c r="BC8" s="41">
        <f t="shared" si="10"/>
        <v>110.6607333000008</v>
      </c>
      <c r="BD8" s="33">
        <v>2684.4002639999999</v>
      </c>
      <c r="BE8" s="33">
        <f t="shared" si="11"/>
        <v>181.86242195205932</v>
      </c>
      <c r="BF8" s="41">
        <f t="shared" si="12"/>
        <v>107.26711975724743</v>
      </c>
      <c r="BG8" s="163">
        <f t="shared" si="13"/>
        <v>7.2671197572474284</v>
      </c>
      <c r="BH8" s="33">
        <v>456.04822165039025</v>
      </c>
      <c r="BI8" s="33">
        <v>495.07598000000013</v>
      </c>
      <c r="BJ8" s="33">
        <f>BI8-BH8</f>
        <v>39.027758349609883</v>
      </c>
      <c r="BK8" s="41">
        <f>BI8/BH8%</f>
        <v>108.5578139540535</v>
      </c>
      <c r="BL8" s="33">
        <v>2958.5860636983302</v>
      </c>
      <c r="BM8" s="33">
        <v>3179.4762440000004</v>
      </c>
      <c r="BN8" s="33">
        <f>BM8-BL8</f>
        <v>220.89018030167017</v>
      </c>
      <c r="BO8" s="41">
        <f>BM8/BL8%</f>
        <v>107.46607249361372</v>
      </c>
      <c r="BP8" s="163">
        <f>BO8-100</f>
        <v>7.4660724936137228</v>
      </c>
      <c r="BQ8" s="33">
        <v>425.39726353204003</v>
      </c>
      <c r="BR8" s="33">
        <f>BV8-BM8</f>
        <v>476.05809299999964</v>
      </c>
      <c r="BS8" s="33">
        <f>BR8-BQ8</f>
        <v>50.660829467959616</v>
      </c>
      <c r="BT8" s="41">
        <f>BR8/BQ8%</f>
        <v>111.90906331820914</v>
      </c>
      <c r="BU8" s="33">
        <v>3383.9833272303699</v>
      </c>
      <c r="BV8" s="33">
        <v>3655.5343370000001</v>
      </c>
      <c r="BW8" s="33">
        <f>BV8-BU8</f>
        <v>271.55100976963013</v>
      </c>
      <c r="BX8" s="41">
        <f>BV8/BU8%</f>
        <v>108.02459656300617</v>
      </c>
      <c r="BY8" s="132">
        <f>BX8-100</f>
        <v>8.0245965630061704</v>
      </c>
      <c r="BZ8" s="33">
        <v>425.634275</v>
      </c>
      <c r="CA8" s="33">
        <v>464.35236600000002</v>
      </c>
      <c r="CB8" s="33">
        <f>CA8-BZ8</f>
        <v>38.718091000000015</v>
      </c>
      <c r="CC8" s="41">
        <f>CA8/BZ8%</f>
        <v>109.09656324082454</v>
      </c>
      <c r="CD8" s="33">
        <v>3809.6161689999999</v>
      </c>
      <c r="CE8" s="33">
        <v>4121.3319769999998</v>
      </c>
      <c r="CF8" s="33">
        <f>CE8-CD8</f>
        <v>311.71580799999992</v>
      </c>
      <c r="CG8" s="41">
        <f>CE8/CD8%</f>
        <v>108.18234158434451</v>
      </c>
      <c r="CH8" s="132">
        <f>CG8-100</f>
        <v>8.1823415843445133</v>
      </c>
      <c r="CI8" s="33">
        <v>409.1469270792</v>
      </c>
      <c r="CJ8" s="33">
        <v>461.25143700000001</v>
      </c>
      <c r="CK8" s="34">
        <f t="shared" ref="CK8:CK66" si="50">CJ8-CI8</f>
        <v>52.104509920800012</v>
      </c>
      <c r="CL8" s="39">
        <f t="shared" ref="CL8:CL66" si="51">CJ8/CI8%</f>
        <v>112.73491415241985</v>
      </c>
      <c r="CM8" s="33">
        <v>4218.7645289376696</v>
      </c>
      <c r="CN8" s="33">
        <v>4582.5834139999997</v>
      </c>
      <c r="CO8" s="34">
        <f t="shared" ref="CO8:CO12" si="52">CN8-CM8</f>
        <v>363.81888506233008</v>
      </c>
      <c r="CP8" s="39">
        <f t="shared" ref="CP8:CP12" si="53">CN8/CM8%</f>
        <v>108.62382535376877</v>
      </c>
      <c r="CQ8" s="132">
        <f t="shared" ref="CQ8:CQ66" si="54">CP8-100</f>
        <v>8.6238253537687655</v>
      </c>
      <c r="CR8" s="33">
        <v>411.59315416076998</v>
      </c>
      <c r="CS8" s="33">
        <v>467.80499899999973</v>
      </c>
      <c r="CT8" s="41">
        <f t="shared" si="14"/>
        <v>56.211844839229741</v>
      </c>
      <c r="CU8" s="41">
        <f t="shared" si="15"/>
        <v>113.65713794580586</v>
      </c>
      <c r="CV8" s="33">
        <v>4629.6751337976311</v>
      </c>
      <c r="CW8" s="33">
        <v>5050.3884130000006</v>
      </c>
      <c r="CX8" s="41">
        <f t="shared" si="16"/>
        <v>420.71327920236945</v>
      </c>
      <c r="CY8" s="41">
        <f t="shared" si="17"/>
        <v>109.08731751243346</v>
      </c>
      <c r="CZ8" s="132">
        <f t="shared" si="18"/>
        <v>9.087317512433458</v>
      </c>
      <c r="DA8" s="33">
        <f>DA10+DA11+DA12</f>
        <v>686.30217355121999</v>
      </c>
      <c r="DB8" s="33">
        <v>749.47202000000004</v>
      </c>
      <c r="DC8" s="33">
        <f t="shared" ref="DC8:DC66" si="55">DB8-DA8</f>
        <v>63.169846448780049</v>
      </c>
      <c r="DD8" s="41">
        <f t="shared" ref="DD8:DD66" si="56">DB8/DA8%</f>
        <v>109.2043780251944</v>
      </c>
      <c r="DE8" s="33">
        <v>5799.8604329999998</v>
      </c>
      <c r="DF8" s="33">
        <f>DE8-E8</f>
        <v>483.20200899999963</v>
      </c>
      <c r="DG8" s="41">
        <f>DE8/E8%</f>
        <v>109.08845313098865</v>
      </c>
      <c r="DH8" s="190">
        <f t="shared" ref="DH8:DH66" si="57">DG8-100</f>
        <v>9.088453130988654</v>
      </c>
      <c r="DI8" s="33">
        <v>252.98770999999999</v>
      </c>
      <c r="DJ8" s="33">
        <v>307.17992000000004</v>
      </c>
      <c r="DK8" s="33">
        <f t="shared" si="19"/>
        <v>54.192210000000046</v>
      </c>
      <c r="DL8" s="41">
        <f t="shared" si="20"/>
        <v>121.42088641381041</v>
      </c>
      <c r="DM8" s="192">
        <f t="shared" si="21"/>
        <v>21.420886413810408</v>
      </c>
      <c r="DN8" s="200">
        <v>692.43697799999984</v>
      </c>
      <c r="DO8" s="195">
        <v>439.4492679999999</v>
      </c>
      <c r="DP8" s="33">
        <f>DS8-DJ8</f>
        <v>501.83975499999997</v>
      </c>
      <c r="DQ8" s="41">
        <f t="shared" si="22"/>
        <v>62.390487000000064</v>
      </c>
      <c r="DR8" s="41">
        <f t="shared" si="23"/>
        <v>114.19742653889233</v>
      </c>
      <c r="DS8" s="33">
        <v>809.01967500000001</v>
      </c>
      <c r="DT8" s="41">
        <f t="shared" si="24"/>
        <v>116.58269700000017</v>
      </c>
      <c r="DU8" s="41">
        <f t="shared" si="25"/>
        <v>116.83657873626734</v>
      </c>
      <c r="DV8" s="192">
        <f t="shared" si="26"/>
        <v>16.836578736267342</v>
      </c>
      <c r="DW8" s="195">
        <v>492.16536600000001</v>
      </c>
      <c r="DX8" s="33">
        <v>544.02152599999999</v>
      </c>
      <c r="DY8" s="33">
        <f t="shared" si="27"/>
        <v>51.856159999999988</v>
      </c>
      <c r="DZ8" s="41">
        <f t="shared" si="28"/>
        <v>110.5363285558781</v>
      </c>
      <c r="EA8" s="200">
        <v>1184.6023439999999</v>
      </c>
      <c r="EB8" s="33">
        <v>1353.041201</v>
      </c>
      <c r="EC8" s="33">
        <f>EB8-EA8</f>
        <v>168.4388570000001</v>
      </c>
      <c r="ED8" s="41">
        <f>EB8/EA8%</f>
        <v>114.219021079364</v>
      </c>
      <c r="EE8" s="192">
        <f t="shared" si="30"/>
        <v>14.219021079363998</v>
      </c>
      <c r="EF8" s="195">
        <v>480.91874200000001</v>
      </c>
      <c r="EG8" s="33">
        <v>542.845508</v>
      </c>
      <c r="EH8" s="212">
        <f t="shared" si="31"/>
        <v>61.926765999999986</v>
      </c>
      <c r="EI8" s="41">
        <f t="shared" si="32"/>
        <v>112.87676286901707</v>
      </c>
      <c r="EJ8" s="200">
        <v>1665.521086</v>
      </c>
      <c r="EK8" s="33">
        <v>1895.8867090000001</v>
      </c>
      <c r="EL8" s="212">
        <f t="shared" si="33"/>
        <v>230.36562300000014</v>
      </c>
      <c r="EM8" s="41">
        <f t="shared" si="34"/>
        <v>113.83144440117884</v>
      </c>
      <c r="EN8" s="211">
        <f t="shared" si="35"/>
        <v>13.831444401178842</v>
      </c>
    </row>
    <row r="9" spans="1:148" ht="18" customHeight="1">
      <c r="A9" s="8" t="s">
        <v>4</v>
      </c>
      <c r="B9" s="94"/>
      <c r="C9" s="92"/>
      <c r="D9" s="93"/>
      <c r="E9" s="92"/>
      <c r="F9" s="93"/>
      <c r="G9" s="30"/>
      <c r="H9" s="92"/>
      <c r="I9" s="56"/>
      <c r="J9" s="93"/>
      <c r="K9" s="106"/>
      <c r="L9" s="121"/>
      <c r="M9" s="30"/>
      <c r="N9" s="143"/>
      <c r="O9" s="113"/>
      <c r="P9" s="91"/>
      <c r="Q9" s="30"/>
      <c r="R9" s="30"/>
      <c r="S9" s="145"/>
      <c r="T9" s="114"/>
      <c r="U9" s="137"/>
      <c r="V9" s="30"/>
      <c r="W9" s="30"/>
      <c r="X9" s="30"/>
      <c r="Y9" s="93"/>
      <c r="Z9" s="137"/>
      <c r="AA9" s="30"/>
      <c r="AB9" s="34"/>
      <c r="AC9" s="62"/>
      <c r="AD9" s="39"/>
      <c r="AE9" s="133"/>
      <c r="AF9" s="34"/>
      <c r="AG9" s="34"/>
      <c r="AH9" s="34"/>
      <c r="AI9" s="39"/>
      <c r="AJ9" s="164"/>
      <c r="AK9" s="34"/>
      <c r="AL9" s="34"/>
      <c r="AM9" s="34"/>
      <c r="AN9" s="39"/>
      <c r="AO9" s="164"/>
      <c r="AP9" s="34"/>
      <c r="AQ9" s="92"/>
      <c r="AR9" s="34"/>
      <c r="AS9" s="72"/>
      <c r="AT9" s="39"/>
      <c r="AU9" s="34"/>
      <c r="AV9" s="70"/>
      <c r="AW9" s="39"/>
      <c r="AX9" s="164"/>
      <c r="AY9" s="34"/>
      <c r="AZ9" s="34"/>
      <c r="BA9" s="34"/>
      <c r="BB9" s="34"/>
      <c r="BC9" s="39"/>
      <c r="BD9" s="34"/>
      <c r="BE9" s="34"/>
      <c r="BF9" s="39"/>
      <c r="BG9" s="164"/>
      <c r="BH9" s="34"/>
      <c r="BI9" s="34"/>
      <c r="BJ9" s="34"/>
      <c r="BK9" s="39"/>
      <c r="BL9" s="34"/>
      <c r="BM9" s="34"/>
      <c r="BN9" s="34"/>
      <c r="BO9" s="39"/>
      <c r="BP9" s="164"/>
      <c r="BQ9" s="34"/>
      <c r="BR9" s="34"/>
      <c r="BS9" s="34"/>
      <c r="BT9" s="39"/>
      <c r="BU9" s="34"/>
      <c r="BV9" s="34"/>
      <c r="BW9" s="34"/>
      <c r="BX9" s="39"/>
      <c r="BY9" s="133"/>
      <c r="BZ9" s="34"/>
      <c r="CA9" s="34"/>
      <c r="CB9" s="34"/>
      <c r="CC9" s="39"/>
      <c r="CD9" s="34"/>
      <c r="CE9" s="34"/>
      <c r="CF9" s="34"/>
      <c r="CG9" s="39"/>
      <c r="CH9" s="133"/>
      <c r="CI9" s="34"/>
      <c r="CJ9" s="34"/>
      <c r="CK9" s="34"/>
      <c r="CL9" s="39"/>
      <c r="CM9" s="34"/>
      <c r="CN9" s="34"/>
      <c r="CO9" s="34"/>
      <c r="CP9" s="39"/>
      <c r="CQ9" s="133"/>
      <c r="CR9" s="34"/>
      <c r="CS9" s="34"/>
      <c r="CT9" s="39"/>
      <c r="CU9" s="39"/>
      <c r="CV9" s="34"/>
      <c r="CW9" s="34"/>
      <c r="CX9" s="39"/>
      <c r="CY9" s="39"/>
      <c r="CZ9" s="133"/>
      <c r="DA9" s="34"/>
      <c r="DB9" s="34"/>
      <c r="DC9" s="34"/>
      <c r="DD9" s="39"/>
      <c r="DE9" s="34"/>
      <c r="DF9" s="34"/>
      <c r="DG9" s="39"/>
      <c r="DH9" s="85"/>
      <c r="DI9" s="34"/>
      <c r="DJ9" s="34"/>
      <c r="DK9" s="34"/>
      <c r="DL9" s="39"/>
      <c r="DM9" s="38"/>
      <c r="DN9" s="201"/>
      <c r="DO9" s="196"/>
      <c r="DP9" s="34"/>
      <c r="DQ9" s="39"/>
      <c r="DR9" s="39"/>
      <c r="DS9" s="34"/>
      <c r="DT9" s="39"/>
      <c r="DU9" s="39"/>
      <c r="DV9" s="38"/>
      <c r="DW9" s="196"/>
      <c r="DX9" s="34"/>
      <c r="DY9" s="34"/>
      <c r="DZ9" s="39"/>
      <c r="EA9" s="201"/>
      <c r="EB9" s="34"/>
      <c r="EC9" s="34"/>
      <c r="ED9" s="39"/>
      <c r="EE9" s="38"/>
      <c r="EF9" s="196"/>
      <c r="EG9" s="34"/>
      <c r="EH9" s="213"/>
      <c r="EI9" s="39"/>
      <c r="EJ9" s="201"/>
      <c r="EK9" s="34"/>
      <c r="EL9" s="213"/>
      <c r="EM9" s="39"/>
      <c r="EN9" s="210"/>
    </row>
    <row r="10" spans="1:148" ht="33.6" customHeight="1">
      <c r="A10" s="86" t="s">
        <v>83</v>
      </c>
      <c r="B10" s="94"/>
      <c r="C10" s="92">
        <v>3864.3865970044799</v>
      </c>
      <c r="D10" s="93">
        <v>104.60055585510135</v>
      </c>
      <c r="E10" s="92">
        <v>4131.46561436922</v>
      </c>
      <c r="F10" s="93">
        <f>E10/C10%</f>
        <v>106.911291369548</v>
      </c>
      <c r="G10" s="30"/>
      <c r="H10" s="92"/>
      <c r="I10" s="56"/>
      <c r="J10" s="93"/>
      <c r="K10" s="106"/>
      <c r="L10" s="121"/>
      <c r="M10" s="30">
        <v>342.52218799999991</v>
      </c>
      <c r="N10" s="143"/>
      <c r="O10" s="113"/>
      <c r="P10" s="91"/>
      <c r="Q10" s="30"/>
      <c r="R10" s="30"/>
      <c r="S10" s="145"/>
      <c r="T10" s="114"/>
      <c r="U10" s="137"/>
      <c r="V10" s="30"/>
      <c r="W10" s="30">
        <v>385.81837200000001</v>
      </c>
      <c r="X10" s="30"/>
      <c r="Y10" s="93"/>
      <c r="Z10" s="137"/>
      <c r="AA10" s="30"/>
      <c r="AB10" s="34">
        <v>921.29675399999996</v>
      </c>
      <c r="AC10" s="62"/>
      <c r="AD10" s="39"/>
      <c r="AE10" s="133"/>
      <c r="AF10" s="34"/>
      <c r="AG10" s="34"/>
      <c r="AH10" s="34"/>
      <c r="AI10" s="39"/>
      <c r="AJ10" s="164"/>
      <c r="AK10" s="34"/>
      <c r="AL10" s="34"/>
      <c r="AM10" s="34"/>
      <c r="AN10" s="39"/>
      <c r="AO10" s="164"/>
      <c r="AP10" s="34"/>
      <c r="AQ10" s="92"/>
      <c r="AR10" s="34"/>
      <c r="AS10" s="72"/>
      <c r="AT10" s="39"/>
      <c r="AU10" s="34"/>
      <c r="AV10" s="70"/>
      <c r="AW10" s="39"/>
      <c r="AX10" s="164"/>
      <c r="AY10" s="34"/>
      <c r="AZ10" s="34"/>
      <c r="BA10" s="34"/>
      <c r="BB10" s="34"/>
      <c r="BC10" s="39"/>
      <c r="BD10" s="34"/>
      <c r="BE10" s="34"/>
      <c r="BF10" s="39"/>
      <c r="BG10" s="164"/>
      <c r="BH10" s="34"/>
      <c r="BI10" s="34"/>
      <c r="BJ10" s="34"/>
      <c r="BK10" s="39"/>
      <c r="BL10" s="34"/>
      <c r="BM10" s="34"/>
      <c r="BN10" s="34"/>
      <c r="BO10" s="39"/>
      <c r="BP10" s="164"/>
      <c r="BQ10" s="34"/>
      <c r="BR10" s="34"/>
      <c r="BS10" s="34"/>
      <c r="BT10" s="39"/>
      <c r="BU10" s="34"/>
      <c r="BV10" s="34"/>
      <c r="BW10" s="34"/>
      <c r="BX10" s="39"/>
      <c r="BY10" s="133"/>
      <c r="BZ10" s="34">
        <v>330.1337814327801</v>
      </c>
      <c r="CA10" s="34">
        <v>359.15662700000001</v>
      </c>
      <c r="CB10" s="34">
        <f t="shared" ref="CB10:CB12" si="58">CA10-BZ10</f>
        <v>29.022845567219917</v>
      </c>
      <c r="CC10" s="39">
        <f t="shared" ref="CC10:CC12" si="59">CA10/BZ10%</f>
        <v>108.79123773436963</v>
      </c>
      <c r="CD10" s="34">
        <v>2967.67321992691</v>
      </c>
      <c r="CE10" s="34">
        <v>3196.8506120000002</v>
      </c>
      <c r="CF10" s="34">
        <f t="shared" ref="CF10:CF12" si="60">CE10-CD10</f>
        <v>229.17739207309023</v>
      </c>
      <c r="CG10" s="39">
        <f t="shared" ref="CG10:CG12" si="61">CE10/CD10%</f>
        <v>107.72246049646715</v>
      </c>
      <c r="CH10" s="133">
        <f t="shared" ref="CH10:CH12" si="62">CG10-100</f>
        <v>7.7224604964671499</v>
      </c>
      <c r="CI10" s="34">
        <v>316.91310682677999</v>
      </c>
      <c r="CJ10" s="34">
        <v>356.19669900000002</v>
      </c>
      <c r="CK10" s="34">
        <f t="shared" si="50"/>
        <v>39.283592173220029</v>
      </c>
      <c r="CL10" s="39">
        <f t="shared" si="51"/>
        <v>112.39569816678231</v>
      </c>
      <c r="CM10" s="34">
        <v>3284.5863267536897</v>
      </c>
      <c r="CN10" s="34">
        <v>3553.0473110000003</v>
      </c>
      <c r="CO10" s="34">
        <f t="shared" si="52"/>
        <v>268.46098424631055</v>
      </c>
      <c r="CP10" s="39">
        <f t="shared" si="53"/>
        <v>108.17335754154597</v>
      </c>
      <c r="CQ10" s="133">
        <f t="shared" si="54"/>
        <v>8.1733575415459683</v>
      </c>
      <c r="CR10" s="34">
        <v>319.35477182125999</v>
      </c>
      <c r="CS10" s="34">
        <v>360.71353699999963</v>
      </c>
      <c r="CT10" s="39">
        <f t="shared" si="14"/>
        <v>41.358765178739645</v>
      </c>
      <c r="CU10" s="39">
        <f t="shared" si="15"/>
        <v>112.9507271624198</v>
      </c>
      <c r="CV10" s="34">
        <v>3603.2599824230806</v>
      </c>
      <c r="CW10" s="34">
        <v>3913.7608479999999</v>
      </c>
      <c r="CX10" s="39">
        <f t="shared" si="16"/>
        <v>310.5008655769193</v>
      </c>
      <c r="CY10" s="39">
        <f t="shared" si="17"/>
        <v>108.61722071378588</v>
      </c>
      <c r="CZ10" s="133">
        <f t="shared" si="18"/>
        <v>8.6172207137858834</v>
      </c>
      <c r="DA10" s="34">
        <v>527.52451579426997</v>
      </c>
      <c r="DB10" s="34">
        <v>576.27524000000005</v>
      </c>
      <c r="DC10" s="34">
        <f t="shared" si="55"/>
        <v>48.75072420573008</v>
      </c>
      <c r="DD10" s="39">
        <f t="shared" si="56"/>
        <v>109.24141395254935</v>
      </c>
      <c r="DE10" s="34">
        <v>4490.0360879999998</v>
      </c>
      <c r="DF10" s="34">
        <f>DE10-E10</f>
        <v>358.57047363077982</v>
      </c>
      <c r="DG10" s="39">
        <f>DE10/E10%</f>
        <v>108.67901386819422</v>
      </c>
      <c r="DH10" s="85">
        <f t="shared" si="57"/>
        <v>8.6790138681942182</v>
      </c>
      <c r="DI10" s="34">
        <v>192.95619399999998</v>
      </c>
      <c r="DJ10" s="34">
        <v>232.37999300000001</v>
      </c>
      <c r="DK10" s="34">
        <f t="shared" si="19"/>
        <v>39.423799000000031</v>
      </c>
      <c r="DL10" s="39">
        <f t="shared" si="20"/>
        <v>120.43147627590541</v>
      </c>
      <c r="DM10" s="38">
        <f t="shared" si="21"/>
        <v>20.43147627590541</v>
      </c>
      <c r="DN10" s="201">
        <v>535.4783819999999</v>
      </c>
      <c r="DO10" s="196">
        <v>342.52218799999991</v>
      </c>
      <c r="DP10" s="34">
        <f t="shared" ref="DP10:DP12" si="63">DS10-DJ10</f>
        <v>389.383104</v>
      </c>
      <c r="DQ10" s="39">
        <f t="shared" si="22"/>
        <v>46.860916000000088</v>
      </c>
      <c r="DR10" s="39">
        <f t="shared" si="23"/>
        <v>113.6811329723259</v>
      </c>
      <c r="DS10" s="34">
        <v>621.76309700000002</v>
      </c>
      <c r="DT10" s="39">
        <f t="shared" si="24"/>
        <v>86.284715000000119</v>
      </c>
      <c r="DU10" s="39">
        <f t="shared" si="25"/>
        <v>116.11357580444772</v>
      </c>
      <c r="DV10" s="38">
        <f t="shared" si="26"/>
        <v>16.11357580444772</v>
      </c>
      <c r="DW10" s="196">
        <v>385.81837200000001</v>
      </c>
      <c r="DX10" s="34">
        <v>423.47262000000001</v>
      </c>
      <c r="DY10" s="34">
        <f t="shared" si="27"/>
        <v>37.654247999999995</v>
      </c>
      <c r="DZ10" s="39">
        <f t="shared" si="28"/>
        <v>109.75957878957615</v>
      </c>
      <c r="EA10" s="201">
        <v>921.29675399999996</v>
      </c>
      <c r="EB10" s="34">
        <v>1045.235717</v>
      </c>
      <c r="EC10" s="34">
        <f>EB10-EA10</f>
        <v>123.93896300000006</v>
      </c>
      <c r="ED10" s="39">
        <f>EB10/EA10%</f>
        <v>113.45266467746613</v>
      </c>
      <c r="EE10" s="38">
        <f t="shared" si="30"/>
        <v>13.452664677466132</v>
      </c>
      <c r="EF10" s="196">
        <v>375.74851100000001</v>
      </c>
      <c r="EG10" s="34">
        <v>422.06543399999998</v>
      </c>
      <c r="EH10" s="213">
        <f t="shared" si="31"/>
        <v>46.316922999999974</v>
      </c>
      <c r="EI10" s="39">
        <f t="shared" si="32"/>
        <v>112.32657526086642</v>
      </c>
      <c r="EJ10" s="201">
        <v>1297.045265</v>
      </c>
      <c r="EK10" s="34">
        <v>1467.3011510000001</v>
      </c>
      <c r="EL10" s="213">
        <f t="shared" si="33"/>
        <v>170.25588600000015</v>
      </c>
      <c r="EM10" s="39">
        <f t="shared" si="34"/>
        <v>113.12644135052604</v>
      </c>
      <c r="EN10" s="210">
        <f t="shared" si="35"/>
        <v>13.126441350526036</v>
      </c>
    </row>
    <row r="11" spans="1:148" ht="52.2" customHeight="1">
      <c r="A11" s="86" t="s">
        <v>81</v>
      </c>
      <c r="B11" s="94"/>
      <c r="C11" s="92">
        <v>156.32199199999999</v>
      </c>
      <c r="D11" s="93">
        <v>107.63756903758296</v>
      </c>
      <c r="E11" s="92">
        <v>178.77037899999999</v>
      </c>
      <c r="F11" s="93">
        <f>E11/C11%</f>
        <v>114.36035116543295</v>
      </c>
      <c r="G11" s="30"/>
      <c r="H11" s="92"/>
      <c r="I11" s="56"/>
      <c r="J11" s="93"/>
      <c r="K11" s="106"/>
      <c r="L11" s="121"/>
      <c r="M11" s="30">
        <v>19.919886999999996</v>
      </c>
      <c r="N11" s="143"/>
      <c r="O11" s="113"/>
      <c r="P11" s="91"/>
      <c r="Q11" s="30"/>
      <c r="R11" s="30"/>
      <c r="S11" s="145"/>
      <c r="T11" s="114"/>
      <c r="U11" s="137"/>
      <c r="V11" s="30"/>
      <c r="W11" s="30">
        <v>20.264597000000006</v>
      </c>
      <c r="X11" s="30"/>
      <c r="Y11" s="93"/>
      <c r="Z11" s="137"/>
      <c r="AA11" s="30"/>
      <c r="AB11" s="34">
        <v>47.622057999999996</v>
      </c>
      <c r="AC11" s="62"/>
      <c r="AD11" s="39"/>
      <c r="AE11" s="133"/>
      <c r="AF11" s="34"/>
      <c r="AG11" s="34"/>
      <c r="AH11" s="34"/>
      <c r="AI11" s="39"/>
      <c r="AJ11" s="164"/>
      <c r="AK11" s="34"/>
      <c r="AL11" s="34"/>
      <c r="AM11" s="34"/>
      <c r="AN11" s="39"/>
      <c r="AO11" s="164"/>
      <c r="AP11" s="34"/>
      <c r="AQ11" s="92"/>
      <c r="AR11" s="34"/>
      <c r="AS11" s="72"/>
      <c r="AT11" s="39"/>
      <c r="AU11" s="34"/>
      <c r="AV11" s="70"/>
      <c r="AW11" s="39"/>
      <c r="AX11" s="164"/>
      <c r="AY11" s="34"/>
      <c r="AZ11" s="34"/>
      <c r="BA11" s="34"/>
      <c r="BB11" s="34"/>
      <c r="BC11" s="39"/>
      <c r="BD11" s="34"/>
      <c r="BE11" s="34"/>
      <c r="BF11" s="39"/>
      <c r="BG11" s="164"/>
      <c r="BH11" s="34"/>
      <c r="BI11" s="34"/>
      <c r="BJ11" s="34"/>
      <c r="BK11" s="39"/>
      <c r="BL11" s="34"/>
      <c r="BM11" s="34"/>
      <c r="BN11" s="34"/>
      <c r="BO11" s="39"/>
      <c r="BP11" s="164"/>
      <c r="BQ11" s="34"/>
      <c r="BR11" s="34"/>
      <c r="BS11" s="34"/>
      <c r="BT11" s="39"/>
      <c r="BU11" s="34"/>
      <c r="BV11" s="34"/>
      <c r="BW11" s="34"/>
      <c r="BX11" s="39"/>
      <c r="BY11" s="133"/>
      <c r="BZ11" s="34">
        <v>14.126756799999999</v>
      </c>
      <c r="CA11" s="34">
        <v>17.783332999999999</v>
      </c>
      <c r="CB11" s="34">
        <f t="shared" si="58"/>
        <v>3.6565761999999999</v>
      </c>
      <c r="CC11" s="39">
        <f t="shared" si="59"/>
        <v>125.88404579882058</v>
      </c>
      <c r="CD11" s="34">
        <v>133.95541109999999</v>
      </c>
      <c r="CE11" s="34">
        <v>164.57098499999998</v>
      </c>
      <c r="CF11" s="34">
        <f t="shared" si="60"/>
        <v>30.615573899999987</v>
      </c>
      <c r="CG11" s="39">
        <f t="shared" si="61"/>
        <v>122.85504829449923</v>
      </c>
      <c r="CH11" s="133">
        <f t="shared" si="62"/>
        <v>22.855048294499227</v>
      </c>
      <c r="CI11" s="34">
        <v>12.9770094</v>
      </c>
      <c r="CJ11" s="34">
        <v>16.872910999999998</v>
      </c>
      <c r="CK11" s="34">
        <f t="shared" si="50"/>
        <v>3.8959015999999984</v>
      </c>
      <c r="CL11" s="39">
        <f t="shared" si="51"/>
        <v>130.02156721871526</v>
      </c>
      <c r="CM11" s="34">
        <v>146.93242049999998</v>
      </c>
      <c r="CN11" s="34">
        <v>181.44389599999997</v>
      </c>
      <c r="CO11" s="34">
        <f t="shared" si="52"/>
        <v>34.511475499999989</v>
      </c>
      <c r="CP11" s="39">
        <f t="shared" si="53"/>
        <v>123.48799222292809</v>
      </c>
      <c r="CQ11" s="133">
        <f t="shared" si="54"/>
        <v>23.487992222928085</v>
      </c>
      <c r="CR11" s="34">
        <v>11.818652999999999</v>
      </c>
      <c r="CS11" s="34">
        <v>16.54825500000004</v>
      </c>
      <c r="CT11" s="39">
        <f t="shared" si="14"/>
        <v>4.7296020000000407</v>
      </c>
      <c r="CU11" s="39">
        <f t="shared" si="15"/>
        <v>140.01811373935794</v>
      </c>
      <c r="CV11" s="34">
        <v>158.75107349999999</v>
      </c>
      <c r="CW11" s="34">
        <v>197.99215100000001</v>
      </c>
      <c r="CX11" s="39">
        <f t="shared" si="16"/>
        <v>39.241077500000017</v>
      </c>
      <c r="CY11" s="39">
        <f t="shared" si="17"/>
        <v>124.71862182399668</v>
      </c>
      <c r="CZ11" s="133">
        <f t="shared" si="18"/>
        <v>24.718621823996685</v>
      </c>
      <c r="DA11" s="34">
        <v>20.019310000000001</v>
      </c>
      <c r="DB11" s="34">
        <v>24.847308999999999</v>
      </c>
      <c r="DC11" s="34">
        <f t="shared" si="55"/>
        <v>4.8279989999999984</v>
      </c>
      <c r="DD11" s="39">
        <f t="shared" si="56"/>
        <v>124.11671031618971</v>
      </c>
      <c r="DE11" s="34">
        <v>222.83946</v>
      </c>
      <c r="DF11" s="34">
        <f>DE11-E11</f>
        <v>44.069081000000011</v>
      </c>
      <c r="DG11" s="39">
        <f>DE11/E11%</f>
        <v>124.65122088262733</v>
      </c>
      <c r="DH11" s="85">
        <f t="shared" si="57"/>
        <v>24.651220882627328</v>
      </c>
      <c r="DI11" s="34">
        <v>7.4375739999999997</v>
      </c>
      <c r="DJ11" s="34">
        <v>10.732619</v>
      </c>
      <c r="DK11" s="34">
        <f t="shared" si="19"/>
        <v>3.295045</v>
      </c>
      <c r="DL11" s="39">
        <f t="shared" si="20"/>
        <v>144.30268525731643</v>
      </c>
      <c r="DM11" s="38">
        <f t="shared" si="21"/>
        <v>44.302685257316426</v>
      </c>
      <c r="DN11" s="201">
        <v>27.357460999999994</v>
      </c>
      <c r="DO11" s="196">
        <v>19.919886999999996</v>
      </c>
      <c r="DP11" s="34">
        <f t="shared" si="63"/>
        <v>23.799886000000001</v>
      </c>
      <c r="DQ11" s="39">
        <f t="shared" si="22"/>
        <v>3.8799990000000051</v>
      </c>
      <c r="DR11" s="39">
        <f t="shared" si="23"/>
        <v>119.47801711927386</v>
      </c>
      <c r="DS11" s="34">
        <v>34.532505</v>
      </c>
      <c r="DT11" s="39">
        <f t="shared" si="24"/>
        <v>7.1750440000000069</v>
      </c>
      <c r="DU11" s="39">
        <f t="shared" si="25"/>
        <v>126.2270098822402</v>
      </c>
      <c r="DV11" s="38">
        <f t="shared" si="26"/>
        <v>26.227009882240196</v>
      </c>
      <c r="DW11" s="196">
        <v>20.264597000000006</v>
      </c>
      <c r="DX11" s="34">
        <v>24.445084000000001</v>
      </c>
      <c r="DY11" s="34">
        <f t="shared" si="27"/>
        <v>4.1804869999999958</v>
      </c>
      <c r="DZ11" s="39">
        <f t="shared" si="28"/>
        <v>120.62950968134226</v>
      </c>
      <c r="EA11" s="201">
        <v>47.622057999999996</v>
      </c>
      <c r="EB11" s="34">
        <v>58.977589000000002</v>
      </c>
      <c r="EC11" s="34">
        <f>EB11-EA11</f>
        <v>11.355531000000006</v>
      </c>
      <c r="ED11" s="39">
        <f>EB11/EA11%</f>
        <v>123.84510765998397</v>
      </c>
      <c r="EE11" s="38">
        <f t="shared" si="30"/>
        <v>23.845107659983967</v>
      </c>
      <c r="EF11" s="196">
        <v>18.631612000000001</v>
      </c>
      <c r="EG11" s="34">
        <v>22.835857000000001</v>
      </c>
      <c r="EH11" s="213">
        <f t="shared" si="31"/>
        <v>4.2042450000000002</v>
      </c>
      <c r="EI11" s="39">
        <f t="shared" si="32"/>
        <v>122.56511674888894</v>
      </c>
      <c r="EJ11" s="201">
        <v>66.25367</v>
      </c>
      <c r="EK11" s="34">
        <v>81.813445999999999</v>
      </c>
      <c r="EL11" s="213">
        <f t="shared" si="33"/>
        <v>15.559775999999999</v>
      </c>
      <c r="EM11" s="39">
        <f t="shared" si="34"/>
        <v>123.48515335075024</v>
      </c>
      <c r="EN11" s="210">
        <f t="shared" si="35"/>
        <v>23.485153350750238</v>
      </c>
    </row>
    <row r="12" spans="1:148" ht="38.4" customHeight="1">
      <c r="A12" s="86" t="s">
        <v>82</v>
      </c>
      <c r="B12" s="94"/>
      <c r="C12" s="92">
        <v>921.34877810742</v>
      </c>
      <c r="D12" s="93">
        <v>124.4802013895233</v>
      </c>
      <c r="E12" s="92">
        <v>1006.4224256662001</v>
      </c>
      <c r="F12" s="93">
        <f>E12/C12%</f>
        <v>109.23359856552187</v>
      </c>
      <c r="G12" s="30"/>
      <c r="H12" s="92"/>
      <c r="I12" s="56"/>
      <c r="J12" s="93"/>
      <c r="K12" s="106"/>
      <c r="L12" s="121"/>
      <c r="M12" s="30">
        <v>77.007192999999987</v>
      </c>
      <c r="N12" s="143"/>
      <c r="O12" s="113"/>
      <c r="P12" s="91"/>
      <c r="Q12" s="30"/>
      <c r="R12" s="30"/>
      <c r="S12" s="145"/>
      <c r="T12" s="114"/>
      <c r="U12" s="137"/>
      <c r="V12" s="30"/>
      <c r="W12" s="30">
        <v>86.082397</v>
      </c>
      <c r="X12" s="30"/>
      <c r="Y12" s="93"/>
      <c r="Z12" s="137"/>
      <c r="AA12" s="30"/>
      <c r="AB12" s="34">
        <v>215.68353200000001</v>
      </c>
      <c r="AC12" s="62"/>
      <c r="AD12" s="39"/>
      <c r="AE12" s="133"/>
      <c r="AF12" s="34"/>
      <c r="AG12" s="34"/>
      <c r="AH12" s="34"/>
      <c r="AI12" s="39"/>
      <c r="AJ12" s="164"/>
      <c r="AK12" s="34"/>
      <c r="AL12" s="34"/>
      <c r="AM12" s="34"/>
      <c r="AN12" s="39"/>
      <c r="AO12" s="164"/>
      <c r="AP12" s="34"/>
      <c r="AQ12" s="92"/>
      <c r="AR12" s="34"/>
      <c r="AS12" s="72"/>
      <c r="AT12" s="39"/>
      <c r="AU12" s="34"/>
      <c r="AV12" s="70"/>
      <c r="AW12" s="39"/>
      <c r="AX12" s="164"/>
      <c r="AY12" s="34"/>
      <c r="AZ12" s="34"/>
      <c r="BA12" s="34"/>
      <c r="BB12" s="34"/>
      <c r="BC12" s="39"/>
      <c r="BD12" s="34"/>
      <c r="BE12" s="34"/>
      <c r="BF12" s="39"/>
      <c r="BG12" s="164"/>
      <c r="BH12" s="34"/>
      <c r="BI12" s="34"/>
      <c r="BJ12" s="34"/>
      <c r="BK12" s="39"/>
      <c r="BL12" s="34"/>
      <c r="BM12" s="34"/>
      <c r="BN12" s="34"/>
      <c r="BO12" s="39"/>
      <c r="BP12" s="164"/>
      <c r="BQ12" s="34"/>
      <c r="BR12" s="34"/>
      <c r="BS12" s="34"/>
      <c r="BT12" s="39"/>
      <c r="BU12" s="34"/>
      <c r="BV12" s="34"/>
      <c r="BW12" s="34"/>
      <c r="BX12" s="39"/>
      <c r="BY12" s="133"/>
      <c r="BZ12" s="34">
        <v>81.373736395319995</v>
      </c>
      <c r="CA12" s="34">
        <v>87.412406000000004</v>
      </c>
      <c r="CB12" s="34">
        <f t="shared" si="58"/>
        <v>6.0386696046800097</v>
      </c>
      <c r="CC12" s="39">
        <f t="shared" si="59"/>
        <v>107.42090737402505</v>
      </c>
      <c r="CD12" s="34">
        <v>707.98897083155998</v>
      </c>
      <c r="CE12" s="34">
        <v>759.91037999999992</v>
      </c>
      <c r="CF12" s="34">
        <f t="shared" si="60"/>
        <v>51.921409168439936</v>
      </c>
      <c r="CG12" s="39">
        <f t="shared" si="61"/>
        <v>107.33364661139512</v>
      </c>
      <c r="CH12" s="133">
        <f t="shared" si="62"/>
        <v>7.3336466113951246</v>
      </c>
      <c r="CI12" s="34">
        <v>79.256810852420003</v>
      </c>
      <c r="CJ12" s="34">
        <v>88.181826999999998</v>
      </c>
      <c r="CK12" s="34">
        <f t="shared" si="50"/>
        <v>8.9250161475799956</v>
      </c>
      <c r="CL12" s="39">
        <f t="shared" si="51"/>
        <v>111.26088225300764</v>
      </c>
      <c r="CM12" s="34">
        <v>787.24578168398</v>
      </c>
      <c r="CN12" s="34">
        <v>848.09220699999992</v>
      </c>
      <c r="CO12" s="34">
        <f t="shared" si="52"/>
        <v>60.846425316019918</v>
      </c>
      <c r="CP12" s="39">
        <f t="shared" si="53"/>
        <v>107.72902525890512</v>
      </c>
      <c r="CQ12" s="133">
        <f t="shared" si="54"/>
        <v>7.7290252589051249</v>
      </c>
      <c r="CR12" s="34">
        <v>80.419729339510013</v>
      </c>
      <c r="CS12" s="34">
        <v>90.543207000000052</v>
      </c>
      <c r="CT12" s="39">
        <f t="shared" si="14"/>
        <v>10.123477660490039</v>
      </c>
      <c r="CU12" s="39">
        <f t="shared" si="15"/>
        <v>112.58830108436636</v>
      </c>
      <c r="CV12" s="34">
        <v>867.66407787455</v>
      </c>
      <c r="CW12" s="34">
        <v>938.63541399999997</v>
      </c>
      <c r="CX12" s="39">
        <f t="shared" si="16"/>
        <v>70.971336125449966</v>
      </c>
      <c r="CY12" s="39">
        <f t="shared" si="17"/>
        <v>108.17958677041268</v>
      </c>
      <c r="CZ12" s="133">
        <f t="shared" si="18"/>
        <v>8.1795867704126834</v>
      </c>
      <c r="DA12" s="34">
        <v>138.75834775695003</v>
      </c>
      <c r="DB12" s="34">
        <v>148.34947099999999</v>
      </c>
      <c r="DC12" s="34">
        <f t="shared" si="55"/>
        <v>9.5911232430499638</v>
      </c>
      <c r="DD12" s="39">
        <f t="shared" si="56"/>
        <v>106.91210539624602</v>
      </c>
      <c r="DE12" s="34">
        <v>1086.9848849999998</v>
      </c>
      <c r="DF12" s="34">
        <f>DE12-E12</f>
        <v>80.562459333799779</v>
      </c>
      <c r="DG12" s="39">
        <f>DE12/E12%</f>
        <v>108.00483547258712</v>
      </c>
      <c r="DH12" s="85">
        <f t="shared" si="57"/>
        <v>8.0048354725871178</v>
      </c>
      <c r="DI12" s="34">
        <v>52.593941999999998</v>
      </c>
      <c r="DJ12" s="34">
        <v>64.067307999999997</v>
      </c>
      <c r="DK12" s="34">
        <f t="shared" si="19"/>
        <v>11.473365999999999</v>
      </c>
      <c r="DL12" s="39">
        <f t="shared" si="20"/>
        <v>121.8149953468025</v>
      </c>
      <c r="DM12" s="38">
        <f t="shared" si="21"/>
        <v>21.814995346802505</v>
      </c>
      <c r="DN12" s="201">
        <v>129.601135</v>
      </c>
      <c r="DO12" s="196">
        <v>77.007192999999987</v>
      </c>
      <c r="DP12" s="34">
        <f t="shared" si="63"/>
        <v>88.656765000000007</v>
      </c>
      <c r="DQ12" s="39">
        <f t="shared" si="22"/>
        <v>11.64957200000002</v>
      </c>
      <c r="DR12" s="39">
        <f t="shared" si="23"/>
        <v>115.1279011039917</v>
      </c>
      <c r="DS12" s="34">
        <v>152.724073</v>
      </c>
      <c r="DT12" s="39">
        <f t="shared" si="24"/>
        <v>23.122938000000005</v>
      </c>
      <c r="DU12" s="39">
        <f t="shared" si="25"/>
        <v>117.84161689633352</v>
      </c>
      <c r="DV12" s="38">
        <f t="shared" si="26"/>
        <v>17.84161689633352</v>
      </c>
      <c r="DW12" s="196">
        <v>86.082397</v>
      </c>
      <c r="DX12" s="34">
        <v>96.103821999999994</v>
      </c>
      <c r="DY12" s="34">
        <f t="shared" si="27"/>
        <v>10.021424999999994</v>
      </c>
      <c r="DZ12" s="39">
        <f t="shared" si="28"/>
        <v>111.64166583325972</v>
      </c>
      <c r="EA12" s="201">
        <v>215.68353200000001</v>
      </c>
      <c r="EB12" s="34">
        <v>248.82789499999996</v>
      </c>
      <c r="EC12" s="34">
        <f>EB12-EA12</f>
        <v>33.144362999999942</v>
      </c>
      <c r="ED12" s="39">
        <f>EB12/EA12%</f>
        <v>115.36712733357868</v>
      </c>
      <c r="EE12" s="38">
        <f t="shared" si="30"/>
        <v>15.367127333578679</v>
      </c>
      <c r="EF12" s="196">
        <v>86.538618999999997</v>
      </c>
      <c r="EG12" s="34">
        <v>97.944216999999995</v>
      </c>
      <c r="EH12" s="213">
        <f t="shared" si="31"/>
        <v>11.405597999999998</v>
      </c>
      <c r="EI12" s="39">
        <f t="shared" si="32"/>
        <v>113.17977815199478</v>
      </c>
      <c r="EJ12" s="201">
        <v>302.222151</v>
      </c>
      <c r="EK12" s="34">
        <v>346.77211199999994</v>
      </c>
      <c r="EL12" s="213">
        <f t="shared" si="33"/>
        <v>44.549960999999939</v>
      </c>
      <c r="EM12" s="39">
        <f t="shared" si="34"/>
        <v>114.74079939296043</v>
      </c>
      <c r="EN12" s="210">
        <f t="shared" si="35"/>
        <v>14.740799392960426</v>
      </c>
    </row>
    <row r="13" spans="1:148" ht="18" customHeight="1">
      <c r="A13" s="95" t="s">
        <v>94</v>
      </c>
      <c r="B13" s="151"/>
      <c r="C13" s="150"/>
      <c r="D13" s="152"/>
      <c r="E13" s="96"/>
      <c r="F13" s="97"/>
      <c r="G13" s="126"/>
      <c r="H13" s="96"/>
      <c r="I13" s="101"/>
      <c r="J13" s="97"/>
      <c r="K13" s="107"/>
      <c r="L13" s="122"/>
      <c r="M13" s="122"/>
      <c r="N13" s="144"/>
      <c r="O13" s="115"/>
      <c r="P13" s="131"/>
      <c r="Q13" s="126"/>
      <c r="R13" s="122"/>
      <c r="S13" s="147"/>
      <c r="T13" s="115"/>
      <c r="U13" s="131"/>
      <c r="V13" s="126"/>
      <c r="W13" s="126"/>
      <c r="X13" s="126"/>
      <c r="Y13" s="97"/>
      <c r="Z13" s="131"/>
      <c r="AA13" s="126"/>
      <c r="AB13" s="172"/>
      <c r="AC13" s="173"/>
      <c r="AD13" s="174"/>
      <c r="AE13" s="175"/>
      <c r="AF13" s="127"/>
      <c r="AG13" s="127"/>
      <c r="AH13" s="127"/>
      <c r="AI13" s="176"/>
      <c r="AJ13" s="177"/>
      <c r="AK13" s="127"/>
      <c r="AL13" s="127"/>
      <c r="AM13" s="127"/>
      <c r="AN13" s="176"/>
      <c r="AO13" s="177"/>
      <c r="AP13" s="127"/>
      <c r="AQ13" s="96"/>
      <c r="AR13" s="127"/>
      <c r="AS13" s="178"/>
      <c r="AT13" s="176"/>
      <c r="AU13" s="127"/>
      <c r="AV13" s="179"/>
      <c r="AW13" s="176"/>
      <c r="AX13" s="177"/>
      <c r="AY13" s="127"/>
      <c r="AZ13" s="127"/>
      <c r="BA13" s="127"/>
      <c r="BB13" s="127"/>
      <c r="BC13" s="176"/>
      <c r="BD13" s="127"/>
      <c r="BE13" s="127"/>
      <c r="BF13" s="176"/>
      <c r="BG13" s="177"/>
      <c r="BH13" s="127"/>
      <c r="BI13" s="127"/>
      <c r="BJ13" s="127"/>
      <c r="BK13" s="176"/>
      <c r="BL13" s="127"/>
      <c r="BM13" s="127"/>
      <c r="BN13" s="127"/>
      <c r="BO13" s="176"/>
      <c r="BP13" s="177"/>
      <c r="BQ13" s="127"/>
      <c r="BR13" s="127"/>
      <c r="BS13" s="127"/>
      <c r="BT13" s="176"/>
      <c r="BU13" s="127"/>
      <c r="BV13" s="127"/>
      <c r="BW13" s="127"/>
      <c r="BX13" s="176"/>
      <c r="BY13" s="175"/>
      <c r="BZ13" s="127"/>
      <c r="CA13" s="127"/>
      <c r="CB13" s="127"/>
      <c r="CC13" s="176"/>
      <c r="CD13" s="127"/>
      <c r="CE13" s="127"/>
      <c r="CF13" s="127"/>
      <c r="CG13" s="176"/>
      <c r="CH13" s="175"/>
      <c r="CI13" s="127"/>
      <c r="CJ13" s="127"/>
      <c r="CK13" s="127"/>
      <c r="CL13" s="176"/>
      <c r="CM13" s="127"/>
      <c r="CN13" s="127"/>
      <c r="CO13" s="127"/>
      <c r="CP13" s="176"/>
      <c r="CQ13" s="175"/>
      <c r="CR13" s="127"/>
      <c r="CS13" s="127"/>
      <c r="CT13" s="176"/>
      <c r="CU13" s="176"/>
      <c r="CV13" s="127"/>
      <c r="CW13" s="127"/>
      <c r="CX13" s="176"/>
      <c r="CY13" s="176"/>
      <c r="CZ13" s="175"/>
      <c r="DA13" s="127"/>
      <c r="DB13" s="127"/>
      <c r="DC13" s="127"/>
      <c r="DD13" s="176"/>
      <c r="DE13" s="127"/>
      <c r="DF13" s="127"/>
      <c r="DG13" s="176"/>
      <c r="DH13" s="186"/>
      <c r="DI13" s="34"/>
      <c r="DJ13" s="34"/>
      <c r="DK13" s="34"/>
      <c r="DL13" s="39"/>
      <c r="DM13" s="38"/>
      <c r="DN13" s="201"/>
      <c r="DO13" s="196"/>
      <c r="DP13" s="34"/>
      <c r="DQ13" s="39"/>
      <c r="DR13" s="39"/>
      <c r="DS13" s="34"/>
      <c r="DT13" s="39"/>
      <c r="DU13" s="39"/>
      <c r="DV13" s="38"/>
      <c r="DW13" s="196"/>
      <c r="DX13" s="34"/>
      <c r="DY13" s="34"/>
      <c r="DZ13" s="39"/>
      <c r="EA13" s="201"/>
      <c r="EB13" s="34"/>
      <c r="EC13" s="34"/>
      <c r="ED13" s="39"/>
      <c r="EE13" s="38"/>
      <c r="EF13" s="196"/>
      <c r="EG13" s="34"/>
      <c r="EH13" s="213"/>
      <c r="EI13" s="39"/>
      <c r="EJ13" s="201"/>
      <c r="EK13" s="34"/>
      <c r="EL13" s="213"/>
      <c r="EM13" s="39"/>
      <c r="EN13" s="210"/>
    </row>
    <row r="14" spans="1:148" s="7" customFormat="1" ht="18" customHeight="1">
      <c r="A14" s="6" t="s">
        <v>58</v>
      </c>
      <c r="B14" s="33">
        <v>12670.189324999999</v>
      </c>
      <c r="C14" s="33">
        <v>13788.299881999999</v>
      </c>
      <c r="D14" s="41">
        <f>C14/B14%</f>
        <v>108.82473440861547</v>
      </c>
      <c r="E14" s="33">
        <v>14482.884260000001</v>
      </c>
      <c r="F14" s="41">
        <f>E14/C14%</f>
        <v>105.0374910898678</v>
      </c>
      <c r="G14" s="33">
        <v>949.80559200000005</v>
      </c>
      <c r="H14" s="33">
        <v>1269.2680720000001</v>
      </c>
      <c r="I14" s="61">
        <f>H14-G14</f>
        <v>319.46248000000003</v>
      </c>
      <c r="J14" s="41">
        <f>H14/G14%</f>
        <v>133.63451244031</v>
      </c>
      <c r="K14" s="75">
        <f t="shared" si="36"/>
        <v>33.634512440310004</v>
      </c>
      <c r="L14" s="47">
        <v>730.79488300000003</v>
      </c>
      <c r="M14" s="47">
        <v>1042.1659979999999</v>
      </c>
      <c r="N14" s="145">
        <f>M14-L14</f>
        <v>311.37111499999992</v>
      </c>
      <c r="O14" s="57">
        <f>M14/L14%</f>
        <v>142.60718325254064</v>
      </c>
      <c r="P14" s="132">
        <f t="shared" si="1"/>
        <v>42.607183252540636</v>
      </c>
      <c r="Q14" s="33">
        <v>1680.6004760000001</v>
      </c>
      <c r="R14" s="47">
        <v>2311.4340699999998</v>
      </c>
      <c r="S14" s="145">
        <f t="shared" si="38"/>
        <v>630.83359399999972</v>
      </c>
      <c r="T14" s="57">
        <f t="shared" si="39"/>
        <v>137.53620226869432</v>
      </c>
      <c r="U14" s="132">
        <f t="shared" si="2"/>
        <v>37.536202268694325</v>
      </c>
      <c r="V14" s="33">
        <v>1546.7141710000001</v>
      </c>
      <c r="W14" s="33">
        <v>1909.4069019999999</v>
      </c>
      <c r="X14" s="33">
        <f t="shared" si="3"/>
        <v>362.69273099999987</v>
      </c>
      <c r="Y14" s="41">
        <f t="shared" si="4"/>
        <v>123.4492408358493</v>
      </c>
      <c r="Z14" s="132">
        <f t="shared" si="5"/>
        <v>23.449240835849295</v>
      </c>
      <c r="AA14" s="33">
        <v>3227.3146470000002</v>
      </c>
      <c r="AB14" s="33">
        <v>4220.840972</v>
      </c>
      <c r="AC14" s="61">
        <f t="shared" si="40"/>
        <v>993.52632499999982</v>
      </c>
      <c r="AD14" s="41">
        <f t="shared" si="41"/>
        <v>130.78492287461179</v>
      </c>
      <c r="AE14" s="132">
        <f t="shared" si="42"/>
        <v>30.784922874611794</v>
      </c>
      <c r="AF14" s="33">
        <v>1504.4205730000001</v>
      </c>
      <c r="AG14" s="33">
        <v>1463.101817</v>
      </c>
      <c r="AH14" s="33">
        <f t="shared" ref="AH14:AH66" si="64">AG14-AF14</f>
        <v>-41.318756000000121</v>
      </c>
      <c r="AI14" s="41">
        <f t="shared" ref="AI14:AI66" si="65">AG14/AF14%</f>
        <v>97.25351030545896</v>
      </c>
      <c r="AJ14" s="163">
        <f t="shared" si="43"/>
        <v>-2.7464896945410402</v>
      </c>
      <c r="AK14" s="33">
        <v>4731.7352200000005</v>
      </c>
      <c r="AL14" s="33">
        <v>5683.9427889999997</v>
      </c>
      <c r="AM14" s="33">
        <f t="shared" ref="AM14:AM66" si="66">AL14-AK14</f>
        <v>952.20756899999924</v>
      </c>
      <c r="AN14" s="41">
        <f t="shared" si="44"/>
        <v>120.12385572580706</v>
      </c>
      <c r="AO14" s="163">
        <f t="shared" si="45"/>
        <v>20.123855725807061</v>
      </c>
      <c r="AP14" s="33">
        <v>5712.0977000000003</v>
      </c>
      <c r="AQ14" s="33">
        <v>980.36248000000001</v>
      </c>
      <c r="AR14" s="33">
        <v>1428.739468</v>
      </c>
      <c r="AS14" s="71">
        <f t="shared" si="8"/>
        <v>448.37698799999998</v>
      </c>
      <c r="AT14" s="41">
        <f t="shared" si="46"/>
        <v>145.73583721808694</v>
      </c>
      <c r="AU14" s="33">
        <v>7112.6822570000004</v>
      </c>
      <c r="AV14" s="69">
        <f t="shared" si="47"/>
        <v>1400.5845570000001</v>
      </c>
      <c r="AW14" s="41">
        <f t="shared" si="48"/>
        <v>124.51961837067317</v>
      </c>
      <c r="AX14" s="163">
        <f t="shared" si="49"/>
        <v>24.519618370673172</v>
      </c>
      <c r="AY14" s="33">
        <v>6895.3497100000004</v>
      </c>
      <c r="AZ14" s="33">
        <v>1183.2520099999999</v>
      </c>
      <c r="BA14" s="33">
        <v>1330.1046859999999</v>
      </c>
      <c r="BB14" s="33">
        <f t="shared" si="9"/>
        <v>146.85267599999997</v>
      </c>
      <c r="BC14" s="41">
        <f t="shared" si="10"/>
        <v>112.41093822439396</v>
      </c>
      <c r="BD14" s="33">
        <v>8442.7869429999992</v>
      </c>
      <c r="BE14" s="33">
        <f t="shared" si="11"/>
        <v>1547.4372329999987</v>
      </c>
      <c r="BF14" s="41">
        <f t="shared" si="12"/>
        <v>122.44175129733918</v>
      </c>
      <c r="BG14" s="163">
        <f t="shared" si="13"/>
        <v>22.441751297339181</v>
      </c>
      <c r="BH14" s="33">
        <v>1361.21612</v>
      </c>
      <c r="BI14" s="33">
        <v>1535.0872240000001</v>
      </c>
      <c r="BJ14" s="33">
        <f t="shared" ref="BJ14:BJ66" si="67">BI14-BH14</f>
        <v>173.87110400000006</v>
      </c>
      <c r="BK14" s="41">
        <f>BI14/BH14%</f>
        <v>112.77321811322658</v>
      </c>
      <c r="BL14" s="33">
        <v>8256.5658299999996</v>
      </c>
      <c r="BM14" s="33">
        <v>9977.8741669999999</v>
      </c>
      <c r="BN14" s="33">
        <f>BM14-BL14</f>
        <v>1721.3083370000004</v>
      </c>
      <c r="BO14" s="41">
        <f>BM14/BL14%</f>
        <v>120.84775162508454</v>
      </c>
      <c r="BP14" s="163">
        <f t="shared" ref="BP14:BP66" si="68">BO14-100</f>
        <v>20.847751625084541</v>
      </c>
      <c r="BQ14" s="33">
        <v>1104.900617</v>
      </c>
      <c r="BR14" s="33">
        <v>1190.556787</v>
      </c>
      <c r="BS14" s="33">
        <f>BR14-BQ14</f>
        <v>85.656169999999975</v>
      </c>
      <c r="BT14" s="41">
        <f>BR14/BQ14%</f>
        <v>107.75238683752133</v>
      </c>
      <c r="BU14" s="33">
        <v>9361.4664470000007</v>
      </c>
      <c r="BV14" s="33">
        <v>11168.430953999999</v>
      </c>
      <c r="BW14" s="33">
        <f t="shared" ref="BW14:BW66" si="69">BV14-BU14</f>
        <v>1806.9645069999988</v>
      </c>
      <c r="BX14" s="41">
        <f t="shared" ref="BX14:BX66" si="70">BV14/BU14%</f>
        <v>119.30215225606094</v>
      </c>
      <c r="BY14" s="132">
        <f>BX14-100</f>
        <v>19.302152256060936</v>
      </c>
      <c r="BZ14" s="33">
        <v>1168.2565790000001</v>
      </c>
      <c r="CA14" s="33">
        <v>1390.1503379999999</v>
      </c>
      <c r="CB14" s="33">
        <f t="shared" ref="CB14:CB66" si="71">CA14-BZ14</f>
        <v>221.89375899999982</v>
      </c>
      <c r="CC14" s="41">
        <f t="shared" ref="CC14:CC66" si="72">CA14/BZ14%</f>
        <v>118.99358094691284</v>
      </c>
      <c r="CD14" s="33">
        <v>10529.723026</v>
      </c>
      <c r="CE14" s="33">
        <v>12558.581292000001</v>
      </c>
      <c r="CF14" s="33">
        <f>CE14-CD14</f>
        <v>2028.8582660000011</v>
      </c>
      <c r="CG14" s="41">
        <f t="shared" ref="CG14:CG66" si="73">CE14/CD14%</f>
        <v>119.26791674377705</v>
      </c>
      <c r="CH14" s="132">
        <f t="shared" ref="CH14:CH66" si="74">CG14-100</f>
        <v>19.26791674377705</v>
      </c>
      <c r="CI14" s="33">
        <v>1473.023306</v>
      </c>
      <c r="CJ14" s="33">
        <v>1739.358107</v>
      </c>
      <c r="CK14" s="33">
        <f t="shared" si="50"/>
        <v>266.33480099999997</v>
      </c>
      <c r="CL14" s="41">
        <f t="shared" si="51"/>
        <v>118.08082736472332</v>
      </c>
      <c r="CM14" s="33">
        <v>12002.746332000001</v>
      </c>
      <c r="CN14" s="33">
        <v>14297.939399000001</v>
      </c>
      <c r="CO14" s="33">
        <f>CN14-CM14</f>
        <v>2295.1930670000002</v>
      </c>
      <c r="CP14" s="41">
        <f>CN14/CM14%</f>
        <v>119.12223255840111</v>
      </c>
      <c r="CQ14" s="132">
        <f t="shared" si="54"/>
        <v>19.122232558401109</v>
      </c>
      <c r="CR14" s="33">
        <v>1066.099682</v>
      </c>
      <c r="CS14" s="33">
        <v>1257.175849</v>
      </c>
      <c r="CT14" s="41">
        <f>CS14-CR14</f>
        <v>191.07616699999994</v>
      </c>
      <c r="CU14" s="41">
        <f>CS14/CR14%</f>
        <v>117.92291754946794</v>
      </c>
      <c r="CV14" s="33">
        <v>13068.846014000001</v>
      </c>
      <c r="CW14" s="33">
        <v>15555.115248</v>
      </c>
      <c r="CX14" s="41">
        <f>CW14-CV14</f>
        <v>2486.2692339999994</v>
      </c>
      <c r="CY14" s="41">
        <f>CW14/CV14%</f>
        <v>119.0243976502331</v>
      </c>
      <c r="CZ14" s="132">
        <f>CY14-100</f>
        <v>19.024397650233098</v>
      </c>
      <c r="DA14" s="33">
        <v>1414.0382460000001</v>
      </c>
      <c r="DB14" s="33">
        <v>1788.32089</v>
      </c>
      <c r="DC14" s="33">
        <f t="shared" si="55"/>
        <v>374.28264399999989</v>
      </c>
      <c r="DD14" s="41">
        <f t="shared" si="56"/>
        <v>126.46906086584025</v>
      </c>
      <c r="DE14" s="33">
        <v>17343.436138000001</v>
      </c>
      <c r="DF14" s="33">
        <f>DE14-E14</f>
        <v>2860.5518780000002</v>
      </c>
      <c r="DG14" s="41">
        <f>DE14/E14%</f>
        <v>119.75125828976279</v>
      </c>
      <c r="DH14" s="190">
        <f t="shared" si="57"/>
        <v>19.751258289762788</v>
      </c>
      <c r="DI14" s="33">
        <v>1269.2680720000001</v>
      </c>
      <c r="DJ14" s="33">
        <v>1290.556885</v>
      </c>
      <c r="DK14" s="33">
        <f t="shared" si="19"/>
        <v>21.288812999999891</v>
      </c>
      <c r="DL14" s="41">
        <f t="shared" si="20"/>
        <v>101.67725112366963</v>
      </c>
      <c r="DM14" s="192">
        <f t="shared" si="21"/>
        <v>1.6772511236696346</v>
      </c>
      <c r="DN14" s="200">
        <v>2311.4340699999998</v>
      </c>
      <c r="DO14" s="195">
        <v>1042.1659979999999</v>
      </c>
      <c r="DP14" s="33">
        <v>1263.0883650000001</v>
      </c>
      <c r="DQ14" s="41">
        <f t="shared" si="22"/>
        <v>220.92236700000012</v>
      </c>
      <c r="DR14" s="41">
        <f t="shared" si="23"/>
        <v>121.19838561457271</v>
      </c>
      <c r="DS14" s="33">
        <v>2553.64525</v>
      </c>
      <c r="DT14" s="41">
        <f t="shared" si="24"/>
        <v>242.21118000000024</v>
      </c>
      <c r="DU14" s="41">
        <f t="shared" si="25"/>
        <v>110.47882711186307</v>
      </c>
      <c r="DV14" s="192">
        <f t="shared" si="26"/>
        <v>10.478827111863069</v>
      </c>
      <c r="DW14" s="195">
        <v>1909.4069019999999</v>
      </c>
      <c r="DX14" s="33">
        <v>2104.272829</v>
      </c>
      <c r="DY14" s="33">
        <f t="shared" si="27"/>
        <v>194.86592700000006</v>
      </c>
      <c r="DZ14" s="41">
        <f t="shared" si="28"/>
        <v>110.20557361534038</v>
      </c>
      <c r="EA14" s="200">
        <v>4220.840972</v>
      </c>
      <c r="EB14" s="33">
        <v>4657.918079</v>
      </c>
      <c r="EC14" s="33">
        <f>EB14-EA14</f>
        <v>437.07710700000007</v>
      </c>
      <c r="ED14" s="41">
        <f>EB14/EA14%</f>
        <v>110.35521380453469</v>
      </c>
      <c r="EE14" s="192">
        <f t="shared" si="30"/>
        <v>10.355213804534685</v>
      </c>
      <c r="EF14" s="195">
        <v>1463.101817</v>
      </c>
      <c r="EG14" s="33">
        <v>1780.770784</v>
      </c>
      <c r="EH14" s="212">
        <f t="shared" si="31"/>
        <v>317.66896700000007</v>
      </c>
      <c r="EI14" s="41">
        <f t="shared" si="32"/>
        <v>121.71202053807579</v>
      </c>
      <c r="EJ14" s="200">
        <v>5683.9427889999997</v>
      </c>
      <c r="EK14" s="33">
        <v>6438.6888630000003</v>
      </c>
      <c r="EL14" s="212">
        <f t="shared" si="33"/>
        <v>754.74607400000059</v>
      </c>
      <c r="EM14" s="41">
        <f t="shared" si="34"/>
        <v>113.27856563687874</v>
      </c>
      <c r="EN14" s="211">
        <f t="shared" si="35"/>
        <v>13.278565636878739</v>
      </c>
      <c r="EP14" s="217"/>
      <c r="EQ14" s="217"/>
      <c r="ER14" s="217"/>
    </row>
    <row r="15" spans="1:148" ht="18" customHeight="1">
      <c r="A15" s="8" t="s">
        <v>1</v>
      </c>
      <c r="B15" s="34"/>
      <c r="C15" s="33"/>
      <c r="D15" s="39"/>
      <c r="E15" s="34"/>
      <c r="F15" s="39"/>
      <c r="G15" s="34"/>
      <c r="H15" s="34"/>
      <c r="I15" s="62"/>
      <c r="J15" s="39"/>
      <c r="K15" s="76"/>
      <c r="L15" s="37"/>
      <c r="M15" s="37"/>
      <c r="N15" s="67"/>
      <c r="O15" s="42"/>
      <c r="P15" s="133">
        <f t="shared" si="1"/>
        <v>-100</v>
      </c>
      <c r="Q15" s="34"/>
      <c r="R15" s="37"/>
      <c r="S15" s="67"/>
      <c r="T15" s="42"/>
      <c r="U15" s="133"/>
      <c r="V15" s="34"/>
      <c r="W15" s="34"/>
      <c r="X15" s="34"/>
      <c r="Y15" s="39"/>
      <c r="Z15" s="133"/>
      <c r="AA15" s="34"/>
      <c r="AB15" s="34"/>
      <c r="AC15" s="62"/>
      <c r="AD15" s="39"/>
      <c r="AE15" s="133"/>
      <c r="AF15" s="34"/>
      <c r="AG15" s="34"/>
      <c r="AH15" s="34"/>
      <c r="AI15" s="39"/>
      <c r="AJ15" s="164"/>
      <c r="AK15" s="34"/>
      <c r="AL15" s="34"/>
      <c r="AM15" s="34"/>
      <c r="AN15" s="39"/>
      <c r="AO15" s="164"/>
      <c r="AP15" s="34"/>
      <c r="AQ15" s="34"/>
      <c r="AR15" s="34"/>
      <c r="AS15" s="72"/>
      <c r="AT15" s="39"/>
      <c r="AU15" s="34"/>
      <c r="AV15" s="70"/>
      <c r="AW15" s="39"/>
      <c r="AX15" s="164"/>
      <c r="AY15" s="34"/>
      <c r="AZ15" s="34"/>
      <c r="BA15" s="34"/>
      <c r="BB15" s="34"/>
      <c r="BC15" s="39"/>
      <c r="BD15" s="34"/>
      <c r="BE15" s="34"/>
      <c r="BF15" s="39"/>
      <c r="BG15" s="164"/>
      <c r="BH15" s="34"/>
      <c r="BI15" s="34"/>
      <c r="BJ15" s="34"/>
      <c r="BK15" s="39"/>
      <c r="BL15" s="34"/>
      <c r="BM15" s="34"/>
      <c r="BN15" s="34"/>
      <c r="BO15" s="39"/>
      <c r="BP15" s="164"/>
      <c r="BQ15" s="34"/>
      <c r="BR15" s="34"/>
      <c r="BS15" s="34"/>
      <c r="BT15" s="39"/>
      <c r="BU15" s="34"/>
      <c r="BV15" s="34"/>
      <c r="BW15" s="34"/>
      <c r="BX15" s="39"/>
      <c r="BY15" s="133"/>
      <c r="BZ15" s="34"/>
      <c r="CA15" s="34"/>
      <c r="CB15" s="34"/>
      <c r="CC15" s="39"/>
      <c r="CD15" s="34"/>
      <c r="CE15" s="34"/>
      <c r="CF15" s="34"/>
      <c r="CG15" s="39"/>
      <c r="CH15" s="133"/>
      <c r="CI15" s="34"/>
      <c r="CJ15" s="34"/>
      <c r="CK15" s="34"/>
      <c r="CL15" s="39"/>
      <c r="CM15" s="34"/>
      <c r="CN15" s="34"/>
      <c r="CO15" s="34"/>
      <c r="CP15" s="39"/>
      <c r="CQ15" s="133"/>
      <c r="CR15" s="34"/>
      <c r="CS15" s="34"/>
      <c r="CT15" s="39"/>
      <c r="CU15" s="39"/>
      <c r="CV15" s="34"/>
      <c r="CW15" s="34"/>
      <c r="CX15" s="39"/>
      <c r="CY15" s="39"/>
      <c r="CZ15" s="133"/>
      <c r="DA15" s="34"/>
      <c r="DB15" s="34"/>
      <c r="DC15" s="34"/>
      <c r="DD15" s="39"/>
      <c r="DE15" s="34"/>
      <c r="DF15" s="34"/>
      <c r="DG15" s="39"/>
      <c r="DH15" s="85"/>
      <c r="DI15" s="34"/>
      <c r="DJ15" s="34"/>
      <c r="DK15" s="34"/>
      <c r="DL15" s="39"/>
      <c r="DM15" s="38"/>
      <c r="DN15" s="201"/>
      <c r="DO15" s="196"/>
      <c r="DP15" s="34"/>
      <c r="DQ15" s="39"/>
      <c r="DR15" s="39"/>
      <c r="DS15" s="34"/>
      <c r="DT15" s="39"/>
      <c r="DU15" s="39"/>
      <c r="DV15" s="38"/>
      <c r="DW15" s="196"/>
      <c r="DX15" s="34"/>
      <c r="DY15" s="34"/>
      <c r="DZ15" s="39"/>
      <c r="EA15" s="201"/>
      <c r="EB15" s="34"/>
      <c r="EC15" s="34"/>
      <c r="ED15" s="39"/>
      <c r="EE15" s="38"/>
      <c r="EF15" s="196"/>
      <c r="EG15" s="34"/>
      <c r="EH15" s="213"/>
      <c r="EI15" s="41"/>
      <c r="EJ15" s="200"/>
      <c r="EK15" s="34"/>
      <c r="EL15" s="213"/>
      <c r="EM15" s="39"/>
      <c r="EN15" s="210"/>
      <c r="EP15" s="218"/>
      <c r="EQ15" s="218"/>
      <c r="ER15" s="218"/>
    </row>
    <row r="16" spans="1:148" ht="18" customHeight="1">
      <c r="A16" s="9" t="s">
        <v>2</v>
      </c>
      <c r="B16" s="34">
        <v>6214.5992589999996</v>
      </c>
      <c r="C16" s="34">
        <v>6880.4500079999998</v>
      </c>
      <c r="D16" s="39">
        <f>C16/B16%</f>
        <v>110.71429904407292</v>
      </c>
      <c r="E16" s="34">
        <v>6929.1366790000002</v>
      </c>
      <c r="F16" s="39">
        <f>E16/C16%</f>
        <v>100.70760881836786</v>
      </c>
      <c r="G16" s="34">
        <v>658.00761899999998</v>
      </c>
      <c r="H16" s="98">
        <v>900.15332999999998</v>
      </c>
      <c r="I16" s="102">
        <f>H16-G16</f>
        <v>242.14571100000001</v>
      </c>
      <c r="J16" s="39">
        <f>H16/G16%</f>
        <v>136.79983392411145</v>
      </c>
      <c r="K16" s="76">
        <f t="shared" si="36"/>
        <v>36.799833924111454</v>
      </c>
      <c r="L16" s="37">
        <v>320.66756099999998</v>
      </c>
      <c r="M16" s="37">
        <v>616.03629999999998</v>
      </c>
      <c r="N16" s="67">
        <f t="shared" ref="N16:N66" si="75">M16-L16</f>
        <v>295.36873900000001</v>
      </c>
      <c r="O16" s="42">
        <f t="shared" ref="O16:O66" si="76">M16/L16%</f>
        <v>192.1105764733091</v>
      </c>
      <c r="P16" s="133">
        <f t="shared" si="1"/>
        <v>92.110576473309095</v>
      </c>
      <c r="Q16" s="34">
        <v>978.67517799999996</v>
      </c>
      <c r="R16" s="37">
        <v>1516.1896300000001</v>
      </c>
      <c r="S16" s="67">
        <f t="shared" si="38"/>
        <v>537.51445200000012</v>
      </c>
      <c r="T16" s="42">
        <f t="shared" si="39"/>
        <v>154.92266117328666</v>
      </c>
      <c r="U16" s="133">
        <f t="shared" si="2"/>
        <v>54.922661173286656</v>
      </c>
      <c r="V16" s="34">
        <v>658.32563000000005</v>
      </c>
      <c r="W16" s="34">
        <v>866.024</v>
      </c>
      <c r="X16" s="34">
        <f t="shared" si="3"/>
        <v>207.69836999999995</v>
      </c>
      <c r="Y16" s="39">
        <f t="shared" si="4"/>
        <v>131.5494886626243</v>
      </c>
      <c r="Z16" s="133">
        <f t="shared" si="5"/>
        <v>31.549488662624299</v>
      </c>
      <c r="AA16" s="34">
        <v>1637.000808</v>
      </c>
      <c r="AB16" s="34">
        <v>2382.2136300000002</v>
      </c>
      <c r="AC16" s="62">
        <f t="shared" si="40"/>
        <v>745.21282200000019</v>
      </c>
      <c r="AD16" s="39">
        <f t="shared" si="41"/>
        <v>145.52305767707355</v>
      </c>
      <c r="AE16" s="133">
        <f t="shared" si="42"/>
        <v>45.523057677073552</v>
      </c>
      <c r="AF16" s="34">
        <v>601.93905500000005</v>
      </c>
      <c r="AG16" s="34">
        <v>734.39200400000004</v>
      </c>
      <c r="AH16" s="34">
        <f t="shared" si="64"/>
        <v>132.45294899999999</v>
      </c>
      <c r="AI16" s="39">
        <f t="shared" si="65"/>
        <v>122.00437866587673</v>
      </c>
      <c r="AJ16" s="164">
        <f t="shared" si="43"/>
        <v>22.004378665876729</v>
      </c>
      <c r="AK16" s="34">
        <v>2238.9398630000001</v>
      </c>
      <c r="AL16" s="34">
        <v>3116.605634</v>
      </c>
      <c r="AM16" s="34">
        <f t="shared" si="66"/>
        <v>877.66577099999995</v>
      </c>
      <c r="AN16" s="39">
        <f t="shared" si="44"/>
        <v>139.2000600598534</v>
      </c>
      <c r="AO16" s="164">
        <f t="shared" si="45"/>
        <v>39.200060059853399</v>
      </c>
      <c r="AP16" s="34">
        <v>2600.864552</v>
      </c>
      <c r="AQ16" s="34">
        <v>361.924689</v>
      </c>
      <c r="AR16" s="34">
        <v>595.42132600000002</v>
      </c>
      <c r="AS16" s="72">
        <f t="shared" si="8"/>
        <v>233.49663700000002</v>
      </c>
      <c r="AT16" s="39">
        <f t="shared" si="46"/>
        <v>164.51525527179496</v>
      </c>
      <c r="AU16" s="34">
        <v>3712.0269600000001</v>
      </c>
      <c r="AV16" s="70">
        <f t="shared" si="47"/>
        <v>1111.1624080000001</v>
      </c>
      <c r="AW16" s="39">
        <f t="shared" si="48"/>
        <v>142.72280950369151</v>
      </c>
      <c r="AX16" s="164">
        <f t="shared" si="49"/>
        <v>42.722809503691508</v>
      </c>
      <c r="AY16" s="34">
        <v>3283.267789</v>
      </c>
      <c r="AZ16" s="34">
        <v>682.40323699999999</v>
      </c>
      <c r="BA16" s="34">
        <v>784.30479600000001</v>
      </c>
      <c r="BB16" s="34">
        <f t="shared" si="9"/>
        <v>101.90155900000002</v>
      </c>
      <c r="BC16" s="39">
        <f t="shared" si="10"/>
        <v>114.93274847991378</v>
      </c>
      <c r="BD16" s="34">
        <v>4496.3317559999996</v>
      </c>
      <c r="BE16" s="34">
        <f t="shared" si="11"/>
        <v>1213.0639669999996</v>
      </c>
      <c r="BF16" s="39">
        <f t="shared" si="12"/>
        <v>136.94684823041706</v>
      </c>
      <c r="BG16" s="164">
        <f t="shared" si="13"/>
        <v>36.946848230417061</v>
      </c>
      <c r="BH16" s="34">
        <v>620.12707899999998</v>
      </c>
      <c r="BI16" s="34">
        <v>711.88312099999996</v>
      </c>
      <c r="BJ16" s="34">
        <f t="shared" si="67"/>
        <v>91.756041999999979</v>
      </c>
      <c r="BK16" s="39">
        <f t="shared" ref="BK16:BK66" si="77">BI16/BH16%</f>
        <v>114.79632886665154</v>
      </c>
      <c r="BL16" s="34">
        <v>3903.3948679999999</v>
      </c>
      <c r="BM16" s="34">
        <v>5208.2148770000003</v>
      </c>
      <c r="BN16" s="34">
        <f t="shared" ref="BN16:BN22" si="78">BM16-BL16</f>
        <v>1304.8200090000005</v>
      </c>
      <c r="BO16" s="39">
        <f t="shared" ref="BO16:BO22" si="79">BM16/BL16%</f>
        <v>133.42782508879395</v>
      </c>
      <c r="BP16" s="164">
        <f t="shared" si="68"/>
        <v>33.427825088793952</v>
      </c>
      <c r="BQ16" s="34">
        <v>520.26492800000005</v>
      </c>
      <c r="BR16" s="34">
        <v>616.19971899999996</v>
      </c>
      <c r="BS16" s="34">
        <f t="shared" ref="BS16:BS66" si="80">BR16-BQ16</f>
        <v>95.934790999999905</v>
      </c>
      <c r="BT16" s="39">
        <f t="shared" ref="BT16:BT66" si="81">BR16/BQ16%</f>
        <v>118.43960371666644</v>
      </c>
      <c r="BU16" s="34">
        <v>4423.6597959999999</v>
      </c>
      <c r="BV16" s="34">
        <v>5824.4145959999996</v>
      </c>
      <c r="BW16" s="34">
        <f t="shared" si="69"/>
        <v>1400.7547999999997</v>
      </c>
      <c r="BX16" s="39">
        <f t="shared" si="70"/>
        <v>131.66506613520784</v>
      </c>
      <c r="BY16" s="133">
        <f t="shared" ref="BY16:BY66" si="82">BX16-100</f>
        <v>31.665066135207837</v>
      </c>
      <c r="BZ16" s="34">
        <v>687.211142</v>
      </c>
      <c r="CA16" s="34">
        <v>905.47110399999997</v>
      </c>
      <c r="CB16" s="34">
        <f t="shared" si="71"/>
        <v>218.25996199999997</v>
      </c>
      <c r="CC16" s="39">
        <f t="shared" si="72"/>
        <v>131.76024785698252</v>
      </c>
      <c r="CD16" s="34">
        <v>5110.870938</v>
      </c>
      <c r="CE16" s="34">
        <v>6729.8856999999998</v>
      </c>
      <c r="CF16" s="34">
        <f t="shared" ref="CF16:CF66" si="83">CE16-CD16</f>
        <v>1619.0147619999998</v>
      </c>
      <c r="CG16" s="39">
        <f t="shared" si="73"/>
        <v>131.67786433350159</v>
      </c>
      <c r="CH16" s="133">
        <f t="shared" si="74"/>
        <v>31.677864333501589</v>
      </c>
      <c r="CI16" s="34">
        <v>691.54851499999995</v>
      </c>
      <c r="CJ16" s="34">
        <v>811.70808799999998</v>
      </c>
      <c r="CK16" s="34">
        <f t="shared" si="50"/>
        <v>120.15957300000002</v>
      </c>
      <c r="CL16" s="39">
        <f t="shared" si="51"/>
        <v>117.37543648691083</v>
      </c>
      <c r="CM16" s="34">
        <v>5802.4194530000004</v>
      </c>
      <c r="CN16" s="34">
        <v>7541.5937880000001</v>
      </c>
      <c r="CO16" s="34">
        <f t="shared" ref="CO16:CO66" si="84">CN16-CM16</f>
        <v>1739.1743349999997</v>
      </c>
      <c r="CP16" s="39">
        <f t="shared" ref="CP16:CP66" si="85">CN16/CM16%</f>
        <v>129.97326113852046</v>
      </c>
      <c r="CQ16" s="133">
        <f t="shared" si="54"/>
        <v>29.973261138520456</v>
      </c>
      <c r="CR16" s="34">
        <v>440.43079299999999</v>
      </c>
      <c r="CS16" s="34">
        <v>626.46256600000004</v>
      </c>
      <c r="CT16" s="39">
        <f t="shared" ref="CT16:CT66" si="86">CS16-CR16</f>
        <v>186.03177300000004</v>
      </c>
      <c r="CU16" s="39">
        <f t="shared" ref="CU16:CU66" si="87">CS16/CR16%</f>
        <v>142.23859365800521</v>
      </c>
      <c r="CV16" s="34">
        <v>6242.850246</v>
      </c>
      <c r="CW16" s="34">
        <v>8168.0563540000003</v>
      </c>
      <c r="CX16" s="39">
        <f t="shared" ref="CX16:CX66" si="88">CW16-CV16</f>
        <v>1925.2061080000003</v>
      </c>
      <c r="CY16" s="39">
        <f t="shared" ref="CY16:CY66" si="89">CW16/CV16%</f>
        <v>130.8385758449603</v>
      </c>
      <c r="CZ16" s="133">
        <f t="shared" ref="CZ16:CZ66" si="90">CY16-100</f>
        <v>30.838575844960303</v>
      </c>
      <c r="DA16" s="34">
        <v>686.28643299999999</v>
      </c>
      <c r="DB16" s="34">
        <v>993.90464099999997</v>
      </c>
      <c r="DC16" s="34">
        <f t="shared" si="55"/>
        <v>307.61820799999998</v>
      </c>
      <c r="DD16" s="39">
        <f t="shared" si="56"/>
        <v>144.8235886953633</v>
      </c>
      <c r="DE16" s="34">
        <v>9161.9609949999995</v>
      </c>
      <c r="DF16" s="34">
        <f t="shared" ref="DF16:DF22" si="91">DE16-E16</f>
        <v>2232.8243159999993</v>
      </c>
      <c r="DG16" s="39">
        <f t="shared" ref="DG16:DG22" si="92">DE16/E16%</f>
        <v>132.22370144273495</v>
      </c>
      <c r="DH16" s="85">
        <f t="shared" si="57"/>
        <v>32.223701442734949</v>
      </c>
      <c r="DI16" s="34">
        <v>900.15332999999998</v>
      </c>
      <c r="DJ16" s="34">
        <v>871.85223399999995</v>
      </c>
      <c r="DK16" s="34">
        <f t="shared" si="19"/>
        <v>-28.30109600000003</v>
      </c>
      <c r="DL16" s="39">
        <f t="shared" si="20"/>
        <v>96.855969415788294</v>
      </c>
      <c r="DM16" s="38">
        <f t="shared" si="21"/>
        <v>-3.1440305842117056</v>
      </c>
      <c r="DN16" s="201">
        <v>1516.1896300000001</v>
      </c>
      <c r="DO16" s="196">
        <v>616.03629999999998</v>
      </c>
      <c r="DP16" s="34">
        <v>775.93775400000004</v>
      </c>
      <c r="DQ16" s="39">
        <f t="shared" si="22"/>
        <v>159.90145400000006</v>
      </c>
      <c r="DR16" s="39">
        <f t="shared" si="23"/>
        <v>125.9564986673675</v>
      </c>
      <c r="DS16" s="34">
        <v>1647.789988</v>
      </c>
      <c r="DT16" s="39">
        <f t="shared" si="24"/>
        <v>131.60035799999991</v>
      </c>
      <c r="DU16" s="39">
        <f t="shared" si="25"/>
        <v>108.6796766971688</v>
      </c>
      <c r="DV16" s="38">
        <f t="shared" si="26"/>
        <v>8.6796766971688015</v>
      </c>
      <c r="DW16" s="196">
        <v>866.024</v>
      </c>
      <c r="DX16" s="34">
        <v>1030.356749</v>
      </c>
      <c r="DY16" s="34">
        <f t="shared" si="27"/>
        <v>164.33274900000004</v>
      </c>
      <c r="DZ16" s="39">
        <f t="shared" si="28"/>
        <v>118.97554213278154</v>
      </c>
      <c r="EA16" s="201">
        <v>2382.2136300000002</v>
      </c>
      <c r="EB16" s="34">
        <v>2678.146737</v>
      </c>
      <c r="EC16" s="34">
        <f t="shared" ref="EC16:EC22" si="93">EB16-EA16</f>
        <v>295.93310699999984</v>
      </c>
      <c r="ED16" s="39">
        <f t="shared" ref="ED16:ED22" si="94">EB16/EA16%</f>
        <v>112.42260993192285</v>
      </c>
      <c r="EE16" s="38">
        <f t="shared" si="30"/>
        <v>12.42260993192285</v>
      </c>
      <c r="EF16" s="196">
        <v>734.39200400000004</v>
      </c>
      <c r="EG16" s="34">
        <v>886.95118300000001</v>
      </c>
      <c r="EH16" s="213">
        <f t="shared" si="31"/>
        <v>152.55917899999997</v>
      </c>
      <c r="EI16" s="41">
        <f t="shared" si="32"/>
        <v>120.77353486544769</v>
      </c>
      <c r="EJ16" s="200">
        <v>3116.605634</v>
      </c>
      <c r="EK16" s="34">
        <v>3565.0979200000002</v>
      </c>
      <c r="EL16" s="213">
        <f t="shared" si="33"/>
        <v>448.49228600000015</v>
      </c>
      <c r="EM16" s="39">
        <f t="shared" si="34"/>
        <v>114.39040862620735</v>
      </c>
      <c r="EN16" s="210">
        <f t="shared" si="35"/>
        <v>14.390408626207346</v>
      </c>
      <c r="EP16" s="218"/>
      <c r="EQ16" s="218"/>
      <c r="ER16" s="218"/>
    </row>
    <row r="17" spans="1:148" ht="18" customHeight="1">
      <c r="A17" s="9" t="s">
        <v>3</v>
      </c>
      <c r="B17" s="34">
        <v>6455.5900659999998</v>
      </c>
      <c r="C17" s="34">
        <v>6907.8498740000005</v>
      </c>
      <c r="D17" s="39">
        <f>C17/B17%</f>
        <v>107.00570828346028</v>
      </c>
      <c r="E17" s="34">
        <v>7553.7475809999996</v>
      </c>
      <c r="F17" s="39">
        <f>E17/C17%</f>
        <v>109.35019895888374</v>
      </c>
      <c r="G17" s="34">
        <v>291.79797300000001</v>
      </c>
      <c r="H17" s="34">
        <v>369.11474199999998</v>
      </c>
      <c r="I17" s="62">
        <f>H17-G17</f>
        <v>77.316768999999965</v>
      </c>
      <c r="J17" s="39">
        <f>H17/G17%</f>
        <v>126.49667789159041</v>
      </c>
      <c r="K17" s="76">
        <f t="shared" si="36"/>
        <v>26.496677891590409</v>
      </c>
      <c r="L17" s="37">
        <v>410.12732199999999</v>
      </c>
      <c r="M17" s="37">
        <v>426.12969800000002</v>
      </c>
      <c r="N17" s="67">
        <f t="shared" si="75"/>
        <v>16.002376000000027</v>
      </c>
      <c r="O17" s="42">
        <f t="shared" si="76"/>
        <v>103.90180686377195</v>
      </c>
      <c r="P17" s="133">
        <f t="shared" si="1"/>
        <v>3.9018068637719523</v>
      </c>
      <c r="Q17" s="34">
        <v>701.925298</v>
      </c>
      <c r="R17" s="37">
        <v>795.24444000000005</v>
      </c>
      <c r="S17" s="67">
        <f t="shared" si="38"/>
        <v>93.319142000000056</v>
      </c>
      <c r="T17" s="42">
        <f t="shared" si="39"/>
        <v>113.29473980577347</v>
      </c>
      <c r="U17" s="133">
        <f t="shared" si="2"/>
        <v>13.294739805773474</v>
      </c>
      <c r="V17" s="34">
        <v>888.38854100000003</v>
      </c>
      <c r="W17" s="34">
        <v>1043.3829020000001</v>
      </c>
      <c r="X17" s="34">
        <f t="shared" si="3"/>
        <v>154.99436100000003</v>
      </c>
      <c r="Y17" s="39">
        <f t="shared" si="4"/>
        <v>117.44668620168527</v>
      </c>
      <c r="Z17" s="133">
        <f t="shared" si="5"/>
        <v>17.446686201685267</v>
      </c>
      <c r="AA17" s="34">
        <v>1590.3138389999999</v>
      </c>
      <c r="AB17" s="34">
        <v>1838.627342</v>
      </c>
      <c r="AC17" s="62">
        <f t="shared" si="40"/>
        <v>248.31350300000008</v>
      </c>
      <c r="AD17" s="39">
        <f t="shared" si="41"/>
        <v>115.61411948450008</v>
      </c>
      <c r="AE17" s="133">
        <f t="shared" si="42"/>
        <v>15.61411948450008</v>
      </c>
      <c r="AF17" s="34">
        <v>902.48151800000005</v>
      </c>
      <c r="AG17" s="34">
        <v>728.70981300000005</v>
      </c>
      <c r="AH17" s="34">
        <f t="shared" si="64"/>
        <v>-173.771705</v>
      </c>
      <c r="AI17" s="39">
        <f t="shared" si="65"/>
        <v>80.745123137247447</v>
      </c>
      <c r="AJ17" s="164">
        <f t="shared" si="43"/>
        <v>-19.254876862752553</v>
      </c>
      <c r="AK17" s="34">
        <v>2492.795357</v>
      </c>
      <c r="AL17" s="34">
        <v>2567.3371550000002</v>
      </c>
      <c r="AM17" s="34">
        <f t="shared" si="66"/>
        <v>74.541798000000199</v>
      </c>
      <c r="AN17" s="39">
        <f t="shared" si="44"/>
        <v>102.99028950734684</v>
      </c>
      <c r="AO17" s="164">
        <f t="shared" si="45"/>
        <v>2.9902895073468443</v>
      </c>
      <c r="AP17" s="34">
        <v>3111.2331479999998</v>
      </c>
      <c r="AQ17" s="34">
        <v>618.43779099999995</v>
      </c>
      <c r="AR17" s="34">
        <v>833.31814199999997</v>
      </c>
      <c r="AS17" s="72">
        <f t="shared" si="8"/>
        <v>214.88035100000002</v>
      </c>
      <c r="AT17" s="39">
        <f t="shared" si="46"/>
        <v>134.74566951229539</v>
      </c>
      <c r="AU17" s="34">
        <v>3400.6552969999998</v>
      </c>
      <c r="AV17" s="70">
        <f t="shared" si="47"/>
        <v>289.42214899999999</v>
      </c>
      <c r="AW17" s="39">
        <f t="shared" si="48"/>
        <v>109.30248988848842</v>
      </c>
      <c r="AX17" s="164">
        <f t="shared" si="49"/>
        <v>9.3024898884884237</v>
      </c>
      <c r="AY17" s="34">
        <v>3612.081921</v>
      </c>
      <c r="AZ17" s="34">
        <v>500.84877299999999</v>
      </c>
      <c r="BA17" s="34">
        <v>545.79989</v>
      </c>
      <c r="BB17" s="34">
        <f t="shared" si="9"/>
        <v>44.951117000000011</v>
      </c>
      <c r="BC17" s="39">
        <f t="shared" si="10"/>
        <v>108.97498794511372</v>
      </c>
      <c r="BD17" s="34">
        <v>3946.455187</v>
      </c>
      <c r="BE17" s="34">
        <f t="shared" si="11"/>
        <v>334.37326600000006</v>
      </c>
      <c r="BF17" s="39">
        <f t="shared" si="12"/>
        <v>109.2570786962503</v>
      </c>
      <c r="BG17" s="164">
        <f t="shared" si="13"/>
        <v>9.2570786962503036</v>
      </c>
      <c r="BH17" s="34">
        <v>741.08904099999995</v>
      </c>
      <c r="BI17" s="34">
        <v>823.20410300000003</v>
      </c>
      <c r="BJ17" s="34">
        <f t="shared" si="67"/>
        <v>82.11506200000008</v>
      </c>
      <c r="BK17" s="39">
        <f t="shared" si="77"/>
        <v>111.08032334268455</v>
      </c>
      <c r="BL17" s="34">
        <v>4353.1709620000001</v>
      </c>
      <c r="BM17" s="34">
        <v>4769.6592899999996</v>
      </c>
      <c r="BN17" s="34">
        <f t="shared" si="78"/>
        <v>416.48832799999946</v>
      </c>
      <c r="BO17" s="39">
        <f t="shared" si="79"/>
        <v>109.56747004966353</v>
      </c>
      <c r="BP17" s="164">
        <f t="shared" si="68"/>
        <v>9.5674700496635268</v>
      </c>
      <c r="BQ17" s="34">
        <v>584.63568899999996</v>
      </c>
      <c r="BR17" s="34">
        <v>574.35706800000003</v>
      </c>
      <c r="BS17" s="34">
        <f t="shared" si="80"/>
        <v>-10.27862099999993</v>
      </c>
      <c r="BT17" s="39">
        <f t="shared" si="81"/>
        <v>98.241875890679694</v>
      </c>
      <c r="BU17" s="34">
        <v>4937.8066509999999</v>
      </c>
      <c r="BV17" s="34">
        <v>5344.0163579999999</v>
      </c>
      <c r="BW17" s="34">
        <f t="shared" si="69"/>
        <v>406.20970699999998</v>
      </c>
      <c r="BX17" s="39">
        <f t="shared" si="70"/>
        <v>108.22652111981208</v>
      </c>
      <c r="BY17" s="133">
        <f t="shared" si="82"/>
        <v>8.2265211198120767</v>
      </c>
      <c r="BZ17" s="34">
        <v>481.04543699999999</v>
      </c>
      <c r="CA17" s="34">
        <v>484.67923400000001</v>
      </c>
      <c r="CB17" s="34">
        <f t="shared" si="71"/>
        <v>3.6337970000000155</v>
      </c>
      <c r="CC17" s="39">
        <f t="shared" si="72"/>
        <v>100.75539579434781</v>
      </c>
      <c r="CD17" s="34">
        <v>5418.8520879999996</v>
      </c>
      <c r="CE17" s="34">
        <v>5828.695592</v>
      </c>
      <c r="CF17" s="34">
        <f t="shared" si="83"/>
        <v>409.84350400000039</v>
      </c>
      <c r="CG17" s="39">
        <f t="shared" si="73"/>
        <v>107.56329010912837</v>
      </c>
      <c r="CH17" s="133">
        <f t="shared" si="74"/>
        <v>7.5632901091283742</v>
      </c>
      <c r="CI17" s="34">
        <v>781.47479099999998</v>
      </c>
      <c r="CJ17" s="34">
        <v>927.65001900000004</v>
      </c>
      <c r="CK17" s="34">
        <f t="shared" si="50"/>
        <v>146.17522800000006</v>
      </c>
      <c r="CL17" s="39">
        <f t="shared" si="51"/>
        <v>118.70504713439952</v>
      </c>
      <c r="CM17" s="34">
        <v>6200.3268790000002</v>
      </c>
      <c r="CN17" s="34">
        <v>6756.3456109999997</v>
      </c>
      <c r="CO17" s="34">
        <f t="shared" si="84"/>
        <v>556.01873199999955</v>
      </c>
      <c r="CP17" s="39">
        <f t="shared" si="85"/>
        <v>108.96757127246291</v>
      </c>
      <c r="CQ17" s="133">
        <f t="shared" si="54"/>
        <v>8.9675712724629051</v>
      </c>
      <c r="CR17" s="34">
        <v>625.66888900000004</v>
      </c>
      <c r="CS17" s="34">
        <v>630.71328300000005</v>
      </c>
      <c r="CT17" s="39">
        <f t="shared" si="86"/>
        <v>5.0443940000000111</v>
      </c>
      <c r="CU17" s="39">
        <f t="shared" si="87"/>
        <v>100.80624018369564</v>
      </c>
      <c r="CV17" s="34">
        <v>6825.9957679999998</v>
      </c>
      <c r="CW17" s="34">
        <v>7387.0588939999998</v>
      </c>
      <c r="CX17" s="39">
        <f t="shared" si="88"/>
        <v>561.06312600000001</v>
      </c>
      <c r="CY17" s="39">
        <f t="shared" si="89"/>
        <v>108.21950591634179</v>
      </c>
      <c r="CZ17" s="133">
        <f t="shared" si="90"/>
        <v>8.2195059163417881</v>
      </c>
      <c r="DA17" s="34">
        <v>727.75181299999997</v>
      </c>
      <c r="DB17" s="34">
        <v>794.41624899999999</v>
      </c>
      <c r="DC17" s="34">
        <f t="shared" si="55"/>
        <v>66.664436000000023</v>
      </c>
      <c r="DD17" s="39">
        <f t="shared" si="56"/>
        <v>109.16032565074489</v>
      </c>
      <c r="DE17" s="34">
        <v>8181.4751429999997</v>
      </c>
      <c r="DF17" s="34">
        <f t="shared" si="91"/>
        <v>627.72756200000003</v>
      </c>
      <c r="DG17" s="39">
        <f t="shared" si="92"/>
        <v>108.31014745023951</v>
      </c>
      <c r="DH17" s="85">
        <f t="shared" si="57"/>
        <v>8.3101474502395121</v>
      </c>
      <c r="DI17" s="34">
        <v>369.11474199999998</v>
      </c>
      <c r="DJ17" s="34">
        <v>418.70465100000001</v>
      </c>
      <c r="DK17" s="34">
        <f t="shared" si="19"/>
        <v>49.589909000000034</v>
      </c>
      <c r="DL17" s="39">
        <f t="shared" si="20"/>
        <v>113.43482211826696</v>
      </c>
      <c r="DM17" s="38">
        <f t="shared" si="21"/>
        <v>13.434822118266965</v>
      </c>
      <c r="DN17" s="201">
        <v>795.24444000000005</v>
      </c>
      <c r="DO17" s="196">
        <v>426.12969800000002</v>
      </c>
      <c r="DP17" s="34">
        <v>487.15061100000003</v>
      </c>
      <c r="DQ17" s="39">
        <f t="shared" si="22"/>
        <v>61.020913000000007</v>
      </c>
      <c r="DR17" s="39">
        <f t="shared" si="23"/>
        <v>114.31979824133262</v>
      </c>
      <c r="DS17" s="34">
        <v>905.85526200000004</v>
      </c>
      <c r="DT17" s="39">
        <f t="shared" si="24"/>
        <v>110.61082199999998</v>
      </c>
      <c r="DU17" s="39">
        <f t="shared" si="25"/>
        <v>113.90903430899812</v>
      </c>
      <c r="DV17" s="38">
        <f t="shared" si="26"/>
        <v>13.909034308998116</v>
      </c>
      <c r="DW17" s="196">
        <v>1043.3829020000001</v>
      </c>
      <c r="DX17" s="34">
        <v>1073.91608</v>
      </c>
      <c r="DY17" s="34">
        <f t="shared" si="27"/>
        <v>30.533177999999907</v>
      </c>
      <c r="DZ17" s="39">
        <f t="shared" si="28"/>
        <v>102.92636365244941</v>
      </c>
      <c r="EA17" s="201">
        <v>1838.627342</v>
      </c>
      <c r="EB17" s="34">
        <v>1979.771342</v>
      </c>
      <c r="EC17" s="34">
        <f t="shared" si="93"/>
        <v>141.14400000000001</v>
      </c>
      <c r="ED17" s="39">
        <f t="shared" si="94"/>
        <v>107.67659638121492</v>
      </c>
      <c r="EE17" s="38">
        <f t="shared" si="30"/>
        <v>7.6765963812149209</v>
      </c>
      <c r="EF17" s="196">
        <v>728.70981300000005</v>
      </c>
      <c r="EG17" s="34">
        <v>893.81960100000003</v>
      </c>
      <c r="EH17" s="213">
        <f t="shared" si="31"/>
        <v>165.10978799999998</v>
      </c>
      <c r="EI17" s="41">
        <f t="shared" si="32"/>
        <v>122.65782415091479</v>
      </c>
      <c r="EJ17" s="200">
        <v>2567.3371550000002</v>
      </c>
      <c r="EK17" s="34">
        <v>2873.5909430000002</v>
      </c>
      <c r="EL17" s="213">
        <f t="shared" si="33"/>
        <v>306.25378799999999</v>
      </c>
      <c r="EM17" s="39">
        <f t="shared" si="34"/>
        <v>111.92884960214739</v>
      </c>
      <c r="EN17" s="210">
        <f t="shared" si="35"/>
        <v>11.928849602147395</v>
      </c>
      <c r="EP17" s="218"/>
      <c r="EQ17" s="218"/>
      <c r="ER17" s="218"/>
    </row>
    <row r="18" spans="1:148" ht="21" hidden="1" customHeight="1">
      <c r="A18" s="32" t="s">
        <v>27</v>
      </c>
      <c r="B18" s="34"/>
      <c r="C18" s="34"/>
      <c r="D18" s="39"/>
      <c r="E18" s="34"/>
      <c r="F18" s="39"/>
      <c r="G18" s="34"/>
      <c r="H18" s="34"/>
      <c r="I18" s="62"/>
      <c r="J18" s="39"/>
      <c r="K18" s="76"/>
      <c r="L18" s="37"/>
      <c r="M18" s="37"/>
      <c r="N18" s="67"/>
      <c r="O18" s="42"/>
      <c r="P18" s="133"/>
      <c r="Q18" s="34"/>
      <c r="R18" s="37"/>
      <c r="S18" s="67"/>
      <c r="T18" s="42"/>
      <c r="U18" s="133"/>
      <c r="V18" s="34"/>
      <c r="W18" s="34"/>
      <c r="X18" s="34">
        <f t="shared" si="3"/>
        <v>0</v>
      </c>
      <c r="Y18" s="39" t="e">
        <f t="shared" si="4"/>
        <v>#DIV/0!</v>
      </c>
      <c r="Z18" s="133" t="e">
        <f t="shared" si="5"/>
        <v>#DIV/0!</v>
      </c>
      <c r="AA18" s="34"/>
      <c r="AB18" s="34">
        <f t="shared" ref="AB18:AB58" si="95">W18+R18</f>
        <v>0</v>
      </c>
      <c r="AC18" s="62">
        <f t="shared" si="40"/>
        <v>0</v>
      </c>
      <c r="AD18" s="39" t="e">
        <f t="shared" si="41"/>
        <v>#DIV/0!</v>
      </c>
      <c r="AE18" s="133" t="e">
        <f t="shared" si="42"/>
        <v>#DIV/0!</v>
      </c>
      <c r="AF18" s="34"/>
      <c r="AG18" s="34"/>
      <c r="AH18" s="34">
        <f t="shared" si="64"/>
        <v>0</v>
      </c>
      <c r="AI18" s="39" t="e">
        <f t="shared" si="65"/>
        <v>#DIV/0!</v>
      </c>
      <c r="AJ18" s="164" t="e">
        <f t="shared" si="43"/>
        <v>#DIV/0!</v>
      </c>
      <c r="AK18" s="34"/>
      <c r="AL18" s="34">
        <f t="shared" si="6"/>
        <v>0</v>
      </c>
      <c r="AM18" s="34">
        <f t="shared" si="66"/>
        <v>0</v>
      </c>
      <c r="AN18" s="39" t="e">
        <f t="shared" si="44"/>
        <v>#DIV/0!</v>
      </c>
      <c r="AO18" s="164" t="e">
        <f t="shared" si="45"/>
        <v>#DIV/0!</v>
      </c>
      <c r="AP18" s="34"/>
      <c r="AQ18" s="34"/>
      <c r="AR18" s="34"/>
      <c r="AS18" s="72">
        <f t="shared" si="8"/>
        <v>0</v>
      </c>
      <c r="AT18" s="39" t="e">
        <f t="shared" si="46"/>
        <v>#DIV/0!</v>
      </c>
      <c r="AU18" s="34">
        <f t="shared" ref="AU18:AU58" si="96">AR18+AL18</f>
        <v>0</v>
      </c>
      <c r="AV18" s="70">
        <f t="shared" si="47"/>
        <v>0</v>
      </c>
      <c r="AW18" s="39" t="e">
        <f t="shared" si="48"/>
        <v>#DIV/0!</v>
      </c>
      <c r="AX18" s="164" t="e">
        <f t="shared" si="49"/>
        <v>#DIV/0!</v>
      </c>
      <c r="AY18" s="34"/>
      <c r="AZ18" s="34"/>
      <c r="BA18" s="34"/>
      <c r="BB18" s="34">
        <f t="shared" si="9"/>
        <v>0</v>
      </c>
      <c r="BC18" s="39" t="e">
        <f t="shared" si="10"/>
        <v>#DIV/0!</v>
      </c>
      <c r="BD18" s="34">
        <f t="shared" ref="BD18:BD58" si="97">AU18+BA18</f>
        <v>0</v>
      </c>
      <c r="BE18" s="34">
        <f t="shared" si="11"/>
        <v>0</v>
      </c>
      <c r="BF18" s="39" t="e">
        <f t="shared" si="12"/>
        <v>#DIV/0!</v>
      </c>
      <c r="BG18" s="164" t="e">
        <f t="shared" si="13"/>
        <v>#DIV/0!</v>
      </c>
      <c r="BH18" s="34"/>
      <c r="BI18" s="34"/>
      <c r="BJ18" s="34">
        <f t="shared" si="67"/>
        <v>0</v>
      </c>
      <c r="BK18" s="39" t="e">
        <f t="shared" si="77"/>
        <v>#DIV/0!</v>
      </c>
      <c r="BL18" s="34"/>
      <c r="BM18" s="34">
        <f t="shared" ref="BM18:BM22" si="98">BD18+BI18</f>
        <v>0</v>
      </c>
      <c r="BN18" s="34">
        <f t="shared" si="78"/>
        <v>0</v>
      </c>
      <c r="BO18" s="39" t="e">
        <f t="shared" si="79"/>
        <v>#DIV/0!</v>
      </c>
      <c r="BP18" s="164" t="e">
        <f t="shared" si="68"/>
        <v>#DIV/0!</v>
      </c>
      <c r="BQ18" s="34"/>
      <c r="BR18" s="34"/>
      <c r="BS18" s="34">
        <f t="shared" si="80"/>
        <v>0</v>
      </c>
      <c r="BT18" s="39" t="e">
        <f t="shared" si="81"/>
        <v>#DIV/0!</v>
      </c>
      <c r="BU18" s="34"/>
      <c r="BV18" s="34">
        <f t="shared" ref="BV18:BV58" si="99">BM18+BR18</f>
        <v>0</v>
      </c>
      <c r="BW18" s="34">
        <f t="shared" si="69"/>
        <v>0</v>
      </c>
      <c r="BX18" s="39" t="e">
        <f t="shared" si="70"/>
        <v>#DIV/0!</v>
      </c>
      <c r="BY18" s="133" t="e">
        <f t="shared" si="82"/>
        <v>#DIV/0!</v>
      </c>
      <c r="BZ18" s="34"/>
      <c r="CA18" s="34"/>
      <c r="CB18" s="34">
        <f t="shared" si="71"/>
        <v>0</v>
      </c>
      <c r="CC18" s="39" t="e">
        <f t="shared" si="72"/>
        <v>#DIV/0!</v>
      </c>
      <c r="CD18" s="34"/>
      <c r="CE18" s="34">
        <f t="shared" ref="CE18:CE58" si="100">BV18+CA18</f>
        <v>0</v>
      </c>
      <c r="CF18" s="34">
        <f t="shared" si="83"/>
        <v>0</v>
      </c>
      <c r="CG18" s="39" t="e">
        <f t="shared" si="73"/>
        <v>#DIV/0!</v>
      </c>
      <c r="CH18" s="133" t="e">
        <f t="shared" si="74"/>
        <v>#DIV/0!</v>
      </c>
      <c r="CI18" s="34"/>
      <c r="CJ18" s="34"/>
      <c r="CK18" s="34">
        <f t="shared" si="50"/>
        <v>0</v>
      </c>
      <c r="CL18" s="39" t="e">
        <f t="shared" si="51"/>
        <v>#DIV/0!</v>
      </c>
      <c r="CM18" s="34"/>
      <c r="CN18" s="34">
        <f t="shared" ref="CN18:CN58" si="101">CE18+CJ18</f>
        <v>0</v>
      </c>
      <c r="CO18" s="34">
        <f t="shared" si="84"/>
        <v>0</v>
      </c>
      <c r="CP18" s="39" t="e">
        <f t="shared" si="85"/>
        <v>#DIV/0!</v>
      </c>
      <c r="CQ18" s="133" t="e">
        <f t="shared" si="54"/>
        <v>#DIV/0!</v>
      </c>
      <c r="CR18" s="34"/>
      <c r="CS18" s="34"/>
      <c r="CT18" s="39">
        <f t="shared" si="86"/>
        <v>0</v>
      </c>
      <c r="CU18" s="39" t="e">
        <f t="shared" si="87"/>
        <v>#DIV/0!</v>
      </c>
      <c r="CV18" s="34"/>
      <c r="CW18" s="34">
        <f t="shared" ref="CW18:CW58" si="102">CS18+CN18</f>
        <v>0</v>
      </c>
      <c r="CX18" s="39">
        <f t="shared" si="88"/>
        <v>0</v>
      </c>
      <c r="CY18" s="39" t="e">
        <f t="shared" si="89"/>
        <v>#DIV/0!</v>
      </c>
      <c r="CZ18" s="133" t="e">
        <f t="shared" si="90"/>
        <v>#DIV/0!</v>
      </c>
      <c r="DA18" s="34"/>
      <c r="DB18" s="34"/>
      <c r="DC18" s="34">
        <f t="shared" si="55"/>
        <v>0</v>
      </c>
      <c r="DD18" s="39" t="e">
        <f t="shared" si="56"/>
        <v>#DIV/0!</v>
      </c>
      <c r="DE18" s="34">
        <f t="shared" ref="DE18:DE58" si="103">CW18+DB18</f>
        <v>0</v>
      </c>
      <c r="DF18" s="34">
        <f t="shared" si="91"/>
        <v>0</v>
      </c>
      <c r="DG18" s="39" t="e">
        <f t="shared" si="92"/>
        <v>#DIV/0!</v>
      </c>
      <c r="DH18" s="85" t="e">
        <f t="shared" si="57"/>
        <v>#DIV/0!</v>
      </c>
      <c r="DI18" s="34"/>
      <c r="DJ18" s="34"/>
      <c r="DK18" s="34">
        <f t="shared" si="19"/>
        <v>0</v>
      </c>
      <c r="DL18" s="39" t="e">
        <f t="shared" si="20"/>
        <v>#DIV/0!</v>
      </c>
      <c r="DM18" s="38" t="e">
        <f t="shared" si="21"/>
        <v>#DIV/0!</v>
      </c>
      <c r="DN18" s="201"/>
      <c r="DO18" s="196"/>
      <c r="DP18" s="34"/>
      <c r="DQ18" s="39">
        <f t="shared" si="22"/>
        <v>0</v>
      </c>
      <c r="DR18" s="39" t="e">
        <f t="shared" si="23"/>
        <v>#DIV/0!</v>
      </c>
      <c r="DS18" s="34">
        <f t="shared" ref="DS18:DS58" si="104">DP18+DJ18</f>
        <v>0</v>
      </c>
      <c r="DT18" s="39">
        <f t="shared" si="24"/>
        <v>0</v>
      </c>
      <c r="DU18" s="39" t="e">
        <f t="shared" si="25"/>
        <v>#DIV/0!</v>
      </c>
      <c r="DV18" s="38" t="e">
        <f t="shared" si="26"/>
        <v>#DIV/0!</v>
      </c>
      <c r="DW18" s="196"/>
      <c r="DX18" s="34"/>
      <c r="DY18" s="34">
        <f t="shared" si="27"/>
        <v>0</v>
      </c>
      <c r="DZ18" s="39" t="e">
        <f t="shared" si="28"/>
        <v>#DIV/0!</v>
      </c>
      <c r="EA18" s="201">
        <v>0</v>
      </c>
      <c r="EB18" s="34">
        <f t="shared" si="29"/>
        <v>0</v>
      </c>
      <c r="EC18" s="34">
        <f t="shared" si="93"/>
        <v>0</v>
      </c>
      <c r="ED18" s="39" t="e">
        <f t="shared" si="94"/>
        <v>#DIV/0!</v>
      </c>
      <c r="EE18" s="38" t="e">
        <f t="shared" si="30"/>
        <v>#DIV/0!</v>
      </c>
      <c r="EF18" s="196"/>
      <c r="EG18" s="34"/>
      <c r="EH18" s="213">
        <f t="shared" si="31"/>
        <v>0</v>
      </c>
      <c r="EI18" s="41" t="e">
        <f t="shared" si="32"/>
        <v>#DIV/0!</v>
      </c>
      <c r="EJ18" s="200">
        <v>0</v>
      </c>
      <c r="EK18" s="34">
        <f t="shared" ref="EK18:EK58" si="105">EB18+EG18</f>
        <v>0</v>
      </c>
      <c r="EL18" s="213">
        <f t="shared" si="33"/>
        <v>0</v>
      </c>
      <c r="EM18" s="39" t="e">
        <f t="shared" si="34"/>
        <v>#DIV/0!</v>
      </c>
      <c r="EN18" s="210" t="e">
        <f t="shared" si="35"/>
        <v>#DIV/0!</v>
      </c>
      <c r="EP18" s="218"/>
      <c r="EQ18" s="218"/>
      <c r="ER18" s="218"/>
    </row>
    <row r="19" spans="1:148" s="10" customFormat="1" ht="42.6" hidden="1" customHeight="1">
      <c r="A19" s="31" t="s">
        <v>28</v>
      </c>
      <c r="B19" s="35">
        <v>9833.3870169999991</v>
      </c>
      <c r="C19" s="35">
        <f t="shared" ref="C19" si="106">C14-C63-C64-C65</f>
        <v>10657.861174</v>
      </c>
      <c r="D19" s="58">
        <f>C19/B19%</f>
        <v>108.38443717891552</v>
      </c>
      <c r="E19" s="33">
        <f>E14-E63-E64-E65</f>
        <v>11652.881740999999</v>
      </c>
      <c r="F19" s="58">
        <f>E19/C19%</f>
        <v>109.33602484359025</v>
      </c>
      <c r="G19" s="35">
        <v>756.93397400000003</v>
      </c>
      <c r="H19" s="35"/>
      <c r="I19" s="63">
        <f>H19-G19</f>
        <v>-756.93397400000003</v>
      </c>
      <c r="J19" s="58">
        <f>H19/G19%</f>
        <v>0</v>
      </c>
      <c r="K19" s="58">
        <f t="shared" si="36"/>
        <v>-100</v>
      </c>
      <c r="L19" s="35">
        <v>560.726313</v>
      </c>
      <c r="M19" s="35"/>
      <c r="N19" s="63">
        <f t="shared" si="75"/>
        <v>-560.726313</v>
      </c>
      <c r="O19" s="58">
        <f t="shared" si="76"/>
        <v>0</v>
      </c>
      <c r="P19" s="58">
        <f t="shared" si="1"/>
        <v>-100</v>
      </c>
      <c r="Q19" s="36">
        <v>1317.660288</v>
      </c>
      <c r="R19" s="35">
        <f t="shared" ref="R19:R58" si="107">H19+M19</f>
        <v>0</v>
      </c>
      <c r="S19" s="63">
        <f t="shared" si="38"/>
        <v>-1317.660288</v>
      </c>
      <c r="T19" s="58">
        <f t="shared" si="39"/>
        <v>0</v>
      </c>
      <c r="U19" s="58">
        <f t="shared" si="2"/>
        <v>-100</v>
      </c>
      <c r="V19" s="33">
        <v>1351.479652</v>
      </c>
      <c r="W19" s="33"/>
      <c r="X19" s="33">
        <f t="shared" si="3"/>
        <v>-1351.479652</v>
      </c>
      <c r="Y19" s="41">
        <f t="shared" si="4"/>
        <v>0</v>
      </c>
      <c r="Z19" s="58">
        <f t="shared" si="5"/>
        <v>-100</v>
      </c>
      <c r="AA19" s="33">
        <v>2669.13994</v>
      </c>
      <c r="AB19" s="35">
        <f t="shared" si="95"/>
        <v>0</v>
      </c>
      <c r="AC19" s="63">
        <f t="shared" si="40"/>
        <v>-2669.13994</v>
      </c>
      <c r="AD19" s="58">
        <f t="shared" si="41"/>
        <v>0</v>
      </c>
      <c r="AE19" s="133">
        <f t="shared" si="42"/>
        <v>-100</v>
      </c>
      <c r="AF19" s="35">
        <v>1286.8588400000003</v>
      </c>
      <c r="AG19" s="35"/>
      <c r="AH19" s="35">
        <f t="shared" si="64"/>
        <v>-1286.8588400000003</v>
      </c>
      <c r="AI19" s="58">
        <f t="shared" si="65"/>
        <v>0</v>
      </c>
      <c r="AJ19" s="163">
        <f t="shared" si="43"/>
        <v>-100</v>
      </c>
      <c r="AK19" s="35">
        <v>3955.9987800000008</v>
      </c>
      <c r="AL19" s="35">
        <f t="shared" si="6"/>
        <v>0</v>
      </c>
      <c r="AM19" s="35">
        <f t="shared" si="66"/>
        <v>-3955.9987800000008</v>
      </c>
      <c r="AN19" s="58">
        <f t="shared" si="44"/>
        <v>0</v>
      </c>
      <c r="AO19" s="163">
        <f t="shared" si="45"/>
        <v>-100</v>
      </c>
      <c r="AP19" s="33">
        <v>4719.44589</v>
      </c>
      <c r="AQ19" s="33">
        <f>AQ14-AQ63-AQ64-AQ65</f>
        <v>763.44710999999995</v>
      </c>
      <c r="AR19" s="33"/>
      <c r="AS19" s="72">
        <f t="shared" si="8"/>
        <v>-763.44710999999995</v>
      </c>
      <c r="AT19" s="39">
        <f t="shared" si="46"/>
        <v>0</v>
      </c>
      <c r="AU19" s="34">
        <f t="shared" si="96"/>
        <v>0</v>
      </c>
      <c r="AV19" s="70">
        <f t="shared" si="47"/>
        <v>-4719.44589</v>
      </c>
      <c r="AW19" s="39">
        <f t="shared" si="48"/>
        <v>0</v>
      </c>
      <c r="AX19" s="164">
        <f t="shared" si="49"/>
        <v>-100</v>
      </c>
      <c r="AY19" s="34">
        <v>5639.0151569999998</v>
      </c>
      <c r="AZ19" s="34">
        <v>919.56926699999997</v>
      </c>
      <c r="BA19" s="34"/>
      <c r="BB19" s="34">
        <f t="shared" si="9"/>
        <v>-919.56926699999997</v>
      </c>
      <c r="BC19" s="39">
        <f t="shared" si="10"/>
        <v>0</v>
      </c>
      <c r="BD19" s="34">
        <f t="shared" si="97"/>
        <v>0</v>
      </c>
      <c r="BE19" s="34">
        <f t="shared" si="11"/>
        <v>-5639.0151569999998</v>
      </c>
      <c r="BF19" s="39">
        <f t="shared" si="12"/>
        <v>0</v>
      </c>
      <c r="BG19" s="164">
        <f t="shared" si="13"/>
        <v>-100</v>
      </c>
      <c r="BH19" s="34">
        <v>1096.345971</v>
      </c>
      <c r="BI19" s="34"/>
      <c r="BJ19" s="34">
        <f t="shared" si="67"/>
        <v>-1096.345971</v>
      </c>
      <c r="BK19" s="39">
        <f t="shared" si="77"/>
        <v>0</v>
      </c>
      <c r="BL19" s="34">
        <v>6735.4019269999999</v>
      </c>
      <c r="BM19" s="34">
        <f t="shared" si="98"/>
        <v>0</v>
      </c>
      <c r="BN19" s="34">
        <f t="shared" si="78"/>
        <v>-6735.4019269999999</v>
      </c>
      <c r="BO19" s="39">
        <f t="shared" si="79"/>
        <v>0</v>
      </c>
      <c r="BP19" s="164">
        <f t="shared" si="68"/>
        <v>-100</v>
      </c>
      <c r="BQ19" s="34">
        <v>857.25323000000003</v>
      </c>
      <c r="BR19" s="34"/>
      <c r="BS19" s="34">
        <f t="shared" si="80"/>
        <v>-857.25323000000003</v>
      </c>
      <c r="BT19" s="39">
        <f t="shared" si="81"/>
        <v>0</v>
      </c>
      <c r="BU19" s="34">
        <v>7592.6551570000011</v>
      </c>
      <c r="BV19" s="34">
        <f t="shared" si="99"/>
        <v>0</v>
      </c>
      <c r="BW19" s="34">
        <f t="shared" si="69"/>
        <v>-7592.6551570000011</v>
      </c>
      <c r="BX19" s="39">
        <f t="shared" si="70"/>
        <v>0</v>
      </c>
      <c r="BY19" s="133">
        <f t="shared" si="82"/>
        <v>-100</v>
      </c>
      <c r="BZ19" s="34">
        <v>912.07046600000012</v>
      </c>
      <c r="CA19" s="34"/>
      <c r="CB19" s="34">
        <f t="shared" si="71"/>
        <v>-912.07046600000012</v>
      </c>
      <c r="CC19" s="39">
        <f t="shared" si="72"/>
        <v>0</v>
      </c>
      <c r="CD19" s="34">
        <v>8504.7256230000021</v>
      </c>
      <c r="CE19" s="34">
        <f t="shared" si="100"/>
        <v>0</v>
      </c>
      <c r="CF19" s="34">
        <f t="shared" si="83"/>
        <v>-8504.7256230000021</v>
      </c>
      <c r="CG19" s="39">
        <f t="shared" si="73"/>
        <v>0</v>
      </c>
      <c r="CH19" s="133">
        <f t="shared" si="74"/>
        <v>-100</v>
      </c>
      <c r="CI19" s="34">
        <v>1216.845041</v>
      </c>
      <c r="CJ19" s="34"/>
      <c r="CK19" s="34">
        <f t="shared" si="50"/>
        <v>-1216.845041</v>
      </c>
      <c r="CL19" s="39">
        <f t="shared" si="51"/>
        <v>0</v>
      </c>
      <c r="CM19" s="34">
        <v>9721.5706640000026</v>
      </c>
      <c r="CN19" s="34">
        <f t="shared" si="101"/>
        <v>0</v>
      </c>
      <c r="CO19" s="34">
        <f t="shared" si="84"/>
        <v>-9721.5706640000026</v>
      </c>
      <c r="CP19" s="39">
        <f t="shared" si="85"/>
        <v>0</v>
      </c>
      <c r="CQ19" s="133">
        <f t="shared" si="54"/>
        <v>-100</v>
      </c>
      <c r="CR19" s="34">
        <v>775.25365699999998</v>
      </c>
      <c r="CS19" s="34"/>
      <c r="CT19" s="39">
        <f t="shared" si="86"/>
        <v>-775.25365699999998</v>
      </c>
      <c r="CU19" s="39">
        <f t="shared" si="87"/>
        <v>0</v>
      </c>
      <c r="CV19" s="34">
        <v>10496.824321000002</v>
      </c>
      <c r="CW19" s="34">
        <f t="shared" si="102"/>
        <v>0</v>
      </c>
      <c r="CX19" s="39">
        <f t="shared" si="88"/>
        <v>-10496.824321000002</v>
      </c>
      <c r="CY19" s="39">
        <f t="shared" si="89"/>
        <v>0</v>
      </c>
      <c r="CZ19" s="133">
        <f t="shared" si="90"/>
        <v>-100</v>
      </c>
      <c r="DA19" s="34"/>
      <c r="DB19" s="34"/>
      <c r="DC19" s="34">
        <f t="shared" si="55"/>
        <v>0</v>
      </c>
      <c r="DD19" s="39" t="e">
        <f t="shared" si="56"/>
        <v>#DIV/0!</v>
      </c>
      <c r="DE19" s="34">
        <f t="shared" si="103"/>
        <v>0</v>
      </c>
      <c r="DF19" s="34">
        <f t="shared" si="91"/>
        <v>-11652.881740999999</v>
      </c>
      <c r="DG19" s="39">
        <f t="shared" si="92"/>
        <v>0</v>
      </c>
      <c r="DH19" s="85">
        <f t="shared" si="57"/>
        <v>-100</v>
      </c>
      <c r="DI19" s="35"/>
      <c r="DJ19" s="35"/>
      <c r="DK19" s="35">
        <f t="shared" si="19"/>
        <v>0</v>
      </c>
      <c r="DL19" s="58" t="e">
        <f t="shared" si="20"/>
        <v>#DIV/0!</v>
      </c>
      <c r="DM19" s="192" t="e">
        <f t="shared" si="21"/>
        <v>#DIV/0!</v>
      </c>
      <c r="DN19" s="200">
        <v>0</v>
      </c>
      <c r="DO19" s="195"/>
      <c r="DP19" s="35"/>
      <c r="DQ19" s="58">
        <f t="shared" si="22"/>
        <v>0</v>
      </c>
      <c r="DR19" s="58" t="e">
        <f t="shared" si="23"/>
        <v>#DIV/0!</v>
      </c>
      <c r="DS19" s="35">
        <f t="shared" si="104"/>
        <v>0</v>
      </c>
      <c r="DT19" s="58">
        <f t="shared" si="24"/>
        <v>0</v>
      </c>
      <c r="DU19" s="58" t="e">
        <f t="shared" si="25"/>
        <v>#DIV/0!</v>
      </c>
      <c r="DV19" s="192" t="e">
        <f t="shared" si="26"/>
        <v>#DIV/0!</v>
      </c>
      <c r="DW19" s="195"/>
      <c r="DX19" s="35"/>
      <c r="DY19" s="35">
        <f t="shared" si="27"/>
        <v>0</v>
      </c>
      <c r="DZ19" s="58" t="e">
        <f t="shared" si="28"/>
        <v>#DIV/0!</v>
      </c>
      <c r="EA19" s="200">
        <v>0</v>
      </c>
      <c r="EB19" s="35">
        <f t="shared" si="29"/>
        <v>0</v>
      </c>
      <c r="EC19" s="35">
        <f t="shared" si="93"/>
        <v>0</v>
      </c>
      <c r="ED19" s="58" t="e">
        <f t="shared" si="94"/>
        <v>#DIV/0!</v>
      </c>
      <c r="EE19" s="192" t="e">
        <f t="shared" si="30"/>
        <v>#DIV/0!</v>
      </c>
      <c r="EF19" s="195"/>
      <c r="EG19" s="35"/>
      <c r="EH19" s="214">
        <f t="shared" si="31"/>
        <v>0</v>
      </c>
      <c r="EI19" s="41" t="e">
        <f t="shared" si="32"/>
        <v>#DIV/0!</v>
      </c>
      <c r="EJ19" s="200">
        <v>0</v>
      </c>
      <c r="EK19" s="35">
        <f t="shared" si="105"/>
        <v>0</v>
      </c>
      <c r="EL19" s="214">
        <f t="shared" si="33"/>
        <v>0</v>
      </c>
      <c r="EM19" s="58" t="e">
        <f t="shared" si="34"/>
        <v>#DIV/0!</v>
      </c>
      <c r="EN19" s="211" t="e">
        <f t="shared" si="35"/>
        <v>#DIV/0!</v>
      </c>
      <c r="EP19" s="219"/>
      <c r="EQ19" s="219"/>
      <c r="ER19" s="219"/>
    </row>
    <row r="20" spans="1:148" s="12" customFormat="1" ht="21" hidden="1" customHeight="1">
      <c r="A20" s="11" t="s">
        <v>1</v>
      </c>
      <c r="B20" s="36"/>
      <c r="C20" s="36"/>
      <c r="D20" s="40"/>
      <c r="E20" s="34"/>
      <c r="F20" s="40"/>
      <c r="G20" s="36"/>
      <c r="H20" s="36"/>
      <c r="I20" s="64"/>
      <c r="J20" s="40"/>
      <c r="K20" s="40"/>
      <c r="L20" s="36"/>
      <c r="M20" s="36"/>
      <c r="N20" s="64"/>
      <c r="O20" s="40"/>
      <c r="P20" s="40"/>
      <c r="Q20" s="36"/>
      <c r="R20" s="36"/>
      <c r="S20" s="64"/>
      <c r="T20" s="40"/>
      <c r="U20" s="40"/>
      <c r="V20" s="34"/>
      <c r="W20" s="34"/>
      <c r="X20" s="34">
        <f t="shared" si="3"/>
        <v>0</v>
      </c>
      <c r="Y20" s="39" t="e">
        <f t="shared" si="4"/>
        <v>#DIV/0!</v>
      </c>
      <c r="Z20" s="40" t="e">
        <f t="shared" si="5"/>
        <v>#DIV/0!</v>
      </c>
      <c r="AA20" s="34"/>
      <c r="AB20" s="36">
        <f t="shared" si="95"/>
        <v>0</v>
      </c>
      <c r="AC20" s="64">
        <f t="shared" si="40"/>
        <v>0</v>
      </c>
      <c r="AD20" s="40" t="e">
        <f t="shared" si="41"/>
        <v>#DIV/0!</v>
      </c>
      <c r="AE20" s="133" t="e">
        <f t="shared" si="42"/>
        <v>#DIV/0!</v>
      </c>
      <c r="AF20" s="36"/>
      <c r="AG20" s="36"/>
      <c r="AH20" s="36">
        <f t="shared" si="64"/>
        <v>0</v>
      </c>
      <c r="AI20" s="40" t="e">
        <f t="shared" si="65"/>
        <v>#DIV/0!</v>
      </c>
      <c r="AJ20" s="164" t="e">
        <f t="shared" si="43"/>
        <v>#DIV/0!</v>
      </c>
      <c r="AK20" s="36"/>
      <c r="AL20" s="36">
        <f t="shared" si="6"/>
        <v>0</v>
      </c>
      <c r="AM20" s="36">
        <f t="shared" si="66"/>
        <v>0</v>
      </c>
      <c r="AN20" s="40" t="e">
        <f t="shared" si="44"/>
        <v>#DIV/0!</v>
      </c>
      <c r="AO20" s="164" t="e">
        <f t="shared" si="45"/>
        <v>#DIV/0!</v>
      </c>
      <c r="AP20" s="34"/>
      <c r="AQ20" s="34"/>
      <c r="AR20" s="34"/>
      <c r="AS20" s="72">
        <f t="shared" si="8"/>
        <v>0</v>
      </c>
      <c r="AT20" s="39" t="e">
        <f t="shared" si="46"/>
        <v>#DIV/0!</v>
      </c>
      <c r="AU20" s="34">
        <f t="shared" si="96"/>
        <v>0</v>
      </c>
      <c r="AV20" s="70">
        <f t="shared" si="47"/>
        <v>0</v>
      </c>
      <c r="AW20" s="39" t="e">
        <f t="shared" si="48"/>
        <v>#DIV/0!</v>
      </c>
      <c r="AX20" s="164" t="e">
        <f t="shared" si="49"/>
        <v>#DIV/0!</v>
      </c>
      <c r="AY20" s="34"/>
      <c r="AZ20" s="34"/>
      <c r="BA20" s="34"/>
      <c r="BB20" s="34">
        <f t="shared" si="9"/>
        <v>0</v>
      </c>
      <c r="BC20" s="39" t="e">
        <f t="shared" si="10"/>
        <v>#DIV/0!</v>
      </c>
      <c r="BD20" s="34">
        <f t="shared" si="97"/>
        <v>0</v>
      </c>
      <c r="BE20" s="34">
        <f t="shared" si="11"/>
        <v>0</v>
      </c>
      <c r="BF20" s="39" t="e">
        <f t="shared" si="12"/>
        <v>#DIV/0!</v>
      </c>
      <c r="BG20" s="164" t="e">
        <f t="shared" si="13"/>
        <v>#DIV/0!</v>
      </c>
      <c r="BH20" s="34"/>
      <c r="BI20" s="34"/>
      <c r="BJ20" s="34">
        <f t="shared" si="67"/>
        <v>0</v>
      </c>
      <c r="BK20" s="39" t="e">
        <f t="shared" si="77"/>
        <v>#DIV/0!</v>
      </c>
      <c r="BL20" s="34"/>
      <c r="BM20" s="34">
        <f t="shared" si="98"/>
        <v>0</v>
      </c>
      <c r="BN20" s="34">
        <f t="shared" si="78"/>
        <v>0</v>
      </c>
      <c r="BO20" s="39" t="e">
        <f t="shared" si="79"/>
        <v>#DIV/0!</v>
      </c>
      <c r="BP20" s="164" t="e">
        <f t="shared" si="68"/>
        <v>#DIV/0!</v>
      </c>
      <c r="BQ20" s="34"/>
      <c r="BR20" s="34"/>
      <c r="BS20" s="34">
        <f t="shared" si="80"/>
        <v>0</v>
      </c>
      <c r="BT20" s="39" t="e">
        <f t="shared" si="81"/>
        <v>#DIV/0!</v>
      </c>
      <c r="BU20" s="34"/>
      <c r="BV20" s="34">
        <f t="shared" si="99"/>
        <v>0</v>
      </c>
      <c r="BW20" s="34">
        <f t="shared" si="69"/>
        <v>0</v>
      </c>
      <c r="BX20" s="39" t="e">
        <f t="shared" si="70"/>
        <v>#DIV/0!</v>
      </c>
      <c r="BY20" s="133" t="e">
        <f t="shared" si="82"/>
        <v>#DIV/0!</v>
      </c>
      <c r="BZ20" s="34"/>
      <c r="CA20" s="34"/>
      <c r="CB20" s="34">
        <f t="shared" si="71"/>
        <v>0</v>
      </c>
      <c r="CC20" s="39" t="e">
        <f t="shared" si="72"/>
        <v>#DIV/0!</v>
      </c>
      <c r="CD20" s="34"/>
      <c r="CE20" s="34">
        <f t="shared" si="100"/>
        <v>0</v>
      </c>
      <c r="CF20" s="34">
        <f t="shared" si="83"/>
        <v>0</v>
      </c>
      <c r="CG20" s="39" t="e">
        <f t="shared" si="73"/>
        <v>#DIV/0!</v>
      </c>
      <c r="CH20" s="133" t="e">
        <f t="shared" si="74"/>
        <v>#DIV/0!</v>
      </c>
      <c r="CI20" s="34"/>
      <c r="CJ20" s="34"/>
      <c r="CK20" s="34">
        <f t="shared" si="50"/>
        <v>0</v>
      </c>
      <c r="CL20" s="39" t="e">
        <f t="shared" si="51"/>
        <v>#DIV/0!</v>
      </c>
      <c r="CM20" s="34"/>
      <c r="CN20" s="34">
        <f t="shared" si="101"/>
        <v>0</v>
      </c>
      <c r="CO20" s="34">
        <f t="shared" si="84"/>
        <v>0</v>
      </c>
      <c r="CP20" s="39" t="e">
        <f t="shared" si="85"/>
        <v>#DIV/0!</v>
      </c>
      <c r="CQ20" s="133" t="e">
        <f t="shared" si="54"/>
        <v>#DIV/0!</v>
      </c>
      <c r="CR20" s="34"/>
      <c r="CS20" s="34"/>
      <c r="CT20" s="39">
        <f t="shared" si="86"/>
        <v>0</v>
      </c>
      <c r="CU20" s="39" t="e">
        <f t="shared" si="87"/>
        <v>#DIV/0!</v>
      </c>
      <c r="CV20" s="34"/>
      <c r="CW20" s="34">
        <f t="shared" si="102"/>
        <v>0</v>
      </c>
      <c r="CX20" s="39">
        <f t="shared" si="88"/>
        <v>0</v>
      </c>
      <c r="CY20" s="39" t="e">
        <f t="shared" si="89"/>
        <v>#DIV/0!</v>
      </c>
      <c r="CZ20" s="133" t="e">
        <f t="shared" si="90"/>
        <v>#DIV/0!</v>
      </c>
      <c r="DA20" s="34"/>
      <c r="DB20" s="34"/>
      <c r="DC20" s="34">
        <f t="shared" si="55"/>
        <v>0</v>
      </c>
      <c r="DD20" s="39" t="e">
        <f t="shared" si="56"/>
        <v>#DIV/0!</v>
      </c>
      <c r="DE20" s="34">
        <f t="shared" si="103"/>
        <v>0</v>
      </c>
      <c r="DF20" s="34">
        <f t="shared" si="91"/>
        <v>0</v>
      </c>
      <c r="DG20" s="39" t="e">
        <f t="shared" si="92"/>
        <v>#DIV/0!</v>
      </c>
      <c r="DH20" s="85" t="e">
        <f t="shared" si="57"/>
        <v>#DIV/0!</v>
      </c>
      <c r="DI20" s="36"/>
      <c r="DJ20" s="36"/>
      <c r="DK20" s="36">
        <f t="shared" si="19"/>
        <v>0</v>
      </c>
      <c r="DL20" s="40" t="e">
        <f t="shared" si="20"/>
        <v>#DIV/0!</v>
      </c>
      <c r="DM20" s="38" t="e">
        <f t="shared" si="21"/>
        <v>#DIV/0!</v>
      </c>
      <c r="DN20" s="201"/>
      <c r="DO20" s="196"/>
      <c r="DP20" s="36"/>
      <c r="DQ20" s="40">
        <f t="shared" si="22"/>
        <v>0</v>
      </c>
      <c r="DR20" s="40" t="e">
        <f t="shared" si="23"/>
        <v>#DIV/0!</v>
      </c>
      <c r="DS20" s="36">
        <f t="shared" si="104"/>
        <v>0</v>
      </c>
      <c r="DT20" s="40">
        <f t="shared" si="24"/>
        <v>0</v>
      </c>
      <c r="DU20" s="40" t="e">
        <f t="shared" si="25"/>
        <v>#DIV/0!</v>
      </c>
      <c r="DV20" s="38" t="e">
        <f t="shared" si="26"/>
        <v>#DIV/0!</v>
      </c>
      <c r="DW20" s="196"/>
      <c r="DX20" s="36"/>
      <c r="DY20" s="36">
        <f t="shared" si="27"/>
        <v>0</v>
      </c>
      <c r="DZ20" s="40" t="e">
        <f t="shared" si="28"/>
        <v>#DIV/0!</v>
      </c>
      <c r="EA20" s="201">
        <v>0</v>
      </c>
      <c r="EB20" s="36">
        <f t="shared" si="29"/>
        <v>0</v>
      </c>
      <c r="EC20" s="36">
        <f t="shared" si="93"/>
        <v>0</v>
      </c>
      <c r="ED20" s="40" t="e">
        <f t="shared" si="94"/>
        <v>#DIV/0!</v>
      </c>
      <c r="EE20" s="38" t="e">
        <f t="shared" si="30"/>
        <v>#DIV/0!</v>
      </c>
      <c r="EF20" s="196"/>
      <c r="EG20" s="36"/>
      <c r="EH20" s="215">
        <f t="shared" si="31"/>
        <v>0</v>
      </c>
      <c r="EI20" s="41" t="e">
        <f t="shared" si="32"/>
        <v>#DIV/0!</v>
      </c>
      <c r="EJ20" s="200">
        <v>0</v>
      </c>
      <c r="EK20" s="36">
        <f t="shared" si="105"/>
        <v>0</v>
      </c>
      <c r="EL20" s="215">
        <f t="shared" si="33"/>
        <v>0</v>
      </c>
      <c r="EM20" s="40" t="e">
        <f t="shared" si="34"/>
        <v>#DIV/0!</v>
      </c>
      <c r="EN20" s="210" t="e">
        <f t="shared" si="35"/>
        <v>#DIV/0!</v>
      </c>
      <c r="EP20" s="220"/>
      <c r="EQ20" s="220"/>
      <c r="ER20" s="220"/>
    </row>
    <row r="21" spans="1:148" s="12" customFormat="1" ht="20.399999999999999" hidden="1">
      <c r="A21" s="13" t="s">
        <v>29</v>
      </c>
      <c r="B21" s="36">
        <v>3377.7969509999994</v>
      </c>
      <c r="C21" s="36">
        <f t="shared" ref="C21" si="108">C16-C63-C64-C65</f>
        <v>3750.0113000000001</v>
      </c>
      <c r="D21" s="40">
        <f>C21/B21%</f>
        <v>111.01944120382389</v>
      </c>
      <c r="E21" s="34">
        <f>E16-E63-E64-E65</f>
        <v>4099.1341600000005</v>
      </c>
      <c r="F21" s="40">
        <f>E21/C21%</f>
        <v>109.30991487945651</v>
      </c>
      <c r="G21" s="36">
        <v>465.13600100000002</v>
      </c>
      <c r="H21" s="36"/>
      <c r="I21" s="64">
        <f>H21-G21</f>
        <v>-465.13600100000002</v>
      </c>
      <c r="J21" s="40">
        <f>H21/G21%</f>
        <v>0</v>
      </c>
      <c r="K21" s="40">
        <f t="shared" si="36"/>
        <v>-100</v>
      </c>
      <c r="L21" s="36">
        <v>150.59899099999998</v>
      </c>
      <c r="M21" s="36"/>
      <c r="N21" s="64">
        <f t="shared" si="75"/>
        <v>-150.59899099999998</v>
      </c>
      <c r="O21" s="40">
        <f t="shared" si="76"/>
        <v>0</v>
      </c>
      <c r="P21" s="40">
        <f t="shared" si="1"/>
        <v>-100</v>
      </c>
      <c r="Q21" s="36">
        <v>615.73498999999993</v>
      </c>
      <c r="R21" s="36">
        <f t="shared" si="107"/>
        <v>0</v>
      </c>
      <c r="S21" s="64">
        <f t="shared" si="38"/>
        <v>-615.73498999999993</v>
      </c>
      <c r="T21" s="40">
        <f t="shared" si="39"/>
        <v>0</v>
      </c>
      <c r="U21" s="40">
        <f t="shared" si="2"/>
        <v>-100</v>
      </c>
      <c r="V21" s="34">
        <v>463.09111100000001</v>
      </c>
      <c r="W21" s="34"/>
      <c r="X21" s="34">
        <f t="shared" si="3"/>
        <v>-463.09111100000001</v>
      </c>
      <c r="Y21" s="39">
        <f t="shared" si="4"/>
        <v>0</v>
      </c>
      <c r="Z21" s="40">
        <f t="shared" si="5"/>
        <v>-100</v>
      </c>
      <c r="AA21" s="34">
        <v>1078.8261010000001</v>
      </c>
      <c r="AB21" s="36">
        <f t="shared" si="95"/>
        <v>0</v>
      </c>
      <c r="AC21" s="64">
        <f t="shared" si="40"/>
        <v>-1078.8261010000001</v>
      </c>
      <c r="AD21" s="40">
        <f t="shared" si="41"/>
        <v>0</v>
      </c>
      <c r="AE21" s="133">
        <f t="shared" si="42"/>
        <v>-100</v>
      </c>
      <c r="AF21" s="36">
        <v>384.37732200000005</v>
      </c>
      <c r="AG21" s="36"/>
      <c r="AH21" s="36">
        <f t="shared" si="64"/>
        <v>-384.37732200000005</v>
      </c>
      <c r="AI21" s="40">
        <f t="shared" si="65"/>
        <v>0</v>
      </c>
      <c r="AJ21" s="164">
        <f t="shared" si="43"/>
        <v>-100</v>
      </c>
      <c r="AK21" s="36">
        <v>1463.2034229999999</v>
      </c>
      <c r="AL21" s="36">
        <f t="shared" si="6"/>
        <v>0</v>
      </c>
      <c r="AM21" s="36">
        <f t="shared" si="66"/>
        <v>-1463.2034229999999</v>
      </c>
      <c r="AN21" s="40">
        <f t="shared" si="44"/>
        <v>0</v>
      </c>
      <c r="AO21" s="164">
        <f t="shared" si="45"/>
        <v>-100</v>
      </c>
      <c r="AP21" s="34">
        <v>1608.2127420000002</v>
      </c>
      <c r="AQ21" s="34">
        <f>AQ16-AQ63-AQ64-AQ65</f>
        <v>145.00931899999998</v>
      </c>
      <c r="AR21" s="34"/>
      <c r="AS21" s="72">
        <f t="shared" si="8"/>
        <v>-145.00931899999998</v>
      </c>
      <c r="AT21" s="39">
        <f t="shared" si="46"/>
        <v>0</v>
      </c>
      <c r="AU21" s="34">
        <f t="shared" si="96"/>
        <v>0</v>
      </c>
      <c r="AV21" s="70">
        <f t="shared" si="47"/>
        <v>-1608.2127420000002</v>
      </c>
      <c r="AW21" s="39">
        <f t="shared" si="48"/>
        <v>0</v>
      </c>
      <c r="AX21" s="164">
        <f t="shared" si="49"/>
        <v>-100</v>
      </c>
      <c r="AY21" s="34">
        <v>2026.9332360000001</v>
      </c>
      <c r="AZ21" s="34">
        <v>418.72049400000003</v>
      </c>
      <c r="BA21" s="34"/>
      <c r="BB21" s="34">
        <f t="shared" si="9"/>
        <v>-418.72049400000003</v>
      </c>
      <c r="BC21" s="39">
        <f t="shared" si="10"/>
        <v>0</v>
      </c>
      <c r="BD21" s="34">
        <f t="shared" si="97"/>
        <v>0</v>
      </c>
      <c r="BE21" s="34">
        <f t="shared" si="11"/>
        <v>-2026.9332360000001</v>
      </c>
      <c r="BF21" s="39">
        <f t="shared" si="12"/>
        <v>0</v>
      </c>
      <c r="BG21" s="164">
        <f t="shared" si="13"/>
        <v>-100</v>
      </c>
      <c r="BH21" s="34">
        <v>355.29765999999989</v>
      </c>
      <c r="BI21" s="34"/>
      <c r="BJ21" s="34">
        <f t="shared" si="67"/>
        <v>-355.29765999999989</v>
      </c>
      <c r="BK21" s="39">
        <f t="shared" si="77"/>
        <v>0</v>
      </c>
      <c r="BL21" s="34">
        <v>2382.2309649999997</v>
      </c>
      <c r="BM21" s="34">
        <f t="shared" si="98"/>
        <v>0</v>
      </c>
      <c r="BN21" s="34">
        <f t="shared" si="78"/>
        <v>-2382.2309649999997</v>
      </c>
      <c r="BO21" s="39">
        <f t="shared" si="79"/>
        <v>0</v>
      </c>
      <c r="BP21" s="164">
        <f t="shared" si="68"/>
        <v>-100</v>
      </c>
      <c r="BQ21" s="34">
        <v>272.61754100000007</v>
      </c>
      <c r="BR21" s="34"/>
      <c r="BS21" s="34">
        <f t="shared" si="80"/>
        <v>-272.61754100000007</v>
      </c>
      <c r="BT21" s="39">
        <f t="shared" si="81"/>
        <v>0</v>
      </c>
      <c r="BU21" s="34">
        <v>2654.8485059999998</v>
      </c>
      <c r="BV21" s="34">
        <f t="shared" si="99"/>
        <v>0</v>
      </c>
      <c r="BW21" s="34">
        <f t="shared" si="69"/>
        <v>-2654.8485059999998</v>
      </c>
      <c r="BX21" s="39">
        <f t="shared" si="70"/>
        <v>0</v>
      </c>
      <c r="BY21" s="133">
        <f t="shared" si="82"/>
        <v>-100</v>
      </c>
      <c r="BZ21" s="34">
        <v>431.02502900000002</v>
      </c>
      <c r="CA21" s="34"/>
      <c r="CB21" s="34">
        <f t="shared" si="71"/>
        <v>-431.02502900000002</v>
      </c>
      <c r="CC21" s="39">
        <f t="shared" si="72"/>
        <v>0</v>
      </c>
      <c r="CD21" s="34">
        <v>3085.8735349999997</v>
      </c>
      <c r="CE21" s="34">
        <f t="shared" si="100"/>
        <v>0</v>
      </c>
      <c r="CF21" s="34">
        <f t="shared" si="83"/>
        <v>-3085.8735349999997</v>
      </c>
      <c r="CG21" s="39">
        <f t="shared" si="73"/>
        <v>0</v>
      </c>
      <c r="CH21" s="133">
        <f t="shared" si="74"/>
        <v>-100</v>
      </c>
      <c r="CI21" s="34">
        <v>435.37024999999994</v>
      </c>
      <c r="CJ21" s="34"/>
      <c r="CK21" s="34">
        <f t="shared" si="50"/>
        <v>-435.37024999999994</v>
      </c>
      <c r="CL21" s="39">
        <f t="shared" si="51"/>
        <v>0</v>
      </c>
      <c r="CM21" s="34">
        <v>3521.2437849999997</v>
      </c>
      <c r="CN21" s="34">
        <f t="shared" si="101"/>
        <v>0</v>
      </c>
      <c r="CO21" s="34">
        <f t="shared" si="84"/>
        <v>-3521.2437849999997</v>
      </c>
      <c r="CP21" s="39">
        <f t="shared" si="85"/>
        <v>0</v>
      </c>
      <c r="CQ21" s="133">
        <f t="shared" si="54"/>
        <v>-100</v>
      </c>
      <c r="CR21" s="34">
        <v>149.584768</v>
      </c>
      <c r="CS21" s="34"/>
      <c r="CT21" s="39">
        <f t="shared" si="86"/>
        <v>-149.584768</v>
      </c>
      <c r="CU21" s="39">
        <f t="shared" si="87"/>
        <v>0</v>
      </c>
      <c r="CV21" s="34">
        <v>3670.8285529999998</v>
      </c>
      <c r="CW21" s="34">
        <f t="shared" si="102"/>
        <v>0</v>
      </c>
      <c r="CX21" s="39">
        <f t="shared" si="88"/>
        <v>-3670.8285529999998</v>
      </c>
      <c r="CY21" s="39">
        <f t="shared" si="89"/>
        <v>0</v>
      </c>
      <c r="CZ21" s="133">
        <f t="shared" si="90"/>
        <v>-100</v>
      </c>
      <c r="DA21" s="34"/>
      <c r="DB21" s="34"/>
      <c r="DC21" s="34">
        <f t="shared" si="55"/>
        <v>0</v>
      </c>
      <c r="DD21" s="39" t="e">
        <f t="shared" si="56"/>
        <v>#DIV/0!</v>
      </c>
      <c r="DE21" s="34">
        <f t="shared" si="103"/>
        <v>0</v>
      </c>
      <c r="DF21" s="34">
        <f t="shared" si="91"/>
        <v>-4099.1341600000005</v>
      </c>
      <c r="DG21" s="39">
        <f t="shared" si="92"/>
        <v>0</v>
      </c>
      <c r="DH21" s="85">
        <f t="shared" si="57"/>
        <v>-100</v>
      </c>
      <c r="DI21" s="36"/>
      <c r="DJ21" s="36"/>
      <c r="DK21" s="36">
        <f t="shared" si="19"/>
        <v>0</v>
      </c>
      <c r="DL21" s="40" t="e">
        <f t="shared" si="20"/>
        <v>#DIV/0!</v>
      </c>
      <c r="DM21" s="38" t="e">
        <f t="shared" si="21"/>
        <v>#DIV/0!</v>
      </c>
      <c r="DN21" s="201">
        <v>0</v>
      </c>
      <c r="DO21" s="196"/>
      <c r="DP21" s="36"/>
      <c r="DQ21" s="40">
        <f t="shared" si="22"/>
        <v>0</v>
      </c>
      <c r="DR21" s="40" t="e">
        <f t="shared" si="23"/>
        <v>#DIV/0!</v>
      </c>
      <c r="DS21" s="36">
        <f t="shared" si="104"/>
        <v>0</v>
      </c>
      <c r="DT21" s="40">
        <f t="shared" si="24"/>
        <v>0</v>
      </c>
      <c r="DU21" s="40" t="e">
        <f t="shared" si="25"/>
        <v>#DIV/0!</v>
      </c>
      <c r="DV21" s="38" t="e">
        <f t="shared" si="26"/>
        <v>#DIV/0!</v>
      </c>
      <c r="DW21" s="196"/>
      <c r="DX21" s="36"/>
      <c r="DY21" s="36">
        <f t="shared" si="27"/>
        <v>0</v>
      </c>
      <c r="DZ21" s="40" t="e">
        <f t="shared" si="28"/>
        <v>#DIV/0!</v>
      </c>
      <c r="EA21" s="201">
        <v>0</v>
      </c>
      <c r="EB21" s="36">
        <f t="shared" si="29"/>
        <v>0</v>
      </c>
      <c r="EC21" s="36">
        <f t="shared" si="93"/>
        <v>0</v>
      </c>
      <c r="ED21" s="40" t="e">
        <f t="shared" si="94"/>
        <v>#DIV/0!</v>
      </c>
      <c r="EE21" s="38" t="e">
        <f t="shared" si="30"/>
        <v>#DIV/0!</v>
      </c>
      <c r="EF21" s="196"/>
      <c r="EG21" s="36"/>
      <c r="EH21" s="215">
        <f t="shared" si="31"/>
        <v>0</v>
      </c>
      <c r="EI21" s="41" t="e">
        <f t="shared" si="32"/>
        <v>#DIV/0!</v>
      </c>
      <c r="EJ21" s="200">
        <v>0</v>
      </c>
      <c r="EK21" s="36">
        <f t="shared" si="105"/>
        <v>0</v>
      </c>
      <c r="EL21" s="215">
        <f t="shared" si="33"/>
        <v>0</v>
      </c>
      <c r="EM21" s="40" t="e">
        <f t="shared" si="34"/>
        <v>#DIV/0!</v>
      </c>
      <c r="EN21" s="210" t="e">
        <f t="shared" si="35"/>
        <v>#DIV/0!</v>
      </c>
      <c r="EP21" s="220"/>
      <c r="EQ21" s="220"/>
      <c r="ER21" s="220"/>
    </row>
    <row r="22" spans="1:148" s="12" customFormat="1" ht="20.399999999999999" hidden="1">
      <c r="A22" s="13" t="s">
        <v>3</v>
      </c>
      <c r="B22" s="36">
        <v>6455.5900659999998</v>
      </c>
      <c r="C22" s="36">
        <f t="shared" ref="C22" si="109">C17</f>
        <v>6907.8498740000005</v>
      </c>
      <c r="D22" s="40">
        <f>C22/B22%</f>
        <v>107.00570828346028</v>
      </c>
      <c r="E22" s="34">
        <f>E17</f>
        <v>7553.7475809999996</v>
      </c>
      <c r="F22" s="40">
        <f>E22/C22%</f>
        <v>109.35019895888374</v>
      </c>
      <c r="G22" s="36">
        <v>291.79797300000001</v>
      </c>
      <c r="H22" s="36"/>
      <c r="I22" s="64">
        <f>H22-G22</f>
        <v>-291.79797300000001</v>
      </c>
      <c r="J22" s="40">
        <f>H22/G22%</f>
        <v>0</v>
      </c>
      <c r="K22" s="40">
        <f t="shared" si="36"/>
        <v>-100</v>
      </c>
      <c r="L22" s="36">
        <v>410.12732199999999</v>
      </c>
      <c r="M22" s="36"/>
      <c r="N22" s="64">
        <f t="shared" si="75"/>
        <v>-410.12732199999999</v>
      </c>
      <c r="O22" s="40">
        <f t="shared" si="76"/>
        <v>0</v>
      </c>
      <c r="P22" s="40">
        <f t="shared" si="1"/>
        <v>-100</v>
      </c>
      <c r="Q22" s="36">
        <v>701.925298</v>
      </c>
      <c r="R22" s="36">
        <f t="shared" si="107"/>
        <v>0</v>
      </c>
      <c r="S22" s="64">
        <f t="shared" si="38"/>
        <v>-701.925298</v>
      </c>
      <c r="T22" s="40">
        <f t="shared" si="39"/>
        <v>0</v>
      </c>
      <c r="U22" s="40">
        <f t="shared" si="2"/>
        <v>-100</v>
      </c>
      <c r="V22" s="34">
        <v>888.38854100000003</v>
      </c>
      <c r="W22" s="34"/>
      <c r="X22" s="34">
        <f t="shared" si="3"/>
        <v>-888.38854100000003</v>
      </c>
      <c r="Y22" s="39">
        <f t="shared" si="4"/>
        <v>0</v>
      </c>
      <c r="Z22" s="40">
        <f t="shared" si="5"/>
        <v>-100</v>
      </c>
      <c r="AA22" s="34">
        <v>1590.3138389999999</v>
      </c>
      <c r="AB22" s="36">
        <f t="shared" si="95"/>
        <v>0</v>
      </c>
      <c r="AC22" s="64">
        <f t="shared" si="40"/>
        <v>-1590.3138389999999</v>
      </c>
      <c r="AD22" s="40">
        <f t="shared" si="41"/>
        <v>0</v>
      </c>
      <c r="AE22" s="133">
        <f t="shared" si="42"/>
        <v>-100</v>
      </c>
      <c r="AF22" s="36">
        <v>902.48151800000005</v>
      </c>
      <c r="AG22" s="36"/>
      <c r="AH22" s="36">
        <f t="shared" si="64"/>
        <v>-902.48151800000005</v>
      </c>
      <c r="AI22" s="40">
        <f t="shared" si="65"/>
        <v>0</v>
      </c>
      <c r="AJ22" s="164">
        <f t="shared" si="43"/>
        <v>-100</v>
      </c>
      <c r="AK22" s="36">
        <v>2492.795357</v>
      </c>
      <c r="AL22" s="36">
        <f t="shared" si="6"/>
        <v>0</v>
      </c>
      <c r="AM22" s="36">
        <f t="shared" si="66"/>
        <v>-2492.795357</v>
      </c>
      <c r="AN22" s="40">
        <f t="shared" si="44"/>
        <v>0</v>
      </c>
      <c r="AO22" s="164">
        <f t="shared" si="45"/>
        <v>-100</v>
      </c>
      <c r="AP22" s="34">
        <v>3111.2331479999998</v>
      </c>
      <c r="AQ22" s="34">
        <f>AQ17</f>
        <v>618.43779099999995</v>
      </c>
      <c r="AR22" s="34"/>
      <c r="AS22" s="72">
        <f t="shared" si="8"/>
        <v>-618.43779099999995</v>
      </c>
      <c r="AT22" s="39">
        <f t="shared" si="46"/>
        <v>0</v>
      </c>
      <c r="AU22" s="34">
        <f t="shared" si="96"/>
        <v>0</v>
      </c>
      <c r="AV22" s="70">
        <f t="shared" si="47"/>
        <v>-3111.2331479999998</v>
      </c>
      <c r="AW22" s="39">
        <f t="shared" si="48"/>
        <v>0</v>
      </c>
      <c r="AX22" s="164">
        <f t="shared" si="49"/>
        <v>-100</v>
      </c>
      <c r="AY22" s="34">
        <v>3612.081921</v>
      </c>
      <c r="AZ22" s="34">
        <v>500.84877299999999</v>
      </c>
      <c r="BA22" s="34"/>
      <c r="BB22" s="34">
        <f t="shared" si="9"/>
        <v>-500.84877299999999</v>
      </c>
      <c r="BC22" s="39">
        <f t="shared" si="10"/>
        <v>0</v>
      </c>
      <c r="BD22" s="34">
        <f t="shared" si="97"/>
        <v>0</v>
      </c>
      <c r="BE22" s="34">
        <f t="shared" si="11"/>
        <v>-3612.081921</v>
      </c>
      <c r="BF22" s="39">
        <f t="shared" si="12"/>
        <v>0</v>
      </c>
      <c r="BG22" s="164">
        <f t="shared" si="13"/>
        <v>-100</v>
      </c>
      <c r="BH22" s="34">
        <v>741.04831100000001</v>
      </c>
      <c r="BI22" s="34"/>
      <c r="BJ22" s="34">
        <f t="shared" si="67"/>
        <v>-741.04831100000001</v>
      </c>
      <c r="BK22" s="39">
        <f t="shared" si="77"/>
        <v>0</v>
      </c>
      <c r="BL22" s="34">
        <v>4353.1709620000001</v>
      </c>
      <c r="BM22" s="34">
        <f t="shared" si="98"/>
        <v>0</v>
      </c>
      <c r="BN22" s="34">
        <f t="shared" si="78"/>
        <v>-4353.1709620000001</v>
      </c>
      <c r="BO22" s="39">
        <f t="shared" si="79"/>
        <v>0</v>
      </c>
      <c r="BP22" s="164">
        <f t="shared" si="68"/>
        <v>-100</v>
      </c>
      <c r="BQ22" s="34">
        <v>584.63568899999996</v>
      </c>
      <c r="BR22" s="34"/>
      <c r="BS22" s="34">
        <f t="shared" si="80"/>
        <v>-584.63568899999996</v>
      </c>
      <c r="BT22" s="39">
        <f t="shared" si="81"/>
        <v>0</v>
      </c>
      <c r="BU22" s="34">
        <v>4937.8066509999999</v>
      </c>
      <c r="BV22" s="34">
        <f t="shared" si="99"/>
        <v>0</v>
      </c>
      <c r="BW22" s="34">
        <f t="shared" si="69"/>
        <v>-4937.8066509999999</v>
      </c>
      <c r="BX22" s="39">
        <f t="shared" si="70"/>
        <v>0</v>
      </c>
      <c r="BY22" s="133">
        <f t="shared" si="82"/>
        <v>-100</v>
      </c>
      <c r="BZ22" s="34">
        <v>481.04543699999999</v>
      </c>
      <c r="CA22" s="34"/>
      <c r="CB22" s="34">
        <f t="shared" si="71"/>
        <v>-481.04543699999999</v>
      </c>
      <c r="CC22" s="39">
        <f t="shared" si="72"/>
        <v>0</v>
      </c>
      <c r="CD22" s="34">
        <v>5418.8520879999996</v>
      </c>
      <c r="CE22" s="34">
        <f t="shared" si="100"/>
        <v>0</v>
      </c>
      <c r="CF22" s="34">
        <f t="shared" si="83"/>
        <v>-5418.8520879999996</v>
      </c>
      <c r="CG22" s="39">
        <f t="shared" si="73"/>
        <v>0</v>
      </c>
      <c r="CH22" s="133">
        <f t="shared" si="74"/>
        <v>-100</v>
      </c>
      <c r="CI22" s="34">
        <v>781.47479099999998</v>
      </c>
      <c r="CJ22" s="34"/>
      <c r="CK22" s="34">
        <f t="shared" si="50"/>
        <v>-781.47479099999998</v>
      </c>
      <c r="CL22" s="39">
        <f t="shared" si="51"/>
        <v>0</v>
      </c>
      <c r="CM22" s="34">
        <v>6200.3268789999993</v>
      </c>
      <c r="CN22" s="34">
        <f t="shared" si="101"/>
        <v>0</v>
      </c>
      <c r="CO22" s="34">
        <f t="shared" si="84"/>
        <v>-6200.3268789999993</v>
      </c>
      <c r="CP22" s="39">
        <f t="shared" si="85"/>
        <v>0</v>
      </c>
      <c r="CQ22" s="133">
        <f t="shared" si="54"/>
        <v>-100</v>
      </c>
      <c r="CR22" s="34">
        <v>625.66888900000004</v>
      </c>
      <c r="CS22" s="34"/>
      <c r="CT22" s="39">
        <f t="shared" si="86"/>
        <v>-625.66888900000004</v>
      </c>
      <c r="CU22" s="39">
        <f t="shared" si="87"/>
        <v>0</v>
      </c>
      <c r="CV22" s="34">
        <v>6825.9957679999989</v>
      </c>
      <c r="CW22" s="34">
        <f t="shared" si="102"/>
        <v>0</v>
      </c>
      <c r="CX22" s="39">
        <f t="shared" si="88"/>
        <v>-6825.9957679999989</v>
      </c>
      <c r="CY22" s="39">
        <f t="shared" si="89"/>
        <v>0</v>
      </c>
      <c r="CZ22" s="133">
        <f t="shared" si="90"/>
        <v>-100</v>
      </c>
      <c r="DA22" s="34"/>
      <c r="DB22" s="34"/>
      <c r="DC22" s="34">
        <f t="shared" si="55"/>
        <v>0</v>
      </c>
      <c r="DD22" s="39" t="e">
        <f t="shared" si="56"/>
        <v>#DIV/0!</v>
      </c>
      <c r="DE22" s="34">
        <f t="shared" si="103"/>
        <v>0</v>
      </c>
      <c r="DF22" s="34">
        <f t="shared" si="91"/>
        <v>-7553.7475809999996</v>
      </c>
      <c r="DG22" s="39">
        <f t="shared" si="92"/>
        <v>0</v>
      </c>
      <c r="DH22" s="85">
        <f t="shared" si="57"/>
        <v>-100</v>
      </c>
      <c r="DI22" s="36"/>
      <c r="DJ22" s="36"/>
      <c r="DK22" s="36">
        <f t="shared" si="19"/>
        <v>0</v>
      </c>
      <c r="DL22" s="40" t="e">
        <f t="shared" si="20"/>
        <v>#DIV/0!</v>
      </c>
      <c r="DM22" s="38" t="e">
        <f t="shared" si="21"/>
        <v>#DIV/0!</v>
      </c>
      <c r="DN22" s="201">
        <v>0</v>
      </c>
      <c r="DO22" s="196"/>
      <c r="DP22" s="36"/>
      <c r="DQ22" s="40">
        <f t="shared" si="22"/>
        <v>0</v>
      </c>
      <c r="DR22" s="40" t="e">
        <f t="shared" si="23"/>
        <v>#DIV/0!</v>
      </c>
      <c r="DS22" s="36">
        <f t="shared" si="104"/>
        <v>0</v>
      </c>
      <c r="DT22" s="40">
        <f t="shared" si="24"/>
        <v>0</v>
      </c>
      <c r="DU22" s="40" t="e">
        <f t="shared" si="25"/>
        <v>#DIV/0!</v>
      </c>
      <c r="DV22" s="38" t="e">
        <f t="shared" si="26"/>
        <v>#DIV/0!</v>
      </c>
      <c r="DW22" s="196"/>
      <c r="DX22" s="36"/>
      <c r="DY22" s="36">
        <f t="shared" si="27"/>
        <v>0</v>
      </c>
      <c r="DZ22" s="40" t="e">
        <f t="shared" si="28"/>
        <v>#DIV/0!</v>
      </c>
      <c r="EA22" s="201">
        <v>0</v>
      </c>
      <c r="EB22" s="36">
        <f t="shared" si="29"/>
        <v>0</v>
      </c>
      <c r="EC22" s="36">
        <f t="shared" si="93"/>
        <v>0</v>
      </c>
      <c r="ED22" s="40" t="e">
        <f t="shared" si="94"/>
        <v>#DIV/0!</v>
      </c>
      <c r="EE22" s="38" t="e">
        <f t="shared" si="30"/>
        <v>#DIV/0!</v>
      </c>
      <c r="EF22" s="196"/>
      <c r="EG22" s="36"/>
      <c r="EH22" s="215">
        <f t="shared" si="31"/>
        <v>0</v>
      </c>
      <c r="EI22" s="41" t="e">
        <f t="shared" si="32"/>
        <v>#DIV/0!</v>
      </c>
      <c r="EJ22" s="200">
        <v>0</v>
      </c>
      <c r="EK22" s="36">
        <f t="shared" si="105"/>
        <v>0</v>
      </c>
      <c r="EL22" s="215">
        <f t="shared" si="33"/>
        <v>0</v>
      </c>
      <c r="EM22" s="40" t="e">
        <f t="shared" si="34"/>
        <v>#DIV/0!</v>
      </c>
      <c r="EN22" s="210" t="e">
        <f t="shared" si="35"/>
        <v>#DIV/0!</v>
      </c>
      <c r="EP22" s="220"/>
      <c r="EQ22" s="220"/>
      <c r="ER22" s="220"/>
    </row>
    <row r="23" spans="1:148" ht="18" customHeight="1">
      <c r="A23" s="8" t="s">
        <v>21</v>
      </c>
      <c r="B23" s="34"/>
      <c r="C23" s="34"/>
      <c r="D23" s="39"/>
      <c r="E23" s="34"/>
      <c r="F23" s="39"/>
      <c r="G23" s="34"/>
      <c r="H23" s="34"/>
      <c r="I23" s="62"/>
      <c r="J23" s="39"/>
      <c r="K23" s="76"/>
      <c r="L23" s="37"/>
      <c r="M23" s="37"/>
      <c r="N23" s="67"/>
      <c r="O23" s="42"/>
      <c r="P23" s="133"/>
      <c r="Q23" s="34"/>
      <c r="R23" s="37"/>
      <c r="S23" s="67"/>
      <c r="T23" s="42"/>
      <c r="U23" s="133"/>
      <c r="V23" s="34"/>
      <c r="W23" s="34"/>
      <c r="X23" s="34"/>
      <c r="Y23" s="39"/>
      <c r="Z23" s="133"/>
      <c r="AA23" s="34"/>
      <c r="AB23" s="34"/>
      <c r="AC23" s="62"/>
      <c r="AD23" s="39"/>
      <c r="AE23" s="133"/>
      <c r="AF23" s="34"/>
      <c r="AG23" s="34"/>
      <c r="AH23" s="34"/>
      <c r="AI23" s="39"/>
      <c r="AJ23" s="164"/>
      <c r="AK23" s="34"/>
      <c r="AL23" s="34"/>
      <c r="AM23" s="34"/>
      <c r="AN23" s="39"/>
      <c r="AO23" s="164"/>
      <c r="AP23" s="34"/>
      <c r="AQ23" s="34"/>
      <c r="AR23" s="34"/>
      <c r="AS23" s="72"/>
      <c r="AT23" s="39"/>
      <c r="AU23" s="34"/>
      <c r="AV23" s="70"/>
      <c r="AW23" s="39"/>
      <c r="AX23" s="164"/>
      <c r="AY23" s="34"/>
      <c r="AZ23" s="34"/>
      <c r="BA23" s="34"/>
      <c r="BB23" s="34"/>
      <c r="BC23" s="39"/>
      <c r="BD23" s="34"/>
      <c r="BE23" s="34"/>
      <c r="BF23" s="39"/>
      <c r="BG23" s="164"/>
      <c r="BH23" s="34"/>
      <c r="BI23" s="34"/>
      <c r="BJ23" s="34"/>
      <c r="BK23" s="39"/>
      <c r="BL23" s="34"/>
      <c r="BM23" s="34"/>
      <c r="BN23" s="34"/>
      <c r="BO23" s="39"/>
      <c r="BP23" s="164"/>
      <c r="BQ23" s="34"/>
      <c r="BR23" s="34"/>
      <c r="BS23" s="34"/>
      <c r="BT23" s="39"/>
      <c r="BU23" s="34"/>
      <c r="BV23" s="34"/>
      <c r="BW23" s="34"/>
      <c r="BX23" s="39"/>
      <c r="BY23" s="133"/>
      <c r="BZ23" s="34"/>
      <c r="CA23" s="34"/>
      <c r="CB23" s="34"/>
      <c r="CC23" s="39"/>
      <c r="CD23" s="34"/>
      <c r="CE23" s="34"/>
      <c r="CF23" s="34"/>
      <c r="CG23" s="39"/>
      <c r="CH23" s="133"/>
      <c r="CI23" s="34"/>
      <c r="CJ23" s="34"/>
      <c r="CK23" s="34"/>
      <c r="CL23" s="39"/>
      <c r="CM23" s="34"/>
      <c r="CN23" s="34"/>
      <c r="CO23" s="34"/>
      <c r="CP23" s="39"/>
      <c r="CQ23" s="133"/>
      <c r="CR23" s="34"/>
      <c r="CS23" s="34"/>
      <c r="CT23" s="39"/>
      <c r="CU23" s="39"/>
      <c r="CV23" s="34"/>
      <c r="CW23" s="34"/>
      <c r="CX23" s="39"/>
      <c r="CY23" s="39"/>
      <c r="CZ23" s="133"/>
      <c r="DA23" s="34"/>
      <c r="DB23" s="34"/>
      <c r="DC23" s="34"/>
      <c r="DD23" s="39"/>
      <c r="DE23" s="34"/>
      <c r="DF23" s="34"/>
      <c r="DG23" s="39"/>
      <c r="DH23" s="85"/>
      <c r="DI23" s="34"/>
      <c r="DJ23" s="34"/>
      <c r="DK23" s="34"/>
      <c r="DL23" s="39"/>
      <c r="DM23" s="38"/>
      <c r="DN23" s="201"/>
      <c r="DO23" s="196"/>
      <c r="DP23" s="34"/>
      <c r="DQ23" s="39"/>
      <c r="DR23" s="39"/>
      <c r="DS23" s="34"/>
      <c r="DT23" s="39"/>
      <c r="DU23" s="39"/>
      <c r="DV23" s="38"/>
      <c r="DW23" s="196"/>
      <c r="DX23" s="34"/>
      <c r="DY23" s="34"/>
      <c r="DZ23" s="39"/>
      <c r="EA23" s="201"/>
      <c r="EB23" s="34"/>
      <c r="EC23" s="34"/>
      <c r="ED23" s="39"/>
      <c r="EE23" s="38"/>
      <c r="EF23" s="196"/>
      <c r="EG23" s="34"/>
      <c r="EH23" s="213"/>
      <c r="EI23" s="41"/>
      <c r="EJ23" s="200"/>
      <c r="EK23" s="34"/>
      <c r="EL23" s="213"/>
      <c r="EM23" s="39"/>
      <c r="EN23" s="210"/>
      <c r="EP23" s="218"/>
      <c r="EQ23" s="218"/>
      <c r="ER23" s="218"/>
    </row>
    <row r="24" spans="1:148" s="14" customFormat="1" ht="18" customHeight="1">
      <c r="A24" s="6" t="s">
        <v>5</v>
      </c>
      <c r="B24" s="33">
        <v>2372.842854</v>
      </c>
      <c r="C24" s="33">
        <v>2598.8482060000001</v>
      </c>
      <c r="D24" s="41">
        <f>C24/B24%</f>
        <v>109.52466580831569</v>
      </c>
      <c r="E24" s="33">
        <v>2770.1527040000001</v>
      </c>
      <c r="F24" s="41">
        <f>E24/C24%</f>
        <v>106.59155458193004</v>
      </c>
      <c r="G24" s="33">
        <v>70.370579000000006</v>
      </c>
      <c r="H24" s="33">
        <v>121.90111899999999</v>
      </c>
      <c r="I24" s="61">
        <f>H24-G24</f>
        <v>51.530539999999988</v>
      </c>
      <c r="J24" s="41">
        <f>H24/G24%</f>
        <v>173.22739237373617</v>
      </c>
      <c r="K24" s="75">
        <f t="shared" si="36"/>
        <v>73.227392373736166</v>
      </c>
      <c r="L24" s="47">
        <v>88.614313999999993</v>
      </c>
      <c r="M24" s="47">
        <v>108.062099</v>
      </c>
      <c r="N24" s="145">
        <f t="shared" si="75"/>
        <v>19.44778500000001</v>
      </c>
      <c r="O24" s="57">
        <f t="shared" si="76"/>
        <v>121.94655030563122</v>
      </c>
      <c r="P24" s="132">
        <f t="shared" si="1"/>
        <v>21.94655030563122</v>
      </c>
      <c r="Q24" s="33">
        <v>158.984894</v>
      </c>
      <c r="R24" s="47">
        <v>229.96321800000001</v>
      </c>
      <c r="S24" s="145">
        <f t="shared" si="38"/>
        <v>70.978324000000015</v>
      </c>
      <c r="T24" s="57">
        <f t="shared" si="39"/>
        <v>144.64469687289915</v>
      </c>
      <c r="U24" s="132">
        <f t="shared" si="2"/>
        <v>44.644696872899146</v>
      </c>
      <c r="V24" s="33">
        <v>481.89264800000001</v>
      </c>
      <c r="W24" s="33">
        <v>621.25395900000001</v>
      </c>
      <c r="X24" s="33">
        <f t="shared" si="3"/>
        <v>139.361311</v>
      </c>
      <c r="Y24" s="41">
        <f t="shared" si="4"/>
        <v>128.9195760878261</v>
      </c>
      <c r="Z24" s="132">
        <f t="shared" si="5"/>
        <v>28.919576087826101</v>
      </c>
      <c r="AA24" s="33">
        <v>640.87754199999995</v>
      </c>
      <c r="AB24" s="33">
        <v>851.21717699999999</v>
      </c>
      <c r="AC24" s="61">
        <f t="shared" si="40"/>
        <v>210.33963500000004</v>
      </c>
      <c r="AD24" s="41">
        <f t="shared" si="41"/>
        <v>132.8205657423396</v>
      </c>
      <c r="AE24" s="132">
        <f t="shared" si="42"/>
        <v>32.820565742339596</v>
      </c>
      <c r="AF24" s="33">
        <v>438.06905999999998</v>
      </c>
      <c r="AG24" s="33">
        <v>226.94335899999999</v>
      </c>
      <c r="AH24" s="33">
        <f t="shared" si="64"/>
        <v>-211.12570099999999</v>
      </c>
      <c r="AI24" s="41">
        <f t="shared" si="65"/>
        <v>51.805384064329949</v>
      </c>
      <c r="AJ24" s="163">
        <f t="shared" si="43"/>
        <v>-48.194615935670051</v>
      </c>
      <c r="AK24" s="33">
        <v>1078.946602</v>
      </c>
      <c r="AL24" s="33">
        <v>1078.1605360000001</v>
      </c>
      <c r="AM24" s="33">
        <f t="shared" si="66"/>
        <v>-0.78606599999989157</v>
      </c>
      <c r="AN24" s="41">
        <f t="shared" si="44"/>
        <v>99.927145050687145</v>
      </c>
      <c r="AO24" s="163">
        <f t="shared" si="45"/>
        <v>-7.285494931285541E-2</v>
      </c>
      <c r="AP24" s="33">
        <v>1290.672417</v>
      </c>
      <c r="AQ24" s="33">
        <v>211.72581500000001</v>
      </c>
      <c r="AR24" s="33">
        <v>447.07875000000001</v>
      </c>
      <c r="AS24" s="71">
        <f t="shared" si="8"/>
        <v>235.352935</v>
      </c>
      <c r="AT24" s="41">
        <f t="shared" si="46"/>
        <v>211.15930053215288</v>
      </c>
      <c r="AU24" s="33">
        <v>1525.239286</v>
      </c>
      <c r="AV24" s="69">
        <f t="shared" si="47"/>
        <v>234.566869</v>
      </c>
      <c r="AW24" s="41">
        <f t="shared" si="48"/>
        <v>118.17400495357451</v>
      </c>
      <c r="AX24" s="163">
        <f t="shared" si="49"/>
        <v>18.17400495357451</v>
      </c>
      <c r="AY24" s="33">
        <v>1483.0410240000001</v>
      </c>
      <c r="AZ24" s="33">
        <v>192.368607</v>
      </c>
      <c r="BA24" s="33">
        <v>230.57899</v>
      </c>
      <c r="BB24" s="33">
        <f t="shared" si="9"/>
        <v>38.210383000000007</v>
      </c>
      <c r="BC24" s="41">
        <f t="shared" si="10"/>
        <v>119.86310739360918</v>
      </c>
      <c r="BD24" s="33">
        <v>1755.818276</v>
      </c>
      <c r="BE24" s="33">
        <f t="shared" si="11"/>
        <v>272.77725199999986</v>
      </c>
      <c r="BF24" s="41">
        <f t="shared" si="12"/>
        <v>118.39310225311743</v>
      </c>
      <c r="BG24" s="163">
        <f t="shared" si="13"/>
        <v>18.393102253117434</v>
      </c>
      <c r="BH24" s="33">
        <v>261.12832200000003</v>
      </c>
      <c r="BI24" s="33">
        <v>306.23051600000002</v>
      </c>
      <c r="BJ24" s="33">
        <f t="shared" si="67"/>
        <v>45.102193999999997</v>
      </c>
      <c r="BK24" s="41">
        <f t="shared" si="77"/>
        <v>117.2720422107258</v>
      </c>
      <c r="BL24" s="33">
        <v>1744.1693459999999</v>
      </c>
      <c r="BM24" s="33">
        <v>2062.048792</v>
      </c>
      <c r="BN24" s="33">
        <f>BM24-BL24</f>
        <v>317.87944600000014</v>
      </c>
      <c r="BO24" s="41">
        <f>BM24/BL24%</f>
        <v>118.22526274349509</v>
      </c>
      <c r="BP24" s="163">
        <f t="shared" si="68"/>
        <v>18.225262743495094</v>
      </c>
      <c r="BQ24" s="33">
        <v>191.12507099999999</v>
      </c>
      <c r="BR24" s="33">
        <v>202.07009300000001</v>
      </c>
      <c r="BS24" s="33">
        <f t="shared" si="80"/>
        <v>10.945022000000023</v>
      </c>
      <c r="BT24" s="41">
        <f t="shared" si="81"/>
        <v>105.72662808847302</v>
      </c>
      <c r="BU24" s="33">
        <v>1935.2944170000001</v>
      </c>
      <c r="BV24" s="33">
        <v>2264.1188849999999</v>
      </c>
      <c r="BW24" s="33">
        <f t="shared" si="69"/>
        <v>328.8244679999998</v>
      </c>
      <c r="BX24" s="41">
        <f t="shared" si="70"/>
        <v>116.99092732927569</v>
      </c>
      <c r="BY24" s="132">
        <f t="shared" si="82"/>
        <v>16.990927329275692</v>
      </c>
      <c r="BZ24" s="33">
        <v>200.761504</v>
      </c>
      <c r="CA24" s="33">
        <v>217.91851800000001</v>
      </c>
      <c r="CB24" s="33">
        <f t="shared" si="71"/>
        <v>17.157014000000004</v>
      </c>
      <c r="CC24" s="41">
        <f t="shared" si="72"/>
        <v>108.54596805570853</v>
      </c>
      <c r="CD24" s="33">
        <v>2136.0559210000001</v>
      </c>
      <c r="CE24" s="33">
        <v>2482.0374029999998</v>
      </c>
      <c r="CF24" s="33">
        <f t="shared" si="83"/>
        <v>345.98148199999969</v>
      </c>
      <c r="CG24" s="41">
        <f t="shared" si="73"/>
        <v>116.19721087816968</v>
      </c>
      <c r="CH24" s="132">
        <f t="shared" si="74"/>
        <v>16.197210878169685</v>
      </c>
      <c r="CI24" s="33">
        <v>263.23484200000001</v>
      </c>
      <c r="CJ24" s="33">
        <v>368.54852199999999</v>
      </c>
      <c r="CK24" s="33">
        <f t="shared" si="50"/>
        <v>105.31367999999998</v>
      </c>
      <c r="CL24" s="41">
        <f t="shared" si="51"/>
        <v>140.00750022293781</v>
      </c>
      <c r="CM24" s="33">
        <v>2399.290763</v>
      </c>
      <c r="CN24" s="33">
        <v>2850.5859249999999</v>
      </c>
      <c r="CO24" s="33">
        <f t="shared" si="84"/>
        <v>451.29516199999989</v>
      </c>
      <c r="CP24" s="41">
        <f t="shared" si="85"/>
        <v>118.80952358753359</v>
      </c>
      <c r="CQ24" s="132">
        <f t="shared" si="54"/>
        <v>18.80952358753359</v>
      </c>
      <c r="CR24" s="33">
        <v>176.770408</v>
      </c>
      <c r="CS24" s="33">
        <v>186.78072900000001</v>
      </c>
      <c r="CT24" s="41">
        <f t="shared" si="86"/>
        <v>10.010321000000005</v>
      </c>
      <c r="CU24" s="41">
        <f t="shared" si="87"/>
        <v>105.66289409707082</v>
      </c>
      <c r="CV24" s="33">
        <v>2576.0611709999998</v>
      </c>
      <c r="CW24" s="33">
        <v>3037.3666539999999</v>
      </c>
      <c r="CX24" s="41">
        <f t="shared" si="88"/>
        <v>461.30548300000009</v>
      </c>
      <c r="CY24" s="41">
        <f t="shared" si="89"/>
        <v>117.90739630693342</v>
      </c>
      <c r="CZ24" s="132">
        <f t="shared" si="90"/>
        <v>17.907396306933421</v>
      </c>
      <c r="DA24" s="33">
        <v>194.091533</v>
      </c>
      <c r="DB24" s="33">
        <v>252.625844</v>
      </c>
      <c r="DC24" s="33">
        <f t="shared" si="55"/>
        <v>58.534311000000002</v>
      </c>
      <c r="DD24" s="41">
        <f t="shared" si="56"/>
        <v>130.15809607727712</v>
      </c>
      <c r="DE24" s="33">
        <v>3289.9924980000001</v>
      </c>
      <c r="DF24" s="33">
        <f>DE24-E24</f>
        <v>519.83979399999998</v>
      </c>
      <c r="DG24" s="41">
        <f>DE24/E24%</f>
        <v>118.76574505258753</v>
      </c>
      <c r="DH24" s="190">
        <f t="shared" si="57"/>
        <v>18.765745052587533</v>
      </c>
      <c r="DI24" s="33">
        <v>121.90111899999999</v>
      </c>
      <c r="DJ24" s="33">
        <v>145.907141</v>
      </c>
      <c r="DK24" s="33">
        <f t="shared" si="19"/>
        <v>24.006022000000002</v>
      </c>
      <c r="DL24" s="41">
        <f t="shared" si="20"/>
        <v>119.6930284126432</v>
      </c>
      <c r="DM24" s="192">
        <f t="shared" si="21"/>
        <v>19.693028412643201</v>
      </c>
      <c r="DN24" s="200">
        <v>229.96321800000001</v>
      </c>
      <c r="DO24" s="195">
        <v>108.062099</v>
      </c>
      <c r="DP24" s="33">
        <v>140.33328399999999</v>
      </c>
      <c r="DQ24" s="41">
        <f t="shared" si="22"/>
        <v>32.271184999999988</v>
      </c>
      <c r="DR24" s="41">
        <f t="shared" si="23"/>
        <v>129.86355558390548</v>
      </c>
      <c r="DS24" s="33">
        <v>286.24042500000002</v>
      </c>
      <c r="DT24" s="41">
        <f t="shared" si="24"/>
        <v>56.277207000000004</v>
      </c>
      <c r="DU24" s="41">
        <f t="shared" si="25"/>
        <v>124.47226451666718</v>
      </c>
      <c r="DV24" s="192">
        <f t="shared" si="26"/>
        <v>24.472264516667181</v>
      </c>
      <c r="DW24" s="195">
        <v>621.25395900000001</v>
      </c>
      <c r="DX24" s="33">
        <v>710.487663</v>
      </c>
      <c r="DY24" s="33">
        <f t="shared" si="27"/>
        <v>89.233703999999989</v>
      </c>
      <c r="DZ24" s="41">
        <f t="shared" si="28"/>
        <v>114.3634825512637</v>
      </c>
      <c r="EA24" s="200">
        <v>851.21717699999999</v>
      </c>
      <c r="EB24" s="33">
        <v>996.72808799999996</v>
      </c>
      <c r="EC24" s="33">
        <f>EB24-EA24</f>
        <v>145.51091099999996</v>
      </c>
      <c r="ED24" s="41">
        <f>EB24/EA24%</f>
        <v>117.09445191329826</v>
      </c>
      <c r="EE24" s="192">
        <f t="shared" si="30"/>
        <v>17.094451913298258</v>
      </c>
      <c r="EF24" s="195">
        <v>226.94335899999999</v>
      </c>
      <c r="EG24" s="33">
        <v>276.24599000000001</v>
      </c>
      <c r="EH24" s="212">
        <f t="shared" si="31"/>
        <v>49.302631000000019</v>
      </c>
      <c r="EI24" s="41">
        <f t="shared" si="32"/>
        <v>121.7246414335482</v>
      </c>
      <c r="EJ24" s="200">
        <v>1078.1605360000001</v>
      </c>
      <c r="EK24" s="33">
        <v>1272.974078</v>
      </c>
      <c r="EL24" s="212">
        <f t="shared" si="33"/>
        <v>194.81354199999987</v>
      </c>
      <c r="EM24" s="41">
        <f t="shared" si="34"/>
        <v>118.06906629348191</v>
      </c>
      <c r="EN24" s="211">
        <f t="shared" si="35"/>
        <v>18.06906629348191</v>
      </c>
      <c r="EP24" s="221"/>
      <c r="EQ24" s="221"/>
      <c r="ER24" s="221"/>
    </row>
    <row r="25" spans="1:148" s="15" customFormat="1" ht="18" customHeight="1">
      <c r="A25" s="9" t="s">
        <v>2</v>
      </c>
      <c r="B25" s="34">
        <v>411.31642099999999</v>
      </c>
      <c r="C25" s="34">
        <v>491.37988000000001</v>
      </c>
      <c r="D25" s="39">
        <f>C25/B25%</f>
        <v>119.46517447695093</v>
      </c>
      <c r="E25" s="34">
        <v>491.02323000000001</v>
      </c>
      <c r="F25" s="39">
        <f>E25/C25%</f>
        <v>99.927418680634617</v>
      </c>
      <c r="G25" s="34">
        <v>19.059365</v>
      </c>
      <c r="H25" s="34">
        <v>26.679345999999999</v>
      </c>
      <c r="I25" s="62">
        <f>H25-G25</f>
        <v>7.6199809999999992</v>
      </c>
      <c r="J25" s="39">
        <f>H25/G25%</f>
        <v>139.9802459315932</v>
      </c>
      <c r="K25" s="76">
        <f t="shared" si="36"/>
        <v>39.980245931593203</v>
      </c>
      <c r="L25" s="37">
        <v>18.655843999999998</v>
      </c>
      <c r="M25" s="37">
        <v>25.566738999999998</v>
      </c>
      <c r="N25" s="67">
        <f t="shared" si="75"/>
        <v>6.910895</v>
      </c>
      <c r="O25" s="42">
        <f t="shared" si="76"/>
        <v>137.04412944276334</v>
      </c>
      <c r="P25" s="133">
        <f t="shared" si="1"/>
        <v>37.044129442763335</v>
      </c>
      <c r="Q25" s="34">
        <v>37.715209000000002</v>
      </c>
      <c r="R25" s="37">
        <v>52.246085000000001</v>
      </c>
      <c r="S25" s="67">
        <f t="shared" si="38"/>
        <v>14.530875999999999</v>
      </c>
      <c r="T25" s="42">
        <f t="shared" si="39"/>
        <v>138.52789467506332</v>
      </c>
      <c r="U25" s="133">
        <f t="shared" si="2"/>
        <v>38.527894675063322</v>
      </c>
      <c r="V25" s="34">
        <v>64.257227</v>
      </c>
      <c r="W25" s="34">
        <v>95.540222999999997</v>
      </c>
      <c r="X25" s="34">
        <f t="shared" si="3"/>
        <v>31.282995999999997</v>
      </c>
      <c r="Y25" s="39">
        <f t="shared" si="4"/>
        <v>148.6840118388551</v>
      </c>
      <c r="Z25" s="133">
        <f t="shared" si="5"/>
        <v>48.684011838855099</v>
      </c>
      <c r="AA25" s="34">
        <v>101.972436</v>
      </c>
      <c r="AB25" s="34">
        <v>147.78630799999999</v>
      </c>
      <c r="AC25" s="62">
        <f t="shared" si="40"/>
        <v>45.813871999999989</v>
      </c>
      <c r="AD25" s="39">
        <f t="shared" si="41"/>
        <v>144.92770183503313</v>
      </c>
      <c r="AE25" s="133">
        <f t="shared" si="42"/>
        <v>44.927701835033133</v>
      </c>
      <c r="AF25" s="34">
        <v>69.669634000000002</v>
      </c>
      <c r="AG25" s="34">
        <v>54.248016</v>
      </c>
      <c r="AH25" s="34">
        <f t="shared" si="64"/>
        <v>-15.421618000000002</v>
      </c>
      <c r="AI25" s="39">
        <f t="shared" si="65"/>
        <v>77.864649037771599</v>
      </c>
      <c r="AJ25" s="164">
        <f t="shared" si="43"/>
        <v>-22.135350962228401</v>
      </c>
      <c r="AK25" s="34">
        <v>171.64206999999999</v>
      </c>
      <c r="AL25" s="34">
        <v>202.034324</v>
      </c>
      <c r="AM25" s="34">
        <f t="shared" si="66"/>
        <v>30.392254000000008</v>
      </c>
      <c r="AN25" s="39">
        <f t="shared" si="44"/>
        <v>117.70676268353093</v>
      </c>
      <c r="AO25" s="164">
        <f t="shared" si="45"/>
        <v>17.706762683530926</v>
      </c>
      <c r="AP25" s="34">
        <v>205.40148199999999</v>
      </c>
      <c r="AQ25" s="34">
        <v>33.759411999999998</v>
      </c>
      <c r="AR25" s="34">
        <v>102.843294</v>
      </c>
      <c r="AS25" s="72">
        <f t="shared" si="8"/>
        <v>69.083882000000003</v>
      </c>
      <c r="AT25" s="39">
        <f t="shared" si="46"/>
        <v>304.6359160520924</v>
      </c>
      <c r="AU25" s="34">
        <v>304.87761799999998</v>
      </c>
      <c r="AV25" s="70">
        <f t="shared" si="47"/>
        <v>99.476135999999997</v>
      </c>
      <c r="AW25" s="39">
        <f t="shared" si="48"/>
        <v>148.43009652676216</v>
      </c>
      <c r="AX25" s="164">
        <f t="shared" si="49"/>
        <v>48.430096526762156</v>
      </c>
      <c r="AY25" s="34">
        <v>240.38014100000001</v>
      </c>
      <c r="AZ25" s="34">
        <v>34.978659</v>
      </c>
      <c r="BA25" s="34">
        <v>54.544212999999999</v>
      </c>
      <c r="BB25" s="34">
        <f t="shared" si="9"/>
        <v>19.565553999999999</v>
      </c>
      <c r="BC25" s="39">
        <f t="shared" si="10"/>
        <v>155.93568924411881</v>
      </c>
      <c r="BD25" s="34">
        <v>359.421831</v>
      </c>
      <c r="BE25" s="34">
        <f t="shared" si="11"/>
        <v>119.04168999999999</v>
      </c>
      <c r="BF25" s="39">
        <f t="shared" si="12"/>
        <v>149.52226481970487</v>
      </c>
      <c r="BG25" s="164">
        <f t="shared" si="13"/>
        <v>49.522264819704873</v>
      </c>
      <c r="BH25" s="34">
        <v>53.157245000000003</v>
      </c>
      <c r="BI25" s="34">
        <v>87.905231999999998</v>
      </c>
      <c r="BJ25" s="34">
        <f t="shared" si="67"/>
        <v>34.747986999999995</v>
      </c>
      <c r="BK25" s="39">
        <f t="shared" si="77"/>
        <v>165.36829927886592</v>
      </c>
      <c r="BL25" s="34">
        <v>293.53738600000003</v>
      </c>
      <c r="BM25" s="34">
        <v>447.32706300000001</v>
      </c>
      <c r="BN25" s="34">
        <f>BM25-BL25</f>
        <v>153.78967699999998</v>
      </c>
      <c r="BO25" s="39">
        <f>BM25/BL25%</f>
        <v>152.39185341794928</v>
      </c>
      <c r="BP25" s="164">
        <f t="shared" si="68"/>
        <v>52.391853417949278</v>
      </c>
      <c r="BQ25" s="34">
        <v>47.672410999999997</v>
      </c>
      <c r="BR25" s="34">
        <v>64.879756</v>
      </c>
      <c r="BS25" s="34">
        <f t="shared" si="80"/>
        <v>17.207345000000004</v>
      </c>
      <c r="BT25" s="39">
        <f t="shared" si="81"/>
        <v>136.09497535167668</v>
      </c>
      <c r="BU25" s="34">
        <v>341.20979699999998</v>
      </c>
      <c r="BV25" s="34">
        <v>512.206819</v>
      </c>
      <c r="BW25" s="34">
        <f t="shared" si="69"/>
        <v>170.99702200000002</v>
      </c>
      <c r="BX25" s="39">
        <f t="shared" si="70"/>
        <v>150.11492152436645</v>
      </c>
      <c r="BY25" s="133">
        <f t="shared" si="82"/>
        <v>50.114921524366451</v>
      </c>
      <c r="BZ25" s="34">
        <v>47.735180999999997</v>
      </c>
      <c r="CA25" s="34">
        <v>68.895385000000005</v>
      </c>
      <c r="CB25" s="34">
        <f t="shared" si="71"/>
        <v>21.160204000000007</v>
      </c>
      <c r="CC25" s="39">
        <f t="shared" si="72"/>
        <v>144.32832044776367</v>
      </c>
      <c r="CD25" s="34">
        <v>388.94497799999999</v>
      </c>
      <c r="CE25" s="34">
        <v>581.10220400000003</v>
      </c>
      <c r="CF25" s="34">
        <f t="shared" si="83"/>
        <v>192.15722600000004</v>
      </c>
      <c r="CG25" s="39">
        <f t="shared" si="73"/>
        <v>149.40473251206242</v>
      </c>
      <c r="CH25" s="133">
        <f t="shared" si="74"/>
        <v>49.404732512062424</v>
      </c>
      <c r="CI25" s="34">
        <v>39.101816999999997</v>
      </c>
      <c r="CJ25" s="34">
        <v>73.086557999999997</v>
      </c>
      <c r="CK25" s="34">
        <f t="shared" si="50"/>
        <v>33.984741</v>
      </c>
      <c r="CL25" s="39">
        <f t="shared" si="51"/>
        <v>186.91345724419918</v>
      </c>
      <c r="CM25" s="34">
        <v>428.04679499999997</v>
      </c>
      <c r="CN25" s="34">
        <v>654.188762</v>
      </c>
      <c r="CO25" s="34">
        <f t="shared" si="84"/>
        <v>226.14196700000002</v>
      </c>
      <c r="CP25" s="39">
        <f t="shared" si="85"/>
        <v>152.83113193266641</v>
      </c>
      <c r="CQ25" s="133">
        <f t="shared" si="54"/>
        <v>52.831131932666409</v>
      </c>
      <c r="CR25" s="34">
        <v>28.650518000000002</v>
      </c>
      <c r="CS25" s="34">
        <v>41.697099999999999</v>
      </c>
      <c r="CT25" s="39">
        <f t="shared" si="86"/>
        <v>13.046581999999997</v>
      </c>
      <c r="CU25" s="39">
        <f t="shared" si="87"/>
        <v>145.53698470652432</v>
      </c>
      <c r="CV25" s="34">
        <v>456.69731300000001</v>
      </c>
      <c r="CW25" s="34">
        <v>695.88586199999997</v>
      </c>
      <c r="CX25" s="39">
        <f t="shared" si="88"/>
        <v>239.18854899999997</v>
      </c>
      <c r="CY25" s="39">
        <f t="shared" si="89"/>
        <v>152.37353980228036</v>
      </c>
      <c r="CZ25" s="133">
        <f t="shared" si="90"/>
        <v>52.373539802280362</v>
      </c>
      <c r="DA25" s="34">
        <v>34.325916999999997</v>
      </c>
      <c r="DB25" s="34">
        <v>66.518287000000001</v>
      </c>
      <c r="DC25" s="34">
        <f t="shared" si="55"/>
        <v>32.192370000000004</v>
      </c>
      <c r="DD25" s="39">
        <f t="shared" si="56"/>
        <v>193.78444281619633</v>
      </c>
      <c r="DE25" s="34">
        <v>762.40414899999996</v>
      </c>
      <c r="DF25" s="34">
        <f>DE25-E25</f>
        <v>271.38091899999995</v>
      </c>
      <c r="DG25" s="39">
        <f>DE25/E25%</f>
        <v>155.2684480935861</v>
      </c>
      <c r="DH25" s="85">
        <f t="shared" si="57"/>
        <v>55.268448093586102</v>
      </c>
      <c r="DI25" s="34">
        <v>26.679345999999999</v>
      </c>
      <c r="DJ25" s="34">
        <v>33.657877999999997</v>
      </c>
      <c r="DK25" s="34">
        <f t="shared" si="19"/>
        <v>6.9785319999999977</v>
      </c>
      <c r="DL25" s="39">
        <f t="shared" si="20"/>
        <v>126.15705797286034</v>
      </c>
      <c r="DM25" s="38">
        <f t="shared" si="21"/>
        <v>26.157057972860343</v>
      </c>
      <c r="DN25" s="201">
        <v>52.246085000000001</v>
      </c>
      <c r="DO25" s="196">
        <v>25.566738999999998</v>
      </c>
      <c r="DP25" s="34">
        <v>37.939563</v>
      </c>
      <c r="DQ25" s="39">
        <f t="shared" si="22"/>
        <v>12.372824000000001</v>
      </c>
      <c r="DR25" s="39">
        <f t="shared" si="23"/>
        <v>148.3942203188291</v>
      </c>
      <c r="DS25" s="34">
        <v>71.597441000000003</v>
      </c>
      <c r="DT25" s="39">
        <f t="shared" si="24"/>
        <v>19.351356000000003</v>
      </c>
      <c r="DU25" s="39">
        <f t="shared" si="25"/>
        <v>137.03886329473301</v>
      </c>
      <c r="DV25" s="38">
        <f t="shared" si="26"/>
        <v>37.038863294733005</v>
      </c>
      <c r="DW25" s="196">
        <v>95.540222999999997</v>
      </c>
      <c r="DX25" s="34">
        <v>136.72824399999999</v>
      </c>
      <c r="DY25" s="34">
        <f t="shared" si="27"/>
        <v>41.188020999999992</v>
      </c>
      <c r="DZ25" s="39">
        <f t="shared" si="28"/>
        <v>143.11066031319604</v>
      </c>
      <c r="EA25" s="201">
        <v>147.78630799999999</v>
      </c>
      <c r="EB25" s="34">
        <v>208.32568499999999</v>
      </c>
      <c r="EC25" s="34">
        <f>EB25-EA25</f>
        <v>60.539377000000002</v>
      </c>
      <c r="ED25" s="39">
        <f>EB25/EA25%</f>
        <v>140.96413112911651</v>
      </c>
      <c r="EE25" s="38">
        <f t="shared" si="30"/>
        <v>40.96413112911651</v>
      </c>
      <c r="EF25" s="196">
        <v>54.248016</v>
      </c>
      <c r="EG25" s="34">
        <v>101.23112399999999</v>
      </c>
      <c r="EH25" s="213">
        <f t="shared" si="31"/>
        <v>46.983107999999994</v>
      </c>
      <c r="EI25" s="41">
        <f t="shared" si="32"/>
        <v>186.60797475063418</v>
      </c>
      <c r="EJ25" s="200">
        <v>202.034324</v>
      </c>
      <c r="EK25" s="34">
        <v>309.55680899999999</v>
      </c>
      <c r="EL25" s="213">
        <f t="shared" si="33"/>
        <v>107.52248499999999</v>
      </c>
      <c r="EM25" s="39">
        <f t="shared" si="34"/>
        <v>153.21990980106926</v>
      </c>
      <c r="EN25" s="210">
        <f t="shared" si="35"/>
        <v>53.219909801069264</v>
      </c>
      <c r="EP25" s="222"/>
      <c r="EQ25" s="222"/>
      <c r="ER25" s="222"/>
    </row>
    <row r="26" spans="1:148" s="15" customFormat="1" ht="18" customHeight="1">
      <c r="A26" s="9" t="s">
        <v>3</v>
      </c>
      <c r="B26" s="34">
        <v>1961.526433</v>
      </c>
      <c r="C26" s="34">
        <v>2107.4683260000002</v>
      </c>
      <c r="D26" s="39">
        <f>C26/B26%</f>
        <v>107.44022056214627</v>
      </c>
      <c r="E26" s="34">
        <v>2279.1294739999998</v>
      </c>
      <c r="F26" s="39">
        <f>E26/C26%</f>
        <v>108.14537261994417</v>
      </c>
      <c r="G26" s="34">
        <v>51.311214</v>
      </c>
      <c r="H26" s="34">
        <v>95.221772999999999</v>
      </c>
      <c r="I26" s="62">
        <f>H26-G26</f>
        <v>43.910558999999999</v>
      </c>
      <c r="J26" s="39">
        <f>H26/G26%</f>
        <v>185.57692476346398</v>
      </c>
      <c r="K26" s="76">
        <f t="shared" si="36"/>
        <v>85.576924763463978</v>
      </c>
      <c r="L26" s="37">
        <v>69.958470000000005</v>
      </c>
      <c r="M26" s="37">
        <v>82.495360000000005</v>
      </c>
      <c r="N26" s="67">
        <f t="shared" si="75"/>
        <v>12.53689</v>
      </c>
      <c r="O26" s="42">
        <f t="shared" si="76"/>
        <v>117.92047481884609</v>
      </c>
      <c r="P26" s="133">
        <f t="shared" si="1"/>
        <v>17.920474818846088</v>
      </c>
      <c r="Q26" s="34">
        <v>121.269685</v>
      </c>
      <c r="R26" s="37">
        <v>177.71713299999999</v>
      </c>
      <c r="S26" s="67">
        <f t="shared" si="38"/>
        <v>56.447447999999994</v>
      </c>
      <c r="T26" s="42">
        <f t="shared" si="39"/>
        <v>146.54703935282754</v>
      </c>
      <c r="U26" s="133">
        <f t="shared" si="2"/>
        <v>46.547039352827539</v>
      </c>
      <c r="V26" s="34">
        <v>417.63542100000001</v>
      </c>
      <c r="W26" s="34">
        <v>525.71373600000004</v>
      </c>
      <c r="X26" s="34">
        <f t="shared" si="3"/>
        <v>108.07831500000003</v>
      </c>
      <c r="Y26" s="39">
        <f t="shared" si="4"/>
        <v>125.87862752187391</v>
      </c>
      <c r="Z26" s="133">
        <f t="shared" si="5"/>
        <v>25.878627521873909</v>
      </c>
      <c r="AA26" s="34">
        <v>538.90510600000005</v>
      </c>
      <c r="AB26" s="34">
        <v>703.43086900000003</v>
      </c>
      <c r="AC26" s="62">
        <f t="shared" si="40"/>
        <v>164.52576299999998</v>
      </c>
      <c r="AD26" s="39">
        <f t="shared" si="41"/>
        <v>130.52963521188087</v>
      </c>
      <c r="AE26" s="133">
        <f t="shared" si="42"/>
        <v>30.529635211880873</v>
      </c>
      <c r="AF26" s="34">
        <v>368.39942600000001</v>
      </c>
      <c r="AG26" s="34">
        <v>172.69534300000001</v>
      </c>
      <c r="AH26" s="34">
        <f t="shared" si="64"/>
        <v>-195.704083</v>
      </c>
      <c r="AI26" s="39">
        <f t="shared" si="65"/>
        <v>46.877201974793522</v>
      </c>
      <c r="AJ26" s="164">
        <f t="shared" si="43"/>
        <v>-53.122798025206478</v>
      </c>
      <c r="AK26" s="34">
        <v>907.30453199999999</v>
      </c>
      <c r="AL26" s="34">
        <v>876.12621200000001</v>
      </c>
      <c r="AM26" s="34">
        <f t="shared" si="66"/>
        <v>-31.178319999999985</v>
      </c>
      <c r="AN26" s="39">
        <f t="shared" si="44"/>
        <v>96.563632286584891</v>
      </c>
      <c r="AO26" s="164">
        <f t="shared" si="45"/>
        <v>-3.4363677134151089</v>
      </c>
      <c r="AP26" s="34">
        <v>1085.270935</v>
      </c>
      <c r="AQ26" s="34">
        <v>177.96640300000001</v>
      </c>
      <c r="AR26" s="34">
        <v>344.235456</v>
      </c>
      <c r="AS26" s="72">
        <f t="shared" si="8"/>
        <v>166.26905299999999</v>
      </c>
      <c r="AT26" s="39">
        <f t="shared" si="46"/>
        <v>193.42721446137222</v>
      </c>
      <c r="AU26" s="34">
        <v>1220.361668</v>
      </c>
      <c r="AV26" s="70">
        <f t="shared" si="47"/>
        <v>135.090733</v>
      </c>
      <c r="AW26" s="39">
        <f t="shared" si="48"/>
        <v>112.44765050305158</v>
      </c>
      <c r="AX26" s="164">
        <f t="shared" si="49"/>
        <v>12.447650503051577</v>
      </c>
      <c r="AY26" s="34">
        <v>1242.660883</v>
      </c>
      <c r="AZ26" s="34">
        <v>157.389948</v>
      </c>
      <c r="BA26" s="34">
        <v>176.03477699999999</v>
      </c>
      <c r="BB26" s="34">
        <f t="shared" si="9"/>
        <v>18.644828999999987</v>
      </c>
      <c r="BC26" s="39">
        <f t="shared" si="10"/>
        <v>111.84626415913168</v>
      </c>
      <c r="BD26" s="34">
        <v>1396.3964450000001</v>
      </c>
      <c r="BE26" s="34">
        <f t="shared" si="11"/>
        <v>153.73556200000007</v>
      </c>
      <c r="BF26" s="39">
        <f t="shared" si="12"/>
        <v>112.37148156050874</v>
      </c>
      <c r="BG26" s="164">
        <f t="shared" si="13"/>
        <v>12.371481560508741</v>
      </c>
      <c r="BH26" s="34">
        <v>207.97107700000001</v>
      </c>
      <c r="BI26" s="34">
        <v>218.32528400000001</v>
      </c>
      <c r="BJ26" s="34">
        <f t="shared" si="67"/>
        <v>10.354207000000002</v>
      </c>
      <c r="BK26" s="39">
        <f t="shared" si="77"/>
        <v>104.97867643393509</v>
      </c>
      <c r="BL26" s="34">
        <v>1450.6319599999999</v>
      </c>
      <c r="BM26" s="34">
        <v>1614.7217290000001</v>
      </c>
      <c r="BN26" s="34">
        <f>BM26-BL26</f>
        <v>164.08976900000016</v>
      </c>
      <c r="BO26" s="39">
        <f>BM26/BL26%</f>
        <v>111.31160580523816</v>
      </c>
      <c r="BP26" s="164">
        <f t="shared" si="68"/>
        <v>11.311605805238159</v>
      </c>
      <c r="BQ26" s="34">
        <v>143.45266000000001</v>
      </c>
      <c r="BR26" s="34">
        <v>137.190337</v>
      </c>
      <c r="BS26" s="34">
        <f t="shared" si="80"/>
        <v>-6.2623230000000092</v>
      </c>
      <c r="BT26" s="39">
        <f t="shared" si="81"/>
        <v>95.634571711671285</v>
      </c>
      <c r="BU26" s="34">
        <v>1594.0846200000001</v>
      </c>
      <c r="BV26" s="34">
        <v>1751.9120660000001</v>
      </c>
      <c r="BW26" s="34">
        <f t="shared" si="69"/>
        <v>157.82744600000001</v>
      </c>
      <c r="BX26" s="39">
        <f t="shared" si="70"/>
        <v>109.90081981971572</v>
      </c>
      <c r="BY26" s="133">
        <f t="shared" si="82"/>
        <v>9.9008198197157213</v>
      </c>
      <c r="BZ26" s="34">
        <v>153.02632299999999</v>
      </c>
      <c r="CA26" s="34">
        <v>149.023133</v>
      </c>
      <c r="CB26" s="34">
        <f t="shared" si="71"/>
        <v>-4.0031899999999894</v>
      </c>
      <c r="CC26" s="39">
        <f t="shared" si="72"/>
        <v>97.383986021803594</v>
      </c>
      <c r="CD26" s="34">
        <v>1747.1109429999999</v>
      </c>
      <c r="CE26" s="34">
        <v>1900.935199</v>
      </c>
      <c r="CF26" s="34">
        <f t="shared" si="83"/>
        <v>153.8242560000001</v>
      </c>
      <c r="CG26" s="39">
        <f t="shared" si="73"/>
        <v>108.8044927322054</v>
      </c>
      <c r="CH26" s="133">
        <f t="shared" si="74"/>
        <v>8.8044927322054036</v>
      </c>
      <c r="CI26" s="34">
        <v>224.133025</v>
      </c>
      <c r="CJ26" s="34">
        <v>295.46196400000002</v>
      </c>
      <c r="CK26" s="34">
        <f t="shared" si="50"/>
        <v>71.32893900000002</v>
      </c>
      <c r="CL26" s="39">
        <f t="shared" si="51"/>
        <v>131.82437706357643</v>
      </c>
      <c r="CM26" s="34">
        <v>1971.243968</v>
      </c>
      <c r="CN26" s="34">
        <v>2196.3971630000001</v>
      </c>
      <c r="CO26" s="34">
        <f t="shared" si="84"/>
        <v>225.1531950000001</v>
      </c>
      <c r="CP26" s="39">
        <f t="shared" si="85"/>
        <v>111.421883777706</v>
      </c>
      <c r="CQ26" s="133">
        <f t="shared" si="54"/>
        <v>11.421883777706</v>
      </c>
      <c r="CR26" s="34">
        <v>148.11989</v>
      </c>
      <c r="CS26" s="34">
        <v>145.083629</v>
      </c>
      <c r="CT26" s="39">
        <f t="shared" si="86"/>
        <v>-3.0362609999999961</v>
      </c>
      <c r="CU26" s="39">
        <f t="shared" si="87"/>
        <v>97.950132828210997</v>
      </c>
      <c r="CV26" s="34">
        <v>2119.3638580000002</v>
      </c>
      <c r="CW26" s="34">
        <v>2341.4807919999998</v>
      </c>
      <c r="CX26" s="39">
        <f t="shared" si="88"/>
        <v>222.11693399999967</v>
      </c>
      <c r="CY26" s="39">
        <f t="shared" si="89"/>
        <v>110.48035867751405</v>
      </c>
      <c r="CZ26" s="133">
        <f t="shared" si="90"/>
        <v>10.480358677514047</v>
      </c>
      <c r="DA26" s="34">
        <v>159.76561599999999</v>
      </c>
      <c r="DB26" s="34">
        <v>186.10755700000001</v>
      </c>
      <c r="DC26" s="34">
        <f t="shared" si="55"/>
        <v>26.34194100000002</v>
      </c>
      <c r="DD26" s="39">
        <f t="shared" si="56"/>
        <v>116.48786620019669</v>
      </c>
      <c r="DE26" s="34">
        <v>2527.5883490000001</v>
      </c>
      <c r="DF26" s="34">
        <f>DE26-E26</f>
        <v>248.45887500000026</v>
      </c>
      <c r="DG26" s="39">
        <f>DE26/E26%</f>
        <v>110.90148136972408</v>
      </c>
      <c r="DH26" s="85">
        <f t="shared" si="57"/>
        <v>10.901481369724081</v>
      </c>
      <c r="DI26" s="34">
        <v>95.221772999999999</v>
      </c>
      <c r="DJ26" s="34">
        <v>112.249263</v>
      </c>
      <c r="DK26" s="34">
        <f t="shared" si="19"/>
        <v>17.02749</v>
      </c>
      <c r="DL26" s="39">
        <f t="shared" si="20"/>
        <v>117.8819291676075</v>
      </c>
      <c r="DM26" s="38">
        <f t="shared" si="21"/>
        <v>17.881929167607495</v>
      </c>
      <c r="DN26" s="201">
        <v>177.71713299999999</v>
      </c>
      <c r="DO26" s="196">
        <v>82.495360000000005</v>
      </c>
      <c r="DP26" s="34">
        <v>102.393721</v>
      </c>
      <c r="DQ26" s="39">
        <f t="shared" si="22"/>
        <v>19.898360999999994</v>
      </c>
      <c r="DR26" s="39">
        <f t="shared" si="23"/>
        <v>124.12058205455433</v>
      </c>
      <c r="DS26" s="34">
        <v>214.64298400000001</v>
      </c>
      <c r="DT26" s="39">
        <f t="shared" si="24"/>
        <v>36.925851000000023</v>
      </c>
      <c r="DU26" s="39">
        <f t="shared" si="25"/>
        <v>120.77787908045987</v>
      </c>
      <c r="DV26" s="38">
        <f t="shared" si="26"/>
        <v>20.777879080459869</v>
      </c>
      <c r="DW26" s="196">
        <v>525.71373600000004</v>
      </c>
      <c r="DX26" s="34">
        <v>573.75941899999998</v>
      </c>
      <c r="DY26" s="34">
        <f t="shared" si="27"/>
        <v>48.04568299999994</v>
      </c>
      <c r="DZ26" s="39">
        <f t="shared" si="28"/>
        <v>109.139134040051</v>
      </c>
      <c r="EA26" s="201">
        <v>703.43086900000003</v>
      </c>
      <c r="EB26" s="34">
        <v>788.40240300000005</v>
      </c>
      <c r="EC26" s="34">
        <f>EB26-EA26</f>
        <v>84.97153400000002</v>
      </c>
      <c r="ED26" s="39">
        <f>EB26/EA26%</f>
        <v>112.07958560601639</v>
      </c>
      <c r="EE26" s="38">
        <f t="shared" si="30"/>
        <v>12.079585606016394</v>
      </c>
      <c r="EF26" s="196">
        <v>172.69534300000001</v>
      </c>
      <c r="EG26" s="34">
        <v>175.01486600000001</v>
      </c>
      <c r="EH26" s="213">
        <f t="shared" si="31"/>
        <v>2.3195230000000038</v>
      </c>
      <c r="EI26" s="41">
        <f t="shared" si="32"/>
        <v>101.34313002290978</v>
      </c>
      <c r="EJ26" s="200">
        <v>876.12621200000001</v>
      </c>
      <c r="EK26" s="34">
        <v>963.41726900000003</v>
      </c>
      <c r="EL26" s="213">
        <f t="shared" si="33"/>
        <v>87.291057000000023</v>
      </c>
      <c r="EM26" s="39">
        <f t="shared" si="34"/>
        <v>109.96329704606534</v>
      </c>
      <c r="EN26" s="210">
        <f t="shared" si="35"/>
        <v>9.9632970460653354</v>
      </c>
      <c r="EP26" s="222"/>
      <c r="EQ26" s="222"/>
      <c r="ER26" s="222"/>
    </row>
    <row r="27" spans="1:148" s="14" customFormat="1" ht="33.6" customHeight="1">
      <c r="A27" s="16" t="s">
        <v>62</v>
      </c>
      <c r="B27" s="33">
        <v>2688.6883590000002</v>
      </c>
      <c r="C27" s="33">
        <v>2806.5076290000002</v>
      </c>
      <c r="D27" s="41">
        <f>C27/B27%</f>
        <v>104.38203518848202</v>
      </c>
      <c r="E27" s="33">
        <v>3017.2789229999998</v>
      </c>
      <c r="F27" s="41">
        <f>E27/C27%</f>
        <v>107.51009161072905</v>
      </c>
      <c r="G27" s="33">
        <v>139.024956</v>
      </c>
      <c r="H27" s="33">
        <v>156.09918300000001</v>
      </c>
      <c r="I27" s="61">
        <f>H27-G27</f>
        <v>17.074227000000008</v>
      </c>
      <c r="J27" s="41">
        <f>H27/G27%</f>
        <v>112.2814115474347</v>
      </c>
      <c r="K27" s="75">
        <f t="shared" si="36"/>
        <v>12.281411547434701</v>
      </c>
      <c r="L27" s="47">
        <v>237.88265000000001</v>
      </c>
      <c r="M27" s="47">
        <v>244.73250200000001</v>
      </c>
      <c r="N27" s="145">
        <f t="shared" si="75"/>
        <v>6.8498519999999985</v>
      </c>
      <c r="O27" s="57">
        <f t="shared" si="76"/>
        <v>102.87950886708215</v>
      </c>
      <c r="P27" s="132">
        <f t="shared" si="1"/>
        <v>2.8795088670821514</v>
      </c>
      <c r="Q27" s="33">
        <v>376.90760899999998</v>
      </c>
      <c r="R27" s="47">
        <v>400.83168499999999</v>
      </c>
      <c r="S27" s="145">
        <f t="shared" si="38"/>
        <v>23.924076000000014</v>
      </c>
      <c r="T27" s="57">
        <f t="shared" si="39"/>
        <v>106.34746431983017</v>
      </c>
      <c r="U27" s="132">
        <f t="shared" si="2"/>
        <v>6.3474643198301663</v>
      </c>
      <c r="V27" s="33">
        <v>239.14974100000001</v>
      </c>
      <c r="W27" s="33">
        <v>257.31505199999998</v>
      </c>
      <c r="X27" s="33">
        <f t="shared" si="3"/>
        <v>18.165310999999974</v>
      </c>
      <c r="Y27" s="41">
        <f t="shared" si="4"/>
        <v>107.59578953505954</v>
      </c>
      <c r="Z27" s="132">
        <f t="shared" si="5"/>
        <v>7.5957895350595379</v>
      </c>
      <c r="AA27" s="33">
        <v>616.05735000000004</v>
      </c>
      <c r="AB27" s="33">
        <v>658.14673700000003</v>
      </c>
      <c r="AC27" s="61">
        <f t="shared" si="40"/>
        <v>42.089386999999988</v>
      </c>
      <c r="AD27" s="41">
        <f t="shared" si="41"/>
        <v>106.83205662589691</v>
      </c>
      <c r="AE27" s="132">
        <f t="shared" si="42"/>
        <v>6.8320566258969109</v>
      </c>
      <c r="AF27" s="33">
        <v>246.51788099999999</v>
      </c>
      <c r="AG27" s="33">
        <v>260.987664</v>
      </c>
      <c r="AH27" s="33">
        <f t="shared" si="64"/>
        <v>14.469783000000007</v>
      </c>
      <c r="AI27" s="41">
        <f t="shared" si="65"/>
        <v>105.86966874017548</v>
      </c>
      <c r="AJ27" s="163">
        <f t="shared" si="43"/>
        <v>5.8696687401754843</v>
      </c>
      <c r="AK27" s="33">
        <v>862.57523100000003</v>
      </c>
      <c r="AL27" s="33">
        <v>919.13440100000003</v>
      </c>
      <c r="AM27" s="33">
        <f t="shared" si="66"/>
        <v>56.559169999999995</v>
      </c>
      <c r="AN27" s="41">
        <f t="shared" si="44"/>
        <v>106.55701299635393</v>
      </c>
      <c r="AO27" s="163">
        <f t="shared" si="45"/>
        <v>6.557012996353933</v>
      </c>
      <c r="AP27" s="33">
        <v>1098.1149949999999</v>
      </c>
      <c r="AQ27" s="33">
        <v>235.53976399999999</v>
      </c>
      <c r="AR27" s="33">
        <v>262.04586</v>
      </c>
      <c r="AS27" s="71">
        <f t="shared" si="8"/>
        <v>26.506096000000014</v>
      </c>
      <c r="AT27" s="41">
        <f t="shared" si="46"/>
        <v>111.25334234435252</v>
      </c>
      <c r="AU27" s="33">
        <v>1181.180261</v>
      </c>
      <c r="AV27" s="69">
        <f t="shared" si="47"/>
        <v>83.065266000000065</v>
      </c>
      <c r="AW27" s="41">
        <f t="shared" si="48"/>
        <v>107.56435039847536</v>
      </c>
      <c r="AX27" s="163">
        <f t="shared" si="49"/>
        <v>7.5643503984753551</v>
      </c>
      <c r="AY27" s="33">
        <v>1350.0048320000001</v>
      </c>
      <c r="AZ27" s="33">
        <v>251.889837</v>
      </c>
      <c r="BA27" s="33">
        <v>280.01144299999999</v>
      </c>
      <c r="BB27" s="33">
        <f t="shared" si="9"/>
        <v>28.121605999999986</v>
      </c>
      <c r="BC27" s="41">
        <f t="shared" si="10"/>
        <v>111.16424796447821</v>
      </c>
      <c r="BD27" s="33">
        <v>1461.1917040000001</v>
      </c>
      <c r="BE27" s="33">
        <f t="shared" si="11"/>
        <v>111.18687199999999</v>
      </c>
      <c r="BF27" s="41">
        <f t="shared" si="12"/>
        <v>108.23603511368765</v>
      </c>
      <c r="BG27" s="163">
        <f t="shared" si="13"/>
        <v>8.2360351136876488</v>
      </c>
      <c r="BH27" s="33">
        <v>287.78038700000002</v>
      </c>
      <c r="BI27" s="33">
        <v>321.83711499999998</v>
      </c>
      <c r="BJ27" s="33">
        <f t="shared" si="67"/>
        <v>34.056727999999964</v>
      </c>
      <c r="BK27" s="41">
        <f t="shared" si="77"/>
        <v>111.83427694813683</v>
      </c>
      <c r="BL27" s="33">
        <v>1637.7852190000001</v>
      </c>
      <c r="BM27" s="33">
        <v>1783.0288190000001</v>
      </c>
      <c r="BN27" s="33">
        <f>BM27-BL27</f>
        <v>145.24360000000001</v>
      </c>
      <c r="BO27" s="41">
        <f>BM27/BL27%</f>
        <v>108.86829349264019</v>
      </c>
      <c r="BP27" s="163">
        <f t="shared" si="68"/>
        <v>8.8682934926401913</v>
      </c>
      <c r="BQ27" s="33">
        <v>236.08272700000001</v>
      </c>
      <c r="BR27" s="33">
        <v>244.97143700000001</v>
      </c>
      <c r="BS27" s="33">
        <f t="shared" si="80"/>
        <v>8.8887100000000032</v>
      </c>
      <c r="BT27" s="41">
        <f t="shared" si="81"/>
        <v>103.76508273728979</v>
      </c>
      <c r="BU27" s="33">
        <v>1873.8679460000001</v>
      </c>
      <c r="BV27" s="33">
        <v>2028.000256</v>
      </c>
      <c r="BW27" s="33">
        <f t="shared" si="69"/>
        <v>154.13230999999996</v>
      </c>
      <c r="BX27" s="41">
        <f t="shared" si="70"/>
        <v>108.22535602516786</v>
      </c>
      <c r="BY27" s="132">
        <f t="shared" si="82"/>
        <v>8.225356025167855</v>
      </c>
      <c r="BZ27" s="33">
        <v>228.38453699999999</v>
      </c>
      <c r="CA27" s="33">
        <v>239.36945600000001</v>
      </c>
      <c r="CB27" s="33">
        <f t="shared" si="71"/>
        <v>10.984919000000019</v>
      </c>
      <c r="CC27" s="41">
        <f t="shared" si="72"/>
        <v>104.80983482695241</v>
      </c>
      <c r="CD27" s="33">
        <v>2102.2524830000002</v>
      </c>
      <c r="CE27" s="33">
        <v>2267.3697120000002</v>
      </c>
      <c r="CF27" s="33">
        <f t="shared" si="83"/>
        <v>165.11722899999995</v>
      </c>
      <c r="CG27" s="41">
        <f t="shared" si="73"/>
        <v>107.85430058164901</v>
      </c>
      <c r="CH27" s="132">
        <f t="shared" si="74"/>
        <v>7.8543005816490137</v>
      </c>
      <c r="CI27" s="33">
        <v>240.265005</v>
      </c>
      <c r="CJ27" s="33">
        <v>263.09923600000002</v>
      </c>
      <c r="CK27" s="33">
        <f t="shared" si="50"/>
        <v>22.834231000000017</v>
      </c>
      <c r="CL27" s="41">
        <f t="shared" si="51"/>
        <v>109.50376897376296</v>
      </c>
      <c r="CM27" s="33">
        <v>2342.517488</v>
      </c>
      <c r="CN27" s="33">
        <v>2530.4689480000002</v>
      </c>
      <c r="CO27" s="33">
        <f t="shared" si="84"/>
        <v>187.95146000000022</v>
      </c>
      <c r="CP27" s="41">
        <f t="shared" si="85"/>
        <v>108.02348161594601</v>
      </c>
      <c r="CQ27" s="132">
        <f t="shared" si="54"/>
        <v>8.0234816159460109</v>
      </c>
      <c r="CR27" s="33">
        <v>248.52276900000001</v>
      </c>
      <c r="CS27" s="33">
        <v>269.11726599999997</v>
      </c>
      <c r="CT27" s="41">
        <f t="shared" si="86"/>
        <v>20.594496999999961</v>
      </c>
      <c r="CU27" s="41">
        <f t="shared" si="87"/>
        <v>108.28676466259715</v>
      </c>
      <c r="CV27" s="33">
        <v>2591.0402570000001</v>
      </c>
      <c r="CW27" s="33">
        <v>2799.5862139999999</v>
      </c>
      <c r="CX27" s="41">
        <f t="shared" si="88"/>
        <v>208.54595699999982</v>
      </c>
      <c r="CY27" s="41">
        <f t="shared" si="89"/>
        <v>108.04873472870938</v>
      </c>
      <c r="CZ27" s="132">
        <f t="shared" si="90"/>
        <v>8.0487347287093769</v>
      </c>
      <c r="DA27" s="33">
        <v>426.23866600000002</v>
      </c>
      <c r="DB27" s="33">
        <v>451.52860399999997</v>
      </c>
      <c r="DC27" s="33">
        <f t="shared" si="55"/>
        <v>25.28993799999995</v>
      </c>
      <c r="DD27" s="41">
        <f t="shared" si="56"/>
        <v>105.93328105057459</v>
      </c>
      <c r="DE27" s="33">
        <v>3251.114818</v>
      </c>
      <c r="DF27" s="33">
        <f>DE27-E27</f>
        <v>233.83589500000016</v>
      </c>
      <c r="DG27" s="41">
        <f>DE27/E27%</f>
        <v>107.74989323053711</v>
      </c>
      <c r="DH27" s="190">
        <f t="shared" si="57"/>
        <v>7.7498932305371113</v>
      </c>
      <c r="DI27" s="33">
        <v>156.09918300000001</v>
      </c>
      <c r="DJ27" s="33">
        <v>185.19123500000001</v>
      </c>
      <c r="DK27" s="33">
        <f t="shared" si="19"/>
        <v>29.092051999999995</v>
      </c>
      <c r="DL27" s="41">
        <f t="shared" si="20"/>
        <v>118.6369021547025</v>
      </c>
      <c r="DM27" s="192">
        <f t="shared" si="21"/>
        <v>18.636902154702497</v>
      </c>
      <c r="DN27" s="200">
        <v>400.83168499999999</v>
      </c>
      <c r="DO27" s="195">
        <v>244.73250200000001</v>
      </c>
      <c r="DP27" s="33">
        <v>276.910212</v>
      </c>
      <c r="DQ27" s="41">
        <f t="shared" si="22"/>
        <v>32.17770999999999</v>
      </c>
      <c r="DR27" s="41">
        <f t="shared" si="23"/>
        <v>113.14811467093161</v>
      </c>
      <c r="DS27" s="33">
        <v>462.10144700000001</v>
      </c>
      <c r="DT27" s="41">
        <f t="shared" si="24"/>
        <v>61.269762000000014</v>
      </c>
      <c r="DU27" s="41">
        <f t="shared" si="25"/>
        <v>115.28565836805042</v>
      </c>
      <c r="DV27" s="192">
        <f t="shared" si="26"/>
        <v>15.28565836805042</v>
      </c>
      <c r="DW27" s="195">
        <v>257.31505199999998</v>
      </c>
      <c r="DX27" s="33">
        <v>288.03627299999999</v>
      </c>
      <c r="DY27" s="33">
        <f t="shared" si="27"/>
        <v>30.721221000000014</v>
      </c>
      <c r="DZ27" s="41">
        <f t="shared" si="28"/>
        <v>111.93914649034988</v>
      </c>
      <c r="EA27" s="200">
        <v>658.14673700000003</v>
      </c>
      <c r="EB27" s="33">
        <v>750.13771999999994</v>
      </c>
      <c r="EC27" s="33">
        <f>EB27-EA27</f>
        <v>91.990982999999915</v>
      </c>
      <c r="ED27" s="41">
        <f>EB27/EA27%</f>
        <v>113.97727555701609</v>
      </c>
      <c r="EE27" s="192">
        <f t="shared" si="30"/>
        <v>13.977275557016085</v>
      </c>
      <c r="EF27" s="195">
        <v>260.987664</v>
      </c>
      <c r="EG27" s="33">
        <v>304.22092400000002</v>
      </c>
      <c r="EH27" s="212">
        <f t="shared" si="31"/>
        <v>43.23326000000003</v>
      </c>
      <c r="EI27" s="41">
        <f t="shared" si="32"/>
        <v>116.56525037903708</v>
      </c>
      <c r="EJ27" s="200">
        <v>919.13440100000003</v>
      </c>
      <c r="EK27" s="33">
        <v>1054.3586439999999</v>
      </c>
      <c r="EL27" s="212">
        <f t="shared" si="33"/>
        <v>135.22424299999989</v>
      </c>
      <c r="EM27" s="41">
        <f t="shared" si="34"/>
        <v>114.71212946146707</v>
      </c>
      <c r="EN27" s="211">
        <f t="shared" si="35"/>
        <v>14.712129461467072</v>
      </c>
      <c r="EP27" s="221"/>
      <c r="EQ27" s="221"/>
      <c r="ER27" s="221"/>
    </row>
    <row r="28" spans="1:148" s="14" customFormat="1" ht="18" customHeight="1">
      <c r="A28" s="17" t="s">
        <v>6</v>
      </c>
      <c r="B28" s="33"/>
      <c r="C28" s="33"/>
      <c r="D28" s="41"/>
      <c r="E28" s="33"/>
      <c r="F28" s="41"/>
      <c r="G28" s="33"/>
      <c r="H28" s="33"/>
      <c r="I28" s="61"/>
      <c r="J28" s="41"/>
      <c r="K28" s="75"/>
      <c r="L28" s="47"/>
      <c r="M28" s="47"/>
      <c r="N28" s="145"/>
      <c r="O28" s="57"/>
      <c r="P28" s="132"/>
      <c r="Q28" s="33"/>
      <c r="R28" s="47"/>
      <c r="S28" s="145"/>
      <c r="T28" s="57"/>
      <c r="U28" s="132"/>
      <c r="V28" s="33"/>
      <c r="W28" s="33"/>
      <c r="X28" s="33"/>
      <c r="Y28" s="41"/>
      <c r="Z28" s="132"/>
      <c r="AA28" s="33"/>
      <c r="AB28" s="33"/>
      <c r="AC28" s="61"/>
      <c r="AD28" s="41"/>
      <c r="AE28" s="132"/>
      <c r="AF28" s="33"/>
      <c r="AG28" s="33"/>
      <c r="AH28" s="33"/>
      <c r="AI28" s="41"/>
      <c r="AJ28" s="163"/>
      <c r="AK28" s="33"/>
      <c r="AL28" s="33"/>
      <c r="AM28" s="33"/>
      <c r="AN28" s="41"/>
      <c r="AO28" s="163"/>
      <c r="AP28" s="33"/>
      <c r="AQ28" s="33"/>
      <c r="AR28" s="33"/>
      <c r="AS28" s="71"/>
      <c r="AT28" s="41"/>
      <c r="AU28" s="33"/>
      <c r="AV28" s="69"/>
      <c r="AW28" s="41"/>
      <c r="AX28" s="163"/>
      <c r="AY28" s="33"/>
      <c r="AZ28" s="33"/>
      <c r="BA28" s="33"/>
      <c r="BB28" s="33"/>
      <c r="BC28" s="41"/>
      <c r="BD28" s="33"/>
      <c r="BE28" s="33"/>
      <c r="BF28" s="41"/>
      <c r="BG28" s="163"/>
      <c r="BH28" s="33"/>
      <c r="BI28" s="33"/>
      <c r="BJ28" s="33"/>
      <c r="BK28" s="41"/>
      <c r="BL28" s="33"/>
      <c r="BM28" s="33"/>
      <c r="BN28" s="33"/>
      <c r="BO28" s="41"/>
      <c r="BP28" s="163"/>
      <c r="BQ28" s="33"/>
      <c r="BR28" s="33"/>
      <c r="BS28" s="33"/>
      <c r="BT28" s="41"/>
      <c r="BU28" s="33"/>
      <c r="BV28" s="33"/>
      <c r="BW28" s="33"/>
      <c r="BX28" s="41"/>
      <c r="BY28" s="132"/>
      <c r="BZ28" s="33"/>
      <c r="CA28" s="33"/>
      <c r="CB28" s="33"/>
      <c r="CC28" s="41"/>
      <c r="CD28" s="33"/>
      <c r="CE28" s="33"/>
      <c r="CF28" s="33"/>
      <c r="CG28" s="41"/>
      <c r="CH28" s="132"/>
      <c r="CI28" s="33"/>
      <c r="CJ28" s="33"/>
      <c r="CK28" s="33"/>
      <c r="CL28" s="41"/>
      <c r="CM28" s="33"/>
      <c r="CN28" s="33"/>
      <c r="CO28" s="33"/>
      <c r="CP28" s="41"/>
      <c r="CQ28" s="132"/>
      <c r="CR28" s="33"/>
      <c r="CS28" s="33"/>
      <c r="CT28" s="41"/>
      <c r="CU28" s="41"/>
      <c r="CV28" s="33"/>
      <c r="CW28" s="33"/>
      <c r="CX28" s="41"/>
      <c r="CY28" s="41"/>
      <c r="CZ28" s="132"/>
      <c r="DA28" s="33"/>
      <c r="DB28" s="33"/>
      <c r="DC28" s="33"/>
      <c r="DD28" s="41"/>
      <c r="DE28" s="33"/>
      <c r="DF28" s="33"/>
      <c r="DG28" s="41"/>
      <c r="DH28" s="190"/>
      <c r="DI28" s="33"/>
      <c r="DJ28" s="33"/>
      <c r="DK28" s="33"/>
      <c r="DL28" s="41"/>
      <c r="DM28" s="192"/>
      <c r="DN28" s="200"/>
      <c r="DO28" s="195"/>
      <c r="DP28" s="33"/>
      <c r="DQ28" s="41"/>
      <c r="DR28" s="41"/>
      <c r="DS28" s="33"/>
      <c r="DT28" s="41"/>
      <c r="DU28" s="41"/>
      <c r="DV28" s="192"/>
      <c r="DW28" s="195"/>
      <c r="DX28" s="33"/>
      <c r="DY28" s="33"/>
      <c r="DZ28" s="41"/>
      <c r="EA28" s="200"/>
      <c r="EB28" s="33"/>
      <c r="EC28" s="33"/>
      <c r="ED28" s="41"/>
      <c r="EE28" s="192"/>
      <c r="EF28" s="195"/>
      <c r="EG28" s="33"/>
      <c r="EH28" s="212"/>
      <c r="EI28" s="41"/>
      <c r="EJ28" s="200"/>
      <c r="EK28" s="33"/>
      <c r="EL28" s="212"/>
      <c r="EM28" s="41"/>
      <c r="EN28" s="211"/>
      <c r="EP28" s="221"/>
      <c r="EQ28" s="221"/>
      <c r="ER28" s="221"/>
    </row>
    <row r="29" spans="1:148" s="14" customFormat="1" ht="33.6" customHeight="1">
      <c r="A29" s="18" t="s">
        <v>7</v>
      </c>
      <c r="B29" s="33">
        <v>2181.4199600000002</v>
      </c>
      <c r="C29" s="33">
        <v>2448.3483740000001</v>
      </c>
      <c r="D29" s="41">
        <f>C29/B29%</f>
        <v>112.23645235188917</v>
      </c>
      <c r="E29" s="33">
        <v>2657.3952899999999</v>
      </c>
      <c r="F29" s="41">
        <f>E29/C29%</f>
        <v>108.53828312261251</v>
      </c>
      <c r="G29" s="33">
        <v>300.68202400000001</v>
      </c>
      <c r="H29" s="33">
        <v>330.25781699999999</v>
      </c>
      <c r="I29" s="61">
        <f>H29-G29</f>
        <v>29.575792999999976</v>
      </c>
      <c r="J29" s="41">
        <f>H29/G29%</f>
        <v>109.83623583696509</v>
      </c>
      <c r="K29" s="75">
        <f t="shared" si="36"/>
        <v>9.8362358369650877</v>
      </c>
      <c r="L29" s="47">
        <v>93.558977999999996</v>
      </c>
      <c r="M29" s="47">
        <v>139.71045100000001</v>
      </c>
      <c r="N29" s="145">
        <f t="shared" si="75"/>
        <v>46.15147300000001</v>
      </c>
      <c r="O29" s="57">
        <f t="shared" si="76"/>
        <v>149.32874854618444</v>
      </c>
      <c r="P29" s="132">
        <f t="shared" si="1"/>
        <v>49.328748546184443</v>
      </c>
      <c r="Q29" s="33">
        <v>394.24100199999998</v>
      </c>
      <c r="R29" s="47">
        <v>469.96826800000002</v>
      </c>
      <c r="S29" s="145">
        <f t="shared" si="38"/>
        <v>75.727266000000043</v>
      </c>
      <c r="T29" s="57">
        <f t="shared" si="39"/>
        <v>119.20836889512574</v>
      </c>
      <c r="U29" s="132">
        <f t="shared" si="2"/>
        <v>19.208368895125744</v>
      </c>
      <c r="V29" s="33">
        <v>337.40340099999997</v>
      </c>
      <c r="W29" s="33">
        <v>384.80637200000001</v>
      </c>
      <c r="X29" s="33">
        <f t="shared" si="3"/>
        <v>47.402971000000036</v>
      </c>
      <c r="Y29" s="41">
        <f t="shared" si="4"/>
        <v>114.04934593412709</v>
      </c>
      <c r="Z29" s="132">
        <f t="shared" si="5"/>
        <v>14.049345934127089</v>
      </c>
      <c r="AA29" s="33">
        <v>731.64440300000001</v>
      </c>
      <c r="AB29" s="33">
        <v>854.77463999999998</v>
      </c>
      <c r="AC29" s="61">
        <f t="shared" si="40"/>
        <v>123.13023699999997</v>
      </c>
      <c r="AD29" s="41">
        <f t="shared" si="41"/>
        <v>116.82924607843954</v>
      </c>
      <c r="AE29" s="132">
        <f t="shared" si="42"/>
        <v>16.829246078439539</v>
      </c>
      <c r="AF29" s="33">
        <v>254.729007</v>
      </c>
      <c r="AG29" s="33">
        <v>292.98705699999999</v>
      </c>
      <c r="AH29" s="33">
        <f t="shared" si="64"/>
        <v>38.258049999999997</v>
      </c>
      <c r="AI29" s="41">
        <f t="shared" si="65"/>
        <v>115.0191179444279</v>
      </c>
      <c r="AJ29" s="163">
        <f t="shared" si="43"/>
        <v>15.019117944427904</v>
      </c>
      <c r="AK29" s="33">
        <v>986.37341000000004</v>
      </c>
      <c r="AL29" s="33">
        <v>1147.7616969999999</v>
      </c>
      <c r="AM29" s="33">
        <f t="shared" si="66"/>
        <v>161.38828699999988</v>
      </c>
      <c r="AN29" s="41">
        <f t="shared" si="44"/>
        <v>116.36178402254374</v>
      </c>
      <c r="AO29" s="163">
        <f t="shared" si="45"/>
        <v>16.361784022543745</v>
      </c>
      <c r="AP29" s="33">
        <v>1027.822842</v>
      </c>
      <c r="AQ29" s="33">
        <v>41.449432000000002</v>
      </c>
      <c r="AR29" s="33">
        <v>73.883018000000007</v>
      </c>
      <c r="AS29" s="71">
        <f t="shared" si="8"/>
        <v>32.433586000000005</v>
      </c>
      <c r="AT29" s="41">
        <f t="shared" si="46"/>
        <v>178.24856562570025</v>
      </c>
      <c r="AU29" s="33">
        <v>1221.6447149999999</v>
      </c>
      <c r="AV29" s="69">
        <f t="shared" si="47"/>
        <v>193.82187299999987</v>
      </c>
      <c r="AW29" s="41">
        <f t="shared" si="48"/>
        <v>118.85751756818807</v>
      </c>
      <c r="AX29" s="163">
        <f t="shared" si="49"/>
        <v>18.857517568188072</v>
      </c>
      <c r="AY29" s="33">
        <v>1341.0558739999999</v>
      </c>
      <c r="AZ29" s="33">
        <v>313.23303199999998</v>
      </c>
      <c r="BA29" s="33">
        <v>348.84823999999998</v>
      </c>
      <c r="BB29" s="33">
        <f t="shared" si="9"/>
        <v>35.615207999999996</v>
      </c>
      <c r="BC29" s="41">
        <f t="shared" si="10"/>
        <v>111.37019546520878</v>
      </c>
      <c r="BD29" s="33">
        <v>1570.4929549999999</v>
      </c>
      <c r="BE29" s="33">
        <f t="shared" si="11"/>
        <v>229.43708100000003</v>
      </c>
      <c r="BF29" s="41">
        <f t="shared" si="12"/>
        <v>117.10868916413247</v>
      </c>
      <c r="BG29" s="163">
        <f t="shared" si="13"/>
        <v>17.108689164132471</v>
      </c>
      <c r="BH29" s="33">
        <v>233.207055</v>
      </c>
      <c r="BI29" s="33">
        <v>256.74779699999999</v>
      </c>
      <c r="BJ29" s="33">
        <f t="shared" si="67"/>
        <v>23.540741999999995</v>
      </c>
      <c r="BK29" s="41">
        <f t="shared" si="77"/>
        <v>110.09435241999861</v>
      </c>
      <c r="BL29" s="33">
        <v>1574.262929</v>
      </c>
      <c r="BM29" s="33">
        <v>1827.2407519999999</v>
      </c>
      <c r="BN29" s="33">
        <f>BM29-BL29</f>
        <v>252.97782299999994</v>
      </c>
      <c r="BO29" s="41">
        <f>BM29/BL29%</f>
        <v>116.06960427891775</v>
      </c>
      <c r="BP29" s="163">
        <f t="shared" si="68"/>
        <v>16.069604278917751</v>
      </c>
      <c r="BQ29" s="33">
        <v>127.699935</v>
      </c>
      <c r="BR29" s="33">
        <v>126.104313</v>
      </c>
      <c r="BS29" s="33">
        <f t="shared" si="80"/>
        <v>-1.5956219999999917</v>
      </c>
      <c r="BT29" s="41">
        <f t="shared" si="81"/>
        <v>98.75049114159691</v>
      </c>
      <c r="BU29" s="33">
        <v>1701.9628640000001</v>
      </c>
      <c r="BV29" s="33">
        <v>1953.345065</v>
      </c>
      <c r="BW29" s="33">
        <f t="shared" si="69"/>
        <v>251.3822009999999</v>
      </c>
      <c r="BX29" s="41">
        <f t="shared" si="70"/>
        <v>114.770134314752</v>
      </c>
      <c r="BY29" s="132">
        <f t="shared" si="82"/>
        <v>14.770134314751999</v>
      </c>
      <c r="BZ29" s="33">
        <v>300.76070099999998</v>
      </c>
      <c r="CA29" s="33">
        <v>369.33854500000001</v>
      </c>
      <c r="CB29" s="33">
        <f t="shared" si="71"/>
        <v>68.577844000000027</v>
      </c>
      <c r="CC29" s="41">
        <f t="shared" si="72"/>
        <v>122.80146434423959</v>
      </c>
      <c r="CD29" s="33">
        <v>2002.723565</v>
      </c>
      <c r="CE29" s="33">
        <v>2322.68361</v>
      </c>
      <c r="CF29" s="33">
        <f t="shared" si="83"/>
        <v>319.96004500000004</v>
      </c>
      <c r="CG29" s="41">
        <f t="shared" si="73"/>
        <v>115.97624607767573</v>
      </c>
      <c r="CH29" s="132">
        <f t="shared" si="74"/>
        <v>15.976246077675725</v>
      </c>
      <c r="CI29" s="33">
        <v>320.52704399999999</v>
      </c>
      <c r="CJ29" s="33">
        <v>285.26455199999998</v>
      </c>
      <c r="CK29" s="33">
        <f t="shared" si="50"/>
        <v>-35.262492000000009</v>
      </c>
      <c r="CL29" s="41">
        <f t="shared" si="51"/>
        <v>88.998590708620512</v>
      </c>
      <c r="CM29" s="33">
        <v>2323.2506090000002</v>
      </c>
      <c r="CN29" s="33">
        <v>2607.9481620000001</v>
      </c>
      <c r="CO29" s="33">
        <f t="shared" si="84"/>
        <v>284.69755299999997</v>
      </c>
      <c r="CP29" s="41">
        <f t="shared" si="85"/>
        <v>112.25427648214597</v>
      </c>
      <c r="CQ29" s="132">
        <f t="shared" si="54"/>
        <v>12.254276482145968</v>
      </c>
      <c r="CR29" s="33">
        <v>42.814010000000003</v>
      </c>
      <c r="CS29" s="33">
        <v>95.168381999999994</v>
      </c>
      <c r="CT29" s="41">
        <f t="shared" si="86"/>
        <v>52.354371999999991</v>
      </c>
      <c r="CU29" s="41">
        <f t="shared" si="87"/>
        <v>222.2832712936723</v>
      </c>
      <c r="CV29" s="33">
        <v>2366.0646190000002</v>
      </c>
      <c r="CW29" s="33">
        <v>2703.116544</v>
      </c>
      <c r="CX29" s="41">
        <f t="shared" si="88"/>
        <v>337.05192499999976</v>
      </c>
      <c r="CY29" s="41">
        <f t="shared" si="89"/>
        <v>114.24525443191202</v>
      </c>
      <c r="CZ29" s="132">
        <f t="shared" si="90"/>
        <v>14.245254431912016</v>
      </c>
      <c r="DA29" s="33">
        <v>291.330671</v>
      </c>
      <c r="DB29" s="33">
        <v>366.81167099999999</v>
      </c>
      <c r="DC29" s="33">
        <f t="shared" si="55"/>
        <v>75.480999999999995</v>
      </c>
      <c r="DD29" s="41">
        <f t="shared" si="56"/>
        <v>125.90904683702183</v>
      </c>
      <c r="DE29" s="33">
        <v>3069.9282149999999</v>
      </c>
      <c r="DF29" s="33">
        <f>DE29-E29</f>
        <v>412.53292499999998</v>
      </c>
      <c r="DG29" s="41">
        <f>DE29/E29%</f>
        <v>115.52395786025497</v>
      </c>
      <c r="DH29" s="190">
        <f t="shared" si="57"/>
        <v>15.523957860254967</v>
      </c>
      <c r="DI29" s="33">
        <v>330.25781699999999</v>
      </c>
      <c r="DJ29" s="33">
        <v>312.97284100000002</v>
      </c>
      <c r="DK29" s="33">
        <f t="shared" si="19"/>
        <v>-17.284975999999972</v>
      </c>
      <c r="DL29" s="41">
        <f t="shared" si="20"/>
        <v>94.766217448836358</v>
      </c>
      <c r="DM29" s="192">
        <f t="shared" si="21"/>
        <v>-5.2337825511636424</v>
      </c>
      <c r="DN29" s="200">
        <v>469.96826800000002</v>
      </c>
      <c r="DO29" s="195">
        <v>139.71045100000001</v>
      </c>
      <c r="DP29" s="33">
        <v>194.715068</v>
      </c>
      <c r="DQ29" s="41">
        <f t="shared" si="22"/>
        <v>55.004616999999996</v>
      </c>
      <c r="DR29" s="41">
        <f t="shared" si="23"/>
        <v>139.37043836470042</v>
      </c>
      <c r="DS29" s="33">
        <v>507.68790899999999</v>
      </c>
      <c r="DT29" s="41">
        <f t="shared" si="24"/>
        <v>37.719640999999967</v>
      </c>
      <c r="DU29" s="41">
        <f t="shared" si="25"/>
        <v>108.02599740627593</v>
      </c>
      <c r="DV29" s="192">
        <f t="shared" si="26"/>
        <v>8.0259974062759341</v>
      </c>
      <c r="DW29" s="195">
        <v>384.80637200000001</v>
      </c>
      <c r="DX29" s="33">
        <v>446.99319300000002</v>
      </c>
      <c r="DY29" s="33">
        <f t="shared" si="27"/>
        <v>62.186821000000009</v>
      </c>
      <c r="DZ29" s="41">
        <f t="shared" si="28"/>
        <v>116.16054866160064</v>
      </c>
      <c r="EA29" s="200">
        <v>854.77463999999998</v>
      </c>
      <c r="EB29" s="33">
        <v>954.68110200000001</v>
      </c>
      <c r="EC29" s="33">
        <f>EB29-EA29</f>
        <v>99.906462000000033</v>
      </c>
      <c r="ED29" s="41">
        <f>EB29/EA29%</f>
        <v>111.68804703892479</v>
      </c>
      <c r="EE29" s="192">
        <f t="shared" si="30"/>
        <v>11.688047038924793</v>
      </c>
      <c r="EF29" s="195">
        <v>292.98705699999999</v>
      </c>
      <c r="EG29" s="33">
        <v>279.687321</v>
      </c>
      <c r="EH29" s="212">
        <f t="shared" si="31"/>
        <v>-13.299735999999996</v>
      </c>
      <c r="EI29" s="41">
        <f t="shared" si="32"/>
        <v>95.460640433683054</v>
      </c>
      <c r="EJ29" s="200">
        <v>1147.7616969999999</v>
      </c>
      <c r="EK29" s="33">
        <v>1234.3684229999999</v>
      </c>
      <c r="EL29" s="212">
        <f t="shared" si="33"/>
        <v>86.606725999999981</v>
      </c>
      <c r="EM29" s="41">
        <f t="shared" si="34"/>
        <v>107.54570624079642</v>
      </c>
      <c r="EN29" s="211">
        <f t="shared" si="35"/>
        <v>7.5457062407964202</v>
      </c>
      <c r="EP29" s="221"/>
      <c r="EQ29" s="221"/>
      <c r="ER29" s="221"/>
    </row>
    <row r="30" spans="1:148" s="15" customFormat="1" ht="18" customHeight="1">
      <c r="A30" s="19" t="s">
        <v>8</v>
      </c>
      <c r="B30" s="34">
        <v>119.260588</v>
      </c>
      <c r="C30" s="34">
        <v>141.73437999999999</v>
      </c>
      <c r="D30" s="39">
        <f>C30/B30%</f>
        <v>118.84427401951096</v>
      </c>
      <c r="E30" s="34">
        <v>150.79565700000001</v>
      </c>
      <c r="F30" s="39">
        <f>E30/C30%</f>
        <v>106.39313975903379</v>
      </c>
      <c r="G30" s="34">
        <v>12.270042</v>
      </c>
      <c r="H30" s="34">
        <v>13.246166000000001</v>
      </c>
      <c r="I30" s="62">
        <f>H30-G30</f>
        <v>0.97612400000000044</v>
      </c>
      <c r="J30" s="39">
        <f>H30/G30%</f>
        <v>107.95534359214092</v>
      </c>
      <c r="K30" s="76">
        <f t="shared" si="36"/>
        <v>7.9553435921409204</v>
      </c>
      <c r="L30" s="37">
        <v>9.0907859999999996</v>
      </c>
      <c r="M30" s="37">
        <v>11.311235999999999</v>
      </c>
      <c r="N30" s="67">
        <f t="shared" si="75"/>
        <v>2.2204499999999996</v>
      </c>
      <c r="O30" s="42">
        <f t="shared" si="76"/>
        <v>124.42528071830093</v>
      </c>
      <c r="P30" s="133">
        <f t="shared" si="1"/>
        <v>24.425280718300925</v>
      </c>
      <c r="Q30" s="34">
        <v>21.360828000000001</v>
      </c>
      <c r="R30" s="37">
        <v>24.557402</v>
      </c>
      <c r="S30" s="67">
        <f t="shared" si="38"/>
        <v>3.1965739999999983</v>
      </c>
      <c r="T30" s="42">
        <f t="shared" si="39"/>
        <v>114.96465399187709</v>
      </c>
      <c r="U30" s="133">
        <f t="shared" si="2"/>
        <v>14.964653991877086</v>
      </c>
      <c r="V30" s="34">
        <v>11.766047</v>
      </c>
      <c r="W30" s="34">
        <v>12.999062</v>
      </c>
      <c r="X30" s="34">
        <f t="shared" si="3"/>
        <v>1.233015</v>
      </c>
      <c r="Y30" s="39">
        <f t="shared" si="4"/>
        <v>110.47943289704691</v>
      </c>
      <c r="Z30" s="133">
        <f t="shared" si="5"/>
        <v>10.479432897046905</v>
      </c>
      <c r="AA30" s="34">
        <v>33.126874999999998</v>
      </c>
      <c r="AB30" s="34">
        <v>37.556463999999998</v>
      </c>
      <c r="AC30" s="62">
        <f t="shared" si="40"/>
        <v>4.429589</v>
      </c>
      <c r="AD30" s="39">
        <f t="shared" si="41"/>
        <v>113.37158726864517</v>
      </c>
      <c r="AE30" s="133">
        <f t="shared" si="42"/>
        <v>13.371587268645172</v>
      </c>
      <c r="AF30" s="34">
        <v>11.773269000000001</v>
      </c>
      <c r="AG30" s="34">
        <v>13.351853</v>
      </c>
      <c r="AH30" s="34">
        <f t="shared" si="64"/>
        <v>1.5785839999999993</v>
      </c>
      <c r="AI30" s="39">
        <f t="shared" si="65"/>
        <v>113.40820463713177</v>
      </c>
      <c r="AJ30" s="164">
        <f t="shared" si="43"/>
        <v>13.408204637131774</v>
      </c>
      <c r="AK30" s="34">
        <v>44.900143999999997</v>
      </c>
      <c r="AL30" s="34">
        <v>50.908316999999997</v>
      </c>
      <c r="AM30" s="34">
        <f t="shared" si="66"/>
        <v>6.0081729999999993</v>
      </c>
      <c r="AN30" s="39">
        <f t="shared" si="44"/>
        <v>113.38118871066426</v>
      </c>
      <c r="AO30" s="164">
        <f t="shared" si="45"/>
        <v>13.381188710664262</v>
      </c>
      <c r="AP30" s="34">
        <v>57.002640999999997</v>
      </c>
      <c r="AQ30" s="34">
        <v>12.102497</v>
      </c>
      <c r="AR30" s="34">
        <v>13.147648999999999</v>
      </c>
      <c r="AS30" s="72">
        <f t="shared" si="8"/>
        <v>1.0451519999999999</v>
      </c>
      <c r="AT30" s="39">
        <f t="shared" si="46"/>
        <v>108.63583771183748</v>
      </c>
      <c r="AU30" s="34">
        <v>64.055965999999998</v>
      </c>
      <c r="AV30" s="70">
        <f t="shared" si="47"/>
        <v>7.053325000000001</v>
      </c>
      <c r="AW30" s="39">
        <f t="shared" si="48"/>
        <v>112.37368107207524</v>
      </c>
      <c r="AX30" s="164">
        <f t="shared" si="49"/>
        <v>12.373681072075243</v>
      </c>
      <c r="AY30" s="34">
        <v>70.214072999999999</v>
      </c>
      <c r="AZ30" s="34">
        <v>13.211432</v>
      </c>
      <c r="BA30" s="34">
        <v>14.498452</v>
      </c>
      <c r="BB30" s="34">
        <f t="shared" si="9"/>
        <v>1.2870200000000001</v>
      </c>
      <c r="BC30" s="39">
        <f t="shared" si="10"/>
        <v>109.74171459990106</v>
      </c>
      <c r="BD30" s="34">
        <v>78.554417999999998</v>
      </c>
      <c r="BE30" s="34">
        <f t="shared" si="11"/>
        <v>8.3403449999999992</v>
      </c>
      <c r="BF30" s="39">
        <f t="shared" si="12"/>
        <v>111.8784520590338</v>
      </c>
      <c r="BG30" s="164">
        <f t="shared" si="13"/>
        <v>11.878452059033805</v>
      </c>
      <c r="BH30" s="34">
        <v>12.925568</v>
      </c>
      <c r="BI30" s="34">
        <v>13.519847</v>
      </c>
      <c r="BJ30" s="34">
        <f t="shared" si="67"/>
        <v>0.59427900000000022</v>
      </c>
      <c r="BK30" s="39">
        <f t="shared" si="77"/>
        <v>104.59770123835176</v>
      </c>
      <c r="BL30" s="34">
        <v>83.139640999999997</v>
      </c>
      <c r="BM30" s="34">
        <v>92.074264999999997</v>
      </c>
      <c r="BN30" s="34">
        <f>BM30-BL30</f>
        <v>8.9346239999999995</v>
      </c>
      <c r="BO30" s="39">
        <f>BM30/BL30%</f>
        <v>110.74652703876842</v>
      </c>
      <c r="BP30" s="164">
        <f t="shared" si="68"/>
        <v>10.74652703876842</v>
      </c>
      <c r="BQ30" s="34">
        <v>12.430695</v>
      </c>
      <c r="BR30" s="34">
        <v>14.090884000000001</v>
      </c>
      <c r="BS30" s="34">
        <f t="shared" si="80"/>
        <v>1.6601890000000008</v>
      </c>
      <c r="BT30" s="39">
        <f t="shared" si="81"/>
        <v>113.35556057002445</v>
      </c>
      <c r="BU30" s="34">
        <v>95.570335999999998</v>
      </c>
      <c r="BV30" s="34">
        <v>106.165149</v>
      </c>
      <c r="BW30" s="34">
        <f t="shared" si="69"/>
        <v>10.594813000000002</v>
      </c>
      <c r="BX30" s="39">
        <f t="shared" si="70"/>
        <v>111.08588024635594</v>
      </c>
      <c r="BY30" s="133">
        <f t="shared" si="82"/>
        <v>11.085880246355941</v>
      </c>
      <c r="BZ30" s="34">
        <v>13.718842</v>
      </c>
      <c r="CA30" s="34">
        <v>14.816317</v>
      </c>
      <c r="CB30" s="34">
        <f t="shared" si="71"/>
        <v>1.0974749999999993</v>
      </c>
      <c r="CC30" s="39">
        <f t="shared" si="72"/>
        <v>107.99976412003286</v>
      </c>
      <c r="CD30" s="34">
        <v>109.28917800000001</v>
      </c>
      <c r="CE30" s="34">
        <v>120.981466</v>
      </c>
      <c r="CF30" s="34">
        <f t="shared" si="83"/>
        <v>11.692287999999991</v>
      </c>
      <c r="CG30" s="39">
        <f t="shared" si="73"/>
        <v>110.69848654182393</v>
      </c>
      <c r="CH30" s="133">
        <f t="shared" si="74"/>
        <v>10.698486541823925</v>
      </c>
      <c r="CI30" s="34">
        <v>12.992357999999999</v>
      </c>
      <c r="CJ30" s="34">
        <v>15.044855</v>
      </c>
      <c r="CK30" s="34">
        <f t="shared" si="50"/>
        <v>2.0524970000000007</v>
      </c>
      <c r="CL30" s="39">
        <f t="shared" si="51"/>
        <v>115.7977250934742</v>
      </c>
      <c r="CM30" s="34">
        <v>122.281536</v>
      </c>
      <c r="CN30" s="34">
        <v>136.026321</v>
      </c>
      <c r="CO30" s="34">
        <f t="shared" si="84"/>
        <v>13.744784999999993</v>
      </c>
      <c r="CP30" s="39">
        <f t="shared" si="85"/>
        <v>111.2402783360523</v>
      </c>
      <c r="CQ30" s="133">
        <f t="shared" si="54"/>
        <v>11.240278336052299</v>
      </c>
      <c r="CR30" s="34">
        <v>13.603149</v>
      </c>
      <c r="CS30" s="34">
        <v>14.589584</v>
      </c>
      <c r="CT30" s="39">
        <f t="shared" si="86"/>
        <v>0.98643500000000017</v>
      </c>
      <c r="CU30" s="39">
        <f t="shared" si="87"/>
        <v>107.25151948273154</v>
      </c>
      <c r="CV30" s="34">
        <v>135.88468499999999</v>
      </c>
      <c r="CW30" s="34">
        <v>150.615905</v>
      </c>
      <c r="CX30" s="39">
        <f t="shared" si="88"/>
        <v>14.731220000000008</v>
      </c>
      <c r="CY30" s="39">
        <f t="shared" si="89"/>
        <v>110.84097151934378</v>
      </c>
      <c r="CZ30" s="133">
        <f t="shared" si="90"/>
        <v>10.840971519343782</v>
      </c>
      <c r="DA30" s="34">
        <v>14.910971999999999</v>
      </c>
      <c r="DB30" s="34">
        <v>15.760251</v>
      </c>
      <c r="DC30" s="34">
        <f t="shared" si="55"/>
        <v>0.84927900000000101</v>
      </c>
      <c r="DD30" s="39">
        <f t="shared" si="56"/>
        <v>105.69566491037607</v>
      </c>
      <c r="DE30" s="34">
        <v>166.37615600000001</v>
      </c>
      <c r="DF30" s="34">
        <f>DE30-E30</f>
        <v>15.580499000000003</v>
      </c>
      <c r="DG30" s="39">
        <f>DE30/E30%</f>
        <v>110.33219345302497</v>
      </c>
      <c r="DH30" s="85">
        <f t="shared" si="57"/>
        <v>10.332193453024971</v>
      </c>
      <c r="DI30" s="34">
        <v>13.246166000000001</v>
      </c>
      <c r="DJ30" s="34">
        <v>14.288796</v>
      </c>
      <c r="DK30" s="34">
        <f t="shared" si="19"/>
        <v>1.0426299999999991</v>
      </c>
      <c r="DL30" s="39">
        <f t="shared" si="20"/>
        <v>107.87118325408272</v>
      </c>
      <c r="DM30" s="38">
        <f t="shared" si="21"/>
        <v>7.8711832540827231</v>
      </c>
      <c r="DN30" s="201">
        <v>24.557402</v>
      </c>
      <c r="DO30" s="196">
        <v>11.311235999999999</v>
      </c>
      <c r="DP30" s="34">
        <v>12.017291</v>
      </c>
      <c r="DQ30" s="39">
        <f t="shared" si="22"/>
        <v>0.70605500000000099</v>
      </c>
      <c r="DR30" s="39">
        <f t="shared" si="23"/>
        <v>106.24206762196458</v>
      </c>
      <c r="DS30" s="34">
        <v>26.306087000000002</v>
      </c>
      <c r="DT30" s="39">
        <f t="shared" si="24"/>
        <v>1.7486850000000018</v>
      </c>
      <c r="DU30" s="39">
        <f t="shared" si="25"/>
        <v>107.12080618299933</v>
      </c>
      <c r="DV30" s="38">
        <f t="shared" si="26"/>
        <v>7.1208061829993312</v>
      </c>
      <c r="DW30" s="196">
        <v>12.999062</v>
      </c>
      <c r="DX30" s="34">
        <v>14.297071000000001</v>
      </c>
      <c r="DY30" s="34">
        <f t="shared" si="27"/>
        <v>1.2980090000000004</v>
      </c>
      <c r="DZ30" s="39">
        <f t="shared" si="28"/>
        <v>109.98540510076805</v>
      </c>
      <c r="EA30" s="201">
        <v>37.556463999999998</v>
      </c>
      <c r="EB30" s="34">
        <v>40.603158000000001</v>
      </c>
      <c r="EC30" s="34">
        <f>EB30-EA30</f>
        <v>3.0466940000000022</v>
      </c>
      <c r="ED30" s="39">
        <f>EB30/EA30%</f>
        <v>108.11230258524871</v>
      </c>
      <c r="EE30" s="38">
        <f t="shared" si="30"/>
        <v>8.1123025852487132</v>
      </c>
      <c r="EF30" s="196">
        <v>13.351853</v>
      </c>
      <c r="EG30" s="34">
        <v>13.823527</v>
      </c>
      <c r="EH30" s="213">
        <f t="shared" si="31"/>
        <v>0.47167400000000015</v>
      </c>
      <c r="EI30" s="41">
        <f t="shared" si="32"/>
        <v>103.53264823991097</v>
      </c>
      <c r="EJ30" s="200">
        <v>50.908316999999997</v>
      </c>
      <c r="EK30" s="34">
        <v>54.426684999999999</v>
      </c>
      <c r="EL30" s="213">
        <f t="shared" si="33"/>
        <v>3.5183680000000024</v>
      </c>
      <c r="EM30" s="39">
        <f t="shared" si="34"/>
        <v>106.91118506235436</v>
      </c>
      <c r="EN30" s="210">
        <f t="shared" si="35"/>
        <v>6.9111850623543631</v>
      </c>
      <c r="EP30" s="222"/>
      <c r="EQ30" s="222"/>
      <c r="ER30" s="222"/>
    </row>
    <row r="31" spans="1:148" s="14" customFormat="1" ht="16.95" customHeight="1">
      <c r="A31" s="6" t="s">
        <v>9</v>
      </c>
      <c r="B31" s="33">
        <v>998.95239200000003</v>
      </c>
      <c r="C31" s="33">
        <v>1014.3972659999999</v>
      </c>
      <c r="D31" s="41">
        <f>C31/B31%</f>
        <v>101.54610711418167</v>
      </c>
      <c r="E31" s="33">
        <v>1293.8793479999999</v>
      </c>
      <c r="F31" s="82">
        <f>E31/C31%</f>
        <v>127.55154133075118</v>
      </c>
      <c r="G31" s="138">
        <v>170.46025399999999</v>
      </c>
      <c r="H31" s="33">
        <v>252.81498999999999</v>
      </c>
      <c r="I31" s="61">
        <f>H31-G31</f>
        <v>82.354736000000003</v>
      </c>
      <c r="J31" s="41">
        <f>H31/G31%</f>
        <v>148.31316043914848</v>
      </c>
      <c r="K31" s="75">
        <f t="shared" si="36"/>
        <v>48.313160439148476</v>
      </c>
      <c r="L31" s="47">
        <v>62.572383000000002</v>
      </c>
      <c r="M31" s="47">
        <v>73.345577000000006</v>
      </c>
      <c r="N31" s="145">
        <f t="shared" si="75"/>
        <v>10.773194000000004</v>
      </c>
      <c r="O31" s="57">
        <f t="shared" si="76"/>
        <v>117.21717071251706</v>
      </c>
      <c r="P31" s="132">
        <f t="shared" si="1"/>
        <v>17.21717071251706</v>
      </c>
      <c r="Q31" s="33">
        <v>233.03263799999999</v>
      </c>
      <c r="R31" s="47">
        <v>326.16056700000001</v>
      </c>
      <c r="S31" s="145">
        <f t="shared" si="38"/>
        <v>93.127929000000023</v>
      </c>
      <c r="T31" s="57">
        <f t="shared" si="39"/>
        <v>139.96347026719926</v>
      </c>
      <c r="U31" s="132">
        <f t="shared" si="2"/>
        <v>39.963470267199256</v>
      </c>
      <c r="V31" s="33">
        <v>72.509887000000006</v>
      </c>
      <c r="W31" s="33">
        <v>82.652773999999994</v>
      </c>
      <c r="X31" s="33">
        <f t="shared" si="3"/>
        <v>10.142886999999988</v>
      </c>
      <c r="Y31" s="41">
        <f t="shared" si="4"/>
        <v>113.98828134982473</v>
      </c>
      <c r="Z31" s="132">
        <f t="shared" si="5"/>
        <v>13.988281349824732</v>
      </c>
      <c r="AA31" s="33">
        <v>305.54252500000001</v>
      </c>
      <c r="AB31" s="33">
        <v>408.81334099999998</v>
      </c>
      <c r="AC31" s="155">
        <f t="shared" si="40"/>
        <v>103.27081599999997</v>
      </c>
      <c r="AD31" s="41">
        <f t="shared" si="41"/>
        <v>133.79916298066854</v>
      </c>
      <c r="AE31" s="132">
        <f t="shared" si="42"/>
        <v>33.799162980668541</v>
      </c>
      <c r="AF31" s="33">
        <v>93.253532000000007</v>
      </c>
      <c r="AG31" s="33">
        <v>99.461177000000006</v>
      </c>
      <c r="AH31" s="33">
        <f t="shared" si="64"/>
        <v>6.2076449999999994</v>
      </c>
      <c r="AI31" s="41">
        <f t="shared" si="65"/>
        <v>106.65673982192975</v>
      </c>
      <c r="AJ31" s="163">
        <f t="shared" si="43"/>
        <v>6.6567398219297473</v>
      </c>
      <c r="AK31" s="33">
        <v>398.79605700000002</v>
      </c>
      <c r="AL31" s="33">
        <v>508.274518</v>
      </c>
      <c r="AM31" s="33">
        <f t="shared" si="66"/>
        <v>109.47846099999998</v>
      </c>
      <c r="AN31" s="41">
        <f t="shared" si="44"/>
        <v>127.45224258824604</v>
      </c>
      <c r="AO31" s="163">
        <f t="shared" si="45"/>
        <v>27.452242588246037</v>
      </c>
      <c r="AP31" s="33">
        <v>497.34969599999999</v>
      </c>
      <c r="AQ31" s="33">
        <v>98.553639000000004</v>
      </c>
      <c r="AR31" s="33">
        <v>108.48480000000001</v>
      </c>
      <c r="AS31" s="71">
        <f t="shared" si="8"/>
        <v>9.931161000000003</v>
      </c>
      <c r="AT31" s="41">
        <f t="shared" si="46"/>
        <v>110.07690948885205</v>
      </c>
      <c r="AU31" s="33">
        <v>616.75931800000001</v>
      </c>
      <c r="AV31" s="69">
        <f t="shared" si="47"/>
        <v>119.40962200000001</v>
      </c>
      <c r="AW31" s="41">
        <f t="shared" si="48"/>
        <v>124.0091876923556</v>
      </c>
      <c r="AX31" s="163">
        <f t="shared" si="49"/>
        <v>24.009187692355596</v>
      </c>
      <c r="AY31" s="33">
        <v>601.39154900000005</v>
      </c>
      <c r="AZ31" s="33">
        <v>104.041853</v>
      </c>
      <c r="BA31" s="33">
        <v>103.435569</v>
      </c>
      <c r="BB31" s="33">
        <f t="shared" si="9"/>
        <v>-0.60628400000000227</v>
      </c>
      <c r="BC31" s="41">
        <f t="shared" si="10"/>
        <v>99.417269125339402</v>
      </c>
      <c r="BD31" s="33">
        <v>720.19488699999999</v>
      </c>
      <c r="BE31" s="33">
        <f t="shared" si="11"/>
        <v>118.80333799999994</v>
      </c>
      <c r="BF31" s="41">
        <f t="shared" si="12"/>
        <v>119.75474018508363</v>
      </c>
      <c r="BG31" s="163">
        <f t="shared" si="13"/>
        <v>19.754740185083634</v>
      </c>
      <c r="BH31" s="33">
        <v>109.7131</v>
      </c>
      <c r="BI31" s="33">
        <v>124.82625299999999</v>
      </c>
      <c r="BJ31" s="33">
        <f t="shared" si="67"/>
        <v>15.113152999999997</v>
      </c>
      <c r="BK31" s="41">
        <f t="shared" si="77"/>
        <v>113.77515811694317</v>
      </c>
      <c r="BL31" s="33">
        <v>711.10464899999999</v>
      </c>
      <c r="BM31" s="33">
        <v>845.02113999999995</v>
      </c>
      <c r="BN31" s="33">
        <f>BM31-BL31</f>
        <v>133.91649099999995</v>
      </c>
      <c r="BO31" s="41">
        <f>BM31/BL31%</f>
        <v>118.83217768134715</v>
      </c>
      <c r="BP31" s="163">
        <f t="shared" si="68"/>
        <v>18.832177681347147</v>
      </c>
      <c r="BQ31" s="33">
        <v>119.36711699999999</v>
      </c>
      <c r="BR31" s="33">
        <v>124.430729</v>
      </c>
      <c r="BS31" s="33">
        <f t="shared" si="80"/>
        <v>5.0636120000000062</v>
      </c>
      <c r="BT31" s="41">
        <f t="shared" si="81"/>
        <v>104.24204934094203</v>
      </c>
      <c r="BU31" s="33">
        <v>830.471766</v>
      </c>
      <c r="BV31" s="33">
        <v>969.45186899999999</v>
      </c>
      <c r="BW31" s="33">
        <f t="shared" si="69"/>
        <v>138.98010299999999</v>
      </c>
      <c r="BX31" s="41">
        <f t="shared" si="70"/>
        <v>116.73507862517749</v>
      </c>
      <c r="BY31" s="132">
        <f t="shared" si="82"/>
        <v>16.735078625177493</v>
      </c>
      <c r="BZ31" s="33">
        <v>120.5313</v>
      </c>
      <c r="CA31" s="33">
        <v>157.68418</v>
      </c>
      <c r="CB31" s="33">
        <f t="shared" si="71"/>
        <v>37.152879999999996</v>
      </c>
      <c r="CC31" s="41">
        <f t="shared" si="72"/>
        <v>130.82425892693433</v>
      </c>
      <c r="CD31" s="33">
        <v>951.00306599999999</v>
      </c>
      <c r="CE31" s="33">
        <v>1127.136049</v>
      </c>
      <c r="CF31" s="33">
        <f t="shared" si="83"/>
        <v>176.13298299999997</v>
      </c>
      <c r="CG31" s="41">
        <f t="shared" si="73"/>
        <v>118.52075869122382</v>
      </c>
      <c r="CH31" s="132">
        <f t="shared" si="74"/>
        <v>18.520758691223818</v>
      </c>
      <c r="CI31" s="33">
        <v>112.65413599999999</v>
      </c>
      <c r="CJ31" s="33">
        <v>131.88403700000001</v>
      </c>
      <c r="CK31" s="33">
        <f t="shared" si="50"/>
        <v>19.229901000000012</v>
      </c>
      <c r="CL31" s="41">
        <f t="shared" si="51"/>
        <v>117.0698579588769</v>
      </c>
      <c r="CM31" s="33">
        <v>1063.6572020000001</v>
      </c>
      <c r="CN31" s="33">
        <v>1259.020086</v>
      </c>
      <c r="CO31" s="33">
        <f t="shared" si="84"/>
        <v>195.36288399999989</v>
      </c>
      <c r="CP31" s="41">
        <f t="shared" si="85"/>
        <v>118.36709079134312</v>
      </c>
      <c r="CQ31" s="132">
        <f t="shared" si="54"/>
        <v>18.367090791343117</v>
      </c>
      <c r="CR31" s="33">
        <v>113.466854</v>
      </c>
      <c r="CS31" s="33">
        <v>127.982044</v>
      </c>
      <c r="CT31" s="41">
        <f t="shared" si="86"/>
        <v>14.515190000000004</v>
      </c>
      <c r="CU31" s="41">
        <f t="shared" si="87"/>
        <v>112.79244950247761</v>
      </c>
      <c r="CV31" s="33">
        <v>1177.1240560000001</v>
      </c>
      <c r="CW31" s="33">
        <v>1387.0021300000001</v>
      </c>
      <c r="CX31" s="41">
        <f t="shared" si="88"/>
        <v>209.87807399999997</v>
      </c>
      <c r="CY31" s="41">
        <f t="shared" si="89"/>
        <v>117.82973280770332</v>
      </c>
      <c r="CZ31" s="132">
        <f t="shared" si="90"/>
        <v>17.829732807703323</v>
      </c>
      <c r="DA31" s="33">
        <v>116.755292</v>
      </c>
      <c r="DB31" s="33">
        <v>134.26780199999999</v>
      </c>
      <c r="DC31" s="33">
        <f t="shared" si="55"/>
        <v>17.512509999999992</v>
      </c>
      <c r="DD31" s="41">
        <f t="shared" si="56"/>
        <v>114.99932868139288</v>
      </c>
      <c r="DE31" s="33">
        <v>1521.2699319999999</v>
      </c>
      <c r="DF31" s="33">
        <f>DE31-E31</f>
        <v>227.39058399999999</v>
      </c>
      <c r="DG31" s="41">
        <f>DE31/E31%</f>
        <v>117.57432672153602</v>
      </c>
      <c r="DH31" s="190">
        <f t="shared" si="57"/>
        <v>17.574326721536025</v>
      </c>
      <c r="DI31" s="33">
        <v>252.81498999999999</v>
      </c>
      <c r="DJ31" s="33">
        <v>108.34379300000001</v>
      </c>
      <c r="DK31" s="33">
        <f t="shared" si="19"/>
        <v>-144.47119699999999</v>
      </c>
      <c r="DL31" s="41">
        <f t="shared" si="20"/>
        <v>42.854971930264107</v>
      </c>
      <c r="DM31" s="192">
        <f t="shared" si="21"/>
        <v>-57.145028069735893</v>
      </c>
      <c r="DN31" s="200">
        <v>326.16056700000001</v>
      </c>
      <c r="DO31" s="195">
        <v>73.345577000000006</v>
      </c>
      <c r="DP31" s="33">
        <v>85.366463999999993</v>
      </c>
      <c r="DQ31" s="41">
        <f t="shared" si="22"/>
        <v>12.020886999999988</v>
      </c>
      <c r="DR31" s="41">
        <f t="shared" si="23"/>
        <v>116.38938227999759</v>
      </c>
      <c r="DS31" s="33">
        <v>193.71025700000001</v>
      </c>
      <c r="DT31" s="41">
        <f t="shared" si="24"/>
        <v>-132.45031</v>
      </c>
      <c r="DU31" s="41">
        <f t="shared" si="25"/>
        <v>59.391071944021974</v>
      </c>
      <c r="DV31" s="192">
        <f t="shared" si="26"/>
        <v>-40.608928055978026</v>
      </c>
      <c r="DW31" s="195">
        <v>82.652773999999994</v>
      </c>
      <c r="DX31" s="33">
        <v>98.712682000000001</v>
      </c>
      <c r="DY31" s="33">
        <f t="shared" si="27"/>
        <v>16.059908000000007</v>
      </c>
      <c r="DZ31" s="41">
        <f t="shared" si="28"/>
        <v>119.43057349775097</v>
      </c>
      <c r="EA31" s="200">
        <v>408.81334099999998</v>
      </c>
      <c r="EB31" s="33">
        <v>292.42293899999999</v>
      </c>
      <c r="EC31" s="33">
        <f>EB31-EA31</f>
        <v>-116.39040199999999</v>
      </c>
      <c r="ED31" s="41">
        <f>EB31/EA31%</f>
        <v>71.529695749337094</v>
      </c>
      <c r="EE31" s="192">
        <f t="shared" si="30"/>
        <v>-28.470304250662906</v>
      </c>
      <c r="EF31" s="195">
        <v>99.461177000000006</v>
      </c>
      <c r="EG31" s="33">
        <v>120.759326</v>
      </c>
      <c r="EH31" s="212">
        <f t="shared" si="31"/>
        <v>21.298148999999995</v>
      </c>
      <c r="EI31" s="41">
        <f t="shared" si="32"/>
        <v>121.41353002488597</v>
      </c>
      <c r="EJ31" s="200">
        <v>508.274518</v>
      </c>
      <c r="EK31" s="33">
        <v>413.18226499999997</v>
      </c>
      <c r="EL31" s="212">
        <f t="shared" si="33"/>
        <v>-95.092253000000028</v>
      </c>
      <c r="EM31" s="41">
        <f t="shared" si="34"/>
        <v>81.29116262326572</v>
      </c>
      <c r="EN31" s="211">
        <f t="shared" si="35"/>
        <v>-18.70883737673428</v>
      </c>
      <c r="EP31" s="223"/>
      <c r="EQ31" s="217"/>
      <c r="ER31" s="217"/>
    </row>
    <row r="32" spans="1:148" s="15" customFormat="1" ht="16.95" customHeight="1">
      <c r="A32" s="9" t="s">
        <v>2</v>
      </c>
      <c r="B32" s="34">
        <v>520.82939299999998</v>
      </c>
      <c r="C32" s="34">
        <v>527.88944700000002</v>
      </c>
      <c r="D32" s="39">
        <f>C32/B32%</f>
        <v>101.35554062326126</v>
      </c>
      <c r="E32" s="34">
        <v>632.15630399999998</v>
      </c>
      <c r="F32" s="83">
        <f>E32/C32%</f>
        <v>119.75164640864662</v>
      </c>
      <c r="G32" s="139">
        <v>127.384415</v>
      </c>
      <c r="H32" s="34">
        <v>200.02542399999999</v>
      </c>
      <c r="I32" s="62">
        <f>H32-G32</f>
        <v>72.641008999999983</v>
      </c>
      <c r="J32" s="39">
        <f>H32/G32%</f>
        <v>157.02503638298296</v>
      </c>
      <c r="K32" s="76">
        <f t="shared" si="36"/>
        <v>57.025036382982961</v>
      </c>
      <c r="L32" s="37">
        <v>22.062287999999999</v>
      </c>
      <c r="M32" s="37">
        <v>32.781042999999997</v>
      </c>
      <c r="N32" s="67">
        <f t="shared" si="75"/>
        <v>10.718754999999998</v>
      </c>
      <c r="O32" s="42">
        <f t="shared" si="76"/>
        <v>148.58405891537632</v>
      </c>
      <c r="P32" s="133">
        <f t="shared" si="1"/>
        <v>48.584058915376318</v>
      </c>
      <c r="Q32" s="34">
        <v>149.44670300000001</v>
      </c>
      <c r="R32" s="37">
        <v>232.806467</v>
      </c>
      <c r="S32" s="67">
        <f t="shared" si="38"/>
        <v>83.359763999999984</v>
      </c>
      <c r="T32" s="42">
        <f t="shared" si="39"/>
        <v>155.77892474483028</v>
      </c>
      <c r="U32" s="133">
        <f t="shared" si="2"/>
        <v>55.778924744830277</v>
      </c>
      <c r="V32" s="34">
        <v>27.83963</v>
      </c>
      <c r="W32" s="34">
        <v>40.177363</v>
      </c>
      <c r="X32" s="34">
        <f t="shared" si="3"/>
        <v>12.337733</v>
      </c>
      <c r="Y32" s="39">
        <f t="shared" si="4"/>
        <v>144.31715866913461</v>
      </c>
      <c r="Z32" s="133">
        <f t="shared" si="5"/>
        <v>44.317158669134614</v>
      </c>
      <c r="AA32" s="34">
        <v>177.28633300000001</v>
      </c>
      <c r="AB32" s="34">
        <v>272.98383000000001</v>
      </c>
      <c r="AC32" s="156">
        <f t="shared" si="40"/>
        <v>95.697496999999998</v>
      </c>
      <c r="AD32" s="39">
        <f t="shared" si="41"/>
        <v>153.97906052916105</v>
      </c>
      <c r="AE32" s="133">
        <f t="shared" si="42"/>
        <v>53.979060529161046</v>
      </c>
      <c r="AF32" s="34">
        <v>40.487198999999997</v>
      </c>
      <c r="AG32" s="34">
        <v>50.406922999999999</v>
      </c>
      <c r="AH32" s="34">
        <f t="shared" si="64"/>
        <v>9.9197240000000022</v>
      </c>
      <c r="AI32" s="39">
        <f t="shared" si="65"/>
        <v>124.50088977506201</v>
      </c>
      <c r="AJ32" s="164">
        <f t="shared" si="43"/>
        <v>24.500889775062006</v>
      </c>
      <c r="AK32" s="34">
        <v>217.77353199999999</v>
      </c>
      <c r="AL32" s="34">
        <v>323.39075300000002</v>
      </c>
      <c r="AM32" s="34">
        <f t="shared" si="66"/>
        <v>105.61722100000003</v>
      </c>
      <c r="AN32" s="39">
        <f t="shared" si="44"/>
        <v>148.4986490461109</v>
      </c>
      <c r="AO32" s="164">
        <f t="shared" si="45"/>
        <v>48.498649046110899</v>
      </c>
      <c r="AP32" s="34">
        <v>254.78582299999999</v>
      </c>
      <c r="AQ32" s="34">
        <v>37.012290999999998</v>
      </c>
      <c r="AR32" s="34">
        <v>59.603845</v>
      </c>
      <c r="AS32" s="72">
        <f t="shared" si="8"/>
        <v>22.591554000000002</v>
      </c>
      <c r="AT32" s="39">
        <f t="shared" si="46"/>
        <v>161.03797789766648</v>
      </c>
      <c r="AU32" s="34">
        <v>382.994598</v>
      </c>
      <c r="AV32" s="70">
        <f t="shared" si="47"/>
        <v>128.208775</v>
      </c>
      <c r="AW32" s="39">
        <f t="shared" si="48"/>
        <v>150.32021542266108</v>
      </c>
      <c r="AX32" s="164">
        <f t="shared" si="49"/>
        <v>50.320215422661079</v>
      </c>
      <c r="AY32" s="34">
        <v>301.083416</v>
      </c>
      <c r="AZ32" s="34">
        <v>46.297592999999999</v>
      </c>
      <c r="BA32" s="34">
        <v>53.277889000000002</v>
      </c>
      <c r="BB32" s="34">
        <f t="shared" si="9"/>
        <v>6.9802960000000027</v>
      </c>
      <c r="BC32" s="39">
        <f t="shared" si="10"/>
        <v>115.07701707084428</v>
      </c>
      <c r="BD32" s="34">
        <v>436.27248700000001</v>
      </c>
      <c r="BE32" s="34">
        <f t="shared" si="11"/>
        <v>135.18907100000001</v>
      </c>
      <c r="BF32" s="39">
        <f t="shared" si="12"/>
        <v>144.90086926607742</v>
      </c>
      <c r="BG32" s="164">
        <f t="shared" si="13"/>
        <v>44.900869266077422</v>
      </c>
      <c r="BH32" s="34">
        <v>48.554659999999998</v>
      </c>
      <c r="BI32" s="34">
        <v>70.552316000000005</v>
      </c>
      <c r="BJ32" s="34">
        <f t="shared" si="67"/>
        <v>21.997656000000006</v>
      </c>
      <c r="BK32" s="39">
        <f t="shared" si="77"/>
        <v>145.30493262644617</v>
      </c>
      <c r="BL32" s="34">
        <v>349.63807600000001</v>
      </c>
      <c r="BM32" s="34">
        <v>506.82480299999997</v>
      </c>
      <c r="BN32" s="34">
        <f>BM32-BL32</f>
        <v>157.18672699999996</v>
      </c>
      <c r="BO32" s="39">
        <f>BM32/BL32%</f>
        <v>144.95698203075571</v>
      </c>
      <c r="BP32" s="164">
        <f t="shared" si="68"/>
        <v>44.956982030755711</v>
      </c>
      <c r="BQ32" s="34">
        <v>55.352184999999999</v>
      </c>
      <c r="BR32" s="34">
        <v>67.684906999999995</v>
      </c>
      <c r="BS32" s="34">
        <f t="shared" si="80"/>
        <v>12.332721999999997</v>
      </c>
      <c r="BT32" s="39">
        <f t="shared" si="81"/>
        <v>122.2804610152246</v>
      </c>
      <c r="BU32" s="34">
        <v>404.99026099999998</v>
      </c>
      <c r="BV32" s="34">
        <v>574.50971000000004</v>
      </c>
      <c r="BW32" s="34">
        <f t="shared" si="69"/>
        <v>169.51944900000007</v>
      </c>
      <c r="BX32" s="39">
        <f t="shared" si="70"/>
        <v>141.8576606216217</v>
      </c>
      <c r="BY32" s="133">
        <f t="shared" si="82"/>
        <v>41.857660621621704</v>
      </c>
      <c r="BZ32" s="34">
        <v>55.940817000000003</v>
      </c>
      <c r="CA32" s="34">
        <v>100.831676</v>
      </c>
      <c r="CB32" s="34">
        <f t="shared" si="71"/>
        <v>44.890858999999999</v>
      </c>
      <c r="CC32" s="39">
        <f t="shared" si="72"/>
        <v>180.24705645611147</v>
      </c>
      <c r="CD32" s="34">
        <v>460.93107800000001</v>
      </c>
      <c r="CE32" s="34">
        <v>675.34138600000006</v>
      </c>
      <c r="CF32" s="34">
        <f t="shared" si="83"/>
        <v>214.41030800000004</v>
      </c>
      <c r="CG32" s="39">
        <f t="shared" si="73"/>
        <v>146.51678271084165</v>
      </c>
      <c r="CH32" s="133">
        <f t="shared" si="74"/>
        <v>46.516782710841653</v>
      </c>
      <c r="CI32" s="34">
        <v>55.367601999999998</v>
      </c>
      <c r="CJ32" s="34">
        <v>79.525660999999999</v>
      </c>
      <c r="CK32" s="34">
        <f t="shared" si="50"/>
        <v>24.158059000000002</v>
      </c>
      <c r="CL32" s="39">
        <f t="shared" si="51"/>
        <v>143.63212082040326</v>
      </c>
      <c r="CM32" s="34">
        <v>516.29867999999999</v>
      </c>
      <c r="CN32" s="34">
        <v>754.86704699999996</v>
      </c>
      <c r="CO32" s="34">
        <f t="shared" si="84"/>
        <v>238.56836699999997</v>
      </c>
      <c r="CP32" s="39">
        <f t="shared" si="85"/>
        <v>146.20743306955578</v>
      </c>
      <c r="CQ32" s="133">
        <f t="shared" si="54"/>
        <v>46.207433069555776</v>
      </c>
      <c r="CR32" s="34">
        <v>56.576106000000003</v>
      </c>
      <c r="CS32" s="34">
        <v>75.608872000000005</v>
      </c>
      <c r="CT32" s="39">
        <f t="shared" si="86"/>
        <v>19.032766000000002</v>
      </c>
      <c r="CU32" s="39">
        <f t="shared" si="87"/>
        <v>133.64099678404872</v>
      </c>
      <c r="CV32" s="34">
        <v>572.87478599999997</v>
      </c>
      <c r="CW32" s="34">
        <v>830.47591899999998</v>
      </c>
      <c r="CX32" s="39">
        <f t="shared" si="88"/>
        <v>257.601133</v>
      </c>
      <c r="CY32" s="39">
        <f t="shared" si="89"/>
        <v>144.96639393027851</v>
      </c>
      <c r="CZ32" s="133">
        <f t="shared" si="90"/>
        <v>44.966393930278514</v>
      </c>
      <c r="DA32" s="34">
        <v>59.281517999999998</v>
      </c>
      <c r="DB32" s="34">
        <v>79.094719999999995</v>
      </c>
      <c r="DC32" s="34">
        <f t="shared" si="55"/>
        <v>19.813201999999997</v>
      </c>
      <c r="DD32" s="39">
        <f t="shared" si="56"/>
        <v>133.42222444438752</v>
      </c>
      <c r="DE32" s="34">
        <v>909.57063900000003</v>
      </c>
      <c r="DF32" s="34">
        <f>DE32-E32</f>
        <v>277.41433500000005</v>
      </c>
      <c r="DG32" s="39">
        <f>DE32/E32%</f>
        <v>143.88382006865189</v>
      </c>
      <c r="DH32" s="85">
        <f t="shared" si="57"/>
        <v>43.883820068651886</v>
      </c>
      <c r="DI32" s="34">
        <v>200.02542399999999</v>
      </c>
      <c r="DJ32" s="34">
        <v>59.157375999999999</v>
      </c>
      <c r="DK32" s="34">
        <f t="shared" si="19"/>
        <v>-140.86804799999999</v>
      </c>
      <c r="DL32" s="39">
        <f t="shared" si="20"/>
        <v>29.574928435097334</v>
      </c>
      <c r="DM32" s="38">
        <f t="shared" si="21"/>
        <v>-70.425071564902666</v>
      </c>
      <c r="DN32" s="201">
        <v>232.806467</v>
      </c>
      <c r="DO32" s="196">
        <v>32.781042999999997</v>
      </c>
      <c r="DP32" s="34">
        <v>42.723668000000004</v>
      </c>
      <c r="DQ32" s="39">
        <f t="shared" si="22"/>
        <v>9.9426250000000067</v>
      </c>
      <c r="DR32" s="39">
        <f t="shared" si="23"/>
        <v>130.33041078040137</v>
      </c>
      <c r="DS32" s="34">
        <v>101.881044</v>
      </c>
      <c r="DT32" s="39">
        <f t="shared" si="24"/>
        <v>-130.92542299999999</v>
      </c>
      <c r="DU32" s="39">
        <f t="shared" si="25"/>
        <v>43.762119374458791</v>
      </c>
      <c r="DV32" s="38">
        <f t="shared" si="26"/>
        <v>-56.237880625541209</v>
      </c>
      <c r="DW32" s="196">
        <v>40.177363</v>
      </c>
      <c r="DX32" s="34">
        <v>56.810895000000002</v>
      </c>
      <c r="DY32" s="34">
        <f t="shared" si="27"/>
        <v>16.633532000000002</v>
      </c>
      <c r="DZ32" s="39">
        <f t="shared" si="28"/>
        <v>141.40025815034204</v>
      </c>
      <c r="EA32" s="201">
        <v>272.98383000000001</v>
      </c>
      <c r="EB32" s="34">
        <v>158.69193899999999</v>
      </c>
      <c r="EC32" s="34">
        <f>EB32-EA32</f>
        <v>-114.29189100000002</v>
      </c>
      <c r="ED32" s="39">
        <f>EB32/EA32%</f>
        <v>58.132358608932989</v>
      </c>
      <c r="EE32" s="38">
        <f t="shared" si="30"/>
        <v>-41.867641391067011</v>
      </c>
      <c r="EF32" s="196">
        <v>50.406922999999999</v>
      </c>
      <c r="EG32" s="34">
        <v>70.191404000000006</v>
      </c>
      <c r="EH32" s="213">
        <f t="shared" si="31"/>
        <v>19.784481000000007</v>
      </c>
      <c r="EI32" s="39">
        <f t="shared" si="32"/>
        <v>139.24953125982319</v>
      </c>
      <c r="EJ32" s="201">
        <v>323.39075300000002</v>
      </c>
      <c r="EK32" s="34">
        <v>228.883343</v>
      </c>
      <c r="EL32" s="213">
        <f t="shared" si="33"/>
        <v>-94.507410000000021</v>
      </c>
      <c r="EM32" s="39">
        <f t="shared" si="34"/>
        <v>70.776093897774487</v>
      </c>
      <c r="EN32" s="210">
        <f t="shared" si="35"/>
        <v>-29.223906102225513</v>
      </c>
    </row>
    <row r="33" spans="1:144" s="15" customFormat="1" ht="16.95" customHeight="1">
      <c r="A33" s="9" t="s">
        <v>3</v>
      </c>
      <c r="B33" s="34">
        <v>478.12299899999999</v>
      </c>
      <c r="C33" s="34">
        <v>486.50781899999998</v>
      </c>
      <c r="D33" s="39">
        <f>C33/B33%</f>
        <v>101.75369518252353</v>
      </c>
      <c r="E33" s="34">
        <v>661.72304399999996</v>
      </c>
      <c r="F33" s="83">
        <f>E33/C33%</f>
        <v>136.01488365801578</v>
      </c>
      <c r="G33" s="139">
        <v>43.075839000000002</v>
      </c>
      <c r="H33" s="34">
        <v>52.789566000000001</v>
      </c>
      <c r="I33" s="62">
        <f>H33-G33</f>
        <v>9.7137269999999987</v>
      </c>
      <c r="J33" s="39">
        <f>H33/G33%</f>
        <v>122.55029089508854</v>
      </c>
      <c r="K33" s="76">
        <f t="shared" si="36"/>
        <v>22.550290895088537</v>
      </c>
      <c r="L33" s="37">
        <v>40.510095</v>
      </c>
      <c r="M33" s="37">
        <v>40.564534000000002</v>
      </c>
      <c r="N33" s="67">
        <f t="shared" si="75"/>
        <v>5.4439000000002125E-2</v>
      </c>
      <c r="O33" s="42">
        <f t="shared" si="76"/>
        <v>100.13438378754728</v>
      </c>
      <c r="P33" s="133">
        <f t="shared" si="1"/>
        <v>0.13438378754727864</v>
      </c>
      <c r="Q33" s="34">
        <v>83.585935000000006</v>
      </c>
      <c r="R33" s="37">
        <v>93.354100000000003</v>
      </c>
      <c r="S33" s="67">
        <f t="shared" si="38"/>
        <v>9.7681649999999962</v>
      </c>
      <c r="T33" s="42">
        <f t="shared" si="39"/>
        <v>111.68637402931485</v>
      </c>
      <c r="U33" s="133">
        <f t="shared" si="2"/>
        <v>11.686374029314848</v>
      </c>
      <c r="V33" s="34">
        <v>44.670256999999999</v>
      </c>
      <c r="W33" s="34">
        <v>42.475411000000001</v>
      </c>
      <c r="X33" s="34">
        <f t="shared" si="3"/>
        <v>-2.1948459999999983</v>
      </c>
      <c r="Y33" s="39">
        <f t="shared" si="4"/>
        <v>95.086560616832799</v>
      </c>
      <c r="Z33" s="133">
        <f t="shared" si="5"/>
        <v>-4.9134393831672014</v>
      </c>
      <c r="AA33" s="34">
        <v>128.256192</v>
      </c>
      <c r="AB33" s="34">
        <v>135.829511</v>
      </c>
      <c r="AC33" s="156">
        <f t="shared" si="40"/>
        <v>7.5733189999999979</v>
      </c>
      <c r="AD33" s="39">
        <f t="shared" si="41"/>
        <v>105.90483693761935</v>
      </c>
      <c r="AE33" s="133">
        <f t="shared" si="42"/>
        <v>5.9048369376193506</v>
      </c>
      <c r="AF33" s="34">
        <v>52.766333000000003</v>
      </c>
      <c r="AG33" s="34">
        <v>49.054254</v>
      </c>
      <c r="AH33" s="34">
        <f t="shared" si="64"/>
        <v>-3.7120790000000028</v>
      </c>
      <c r="AI33" s="39">
        <f t="shared" si="65"/>
        <v>92.965061642619744</v>
      </c>
      <c r="AJ33" s="164">
        <f t="shared" si="43"/>
        <v>-7.0349383573802555</v>
      </c>
      <c r="AK33" s="34">
        <v>181.022525</v>
      </c>
      <c r="AL33" s="34">
        <v>184.88376500000001</v>
      </c>
      <c r="AM33" s="34">
        <f t="shared" si="66"/>
        <v>3.8612400000000093</v>
      </c>
      <c r="AN33" s="39">
        <f t="shared" si="44"/>
        <v>102.13301631937794</v>
      </c>
      <c r="AO33" s="164">
        <f t="shared" si="45"/>
        <v>2.1330163193779441</v>
      </c>
      <c r="AP33" s="34">
        <v>242.563873</v>
      </c>
      <c r="AQ33" s="34">
        <v>61.541347999999999</v>
      </c>
      <c r="AR33" s="34">
        <v>48.880955</v>
      </c>
      <c r="AS33" s="72">
        <f t="shared" si="8"/>
        <v>-12.660392999999999</v>
      </c>
      <c r="AT33" s="39">
        <f t="shared" si="46"/>
        <v>79.427826312806801</v>
      </c>
      <c r="AU33" s="34">
        <v>233.76472000000001</v>
      </c>
      <c r="AV33" s="70">
        <f t="shared" si="47"/>
        <v>-8.7991529999999898</v>
      </c>
      <c r="AW33" s="39">
        <f t="shared" si="48"/>
        <v>96.372438776156912</v>
      </c>
      <c r="AX33" s="164">
        <f t="shared" si="49"/>
        <v>-3.6275612238430881</v>
      </c>
      <c r="AY33" s="34">
        <v>300.308133</v>
      </c>
      <c r="AZ33" s="34">
        <v>57.744259999999997</v>
      </c>
      <c r="BA33" s="34">
        <v>50.157679999999999</v>
      </c>
      <c r="BB33" s="34">
        <f t="shared" si="9"/>
        <v>-7.5865799999999979</v>
      </c>
      <c r="BC33" s="39">
        <f t="shared" si="10"/>
        <v>86.861759073542558</v>
      </c>
      <c r="BD33" s="34">
        <v>283.92239999999998</v>
      </c>
      <c r="BE33" s="34">
        <f t="shared" si="11"/>
        <v>-16.385733000000016</v>
      </c>
      <c r="BF33" s="39">
        <f t="shared" si="12"/>
        <v>94.543693227249349</v>
      </c>
      <c r="BG33" s="164">
        <f t="shared" si="13"/>
        <v>-5.4563067727506507</v>
      </c>
      <c r="BH33" s="34">
        <v>61.158439999999999</v>
      </c>
      <c r="BI33" s="34">
        <v>54.273936999999997</v>
      </c>
      <c r="BJ33" s="34">
        <f t="shared" si="67"/>
        <v>-6.8845030000000023</v>
      </c>
      <c r="BK33" s="39">
        <f t="shared" si="77"/>
        <v>88.743167745939886</v>
      </c>
      <c r="BL33" s="34">
        <v>361.46657299999998</v>
      </c>
      <c r="BM33" s="34">
        <v>338.19633700000003</v>
      </c>
      <c r="BN33" s="34">
        <f>BM33-BL33</f>
        <v>-23.270235999999954</v>
      </c>
      <c r="BO33" s="39">
        <f>BM33/BL33%</f>
        <v>93.562271662669076</v>
      </c>
      <c r="BP33" s="164">
        <f t="shared" si="68"/>
        <v>-6.437728337330924</v>
      </c>
      <c r="BQ33" s="34">
        <v>64.014932000000002</v>
      </c>
      <c r="BR33" s="34">
        <v>56.745821999999997</v>
      </c>
      <c r="BS33" s="34">
        <f t="shared" si="80"/>
        <v>-7.2691100000000048</v>
      </c>
      <c r="BT33" s="39">
        <f t="shared" si="81"/>
        <v>88.644664966604978</v>
      </c>
      <c r="BU33" s="34">
        <v>425.48150500000003</v>
      </c>
      <c r="BV33" s="34">
        <v>394.942159</v>
      </c>
      <c r="BW33" s="34">
        <f t="shared" si="69"/>
        <v>-30.539346000000023</v>
      </c>
      <c r="BX33" s="39">
        <f t="shared" si="70"/>
        <v>92.822403408580584</v>
      </c>
      <c r="BY33" s="133">
        <f t="shared" si="82"/>
        <v>-7.177596591419416</v>
      </c>
      <c r="BZ33" s="34">
        <v>64.590483000000006</v>
      </c>
      <c r="CA33" s="34">
        <v>56.852504000000003</v>
      </c>
      <c r="CB33" s="34">
        <f t="shared" si="71"/>
        <v>-7.7379790000000028</v>
      </c>
      <c r="CC33" s="39">
        <f t="shared" si="72"/>
        <v>88.019939408101337</v>
      </c>
      <c r="CD33" s="34">
        <v>490.07198799999998</v>
      </c>
      <c r="CE33" s="34">
        <v>451.79466300000001</v>
      </c>
      <c r="CF33" s="34">
        <f t="shared" si="83"/>
        <v>-38.277324999999962</v>
      </c>
      <c r="CG33" s="39">
        <f t="shared" si="73"/>
        <v>92.189448502002534</v>
      </c>
      <c r="CH33" s="133">
        <f t="shared" si="74"/>
        <v>-7.8105514979974657</v>
      </c>
      <c r="CI33" s="34">
        <v>57.286534000000003</v>
      </c>
      <c r="CJ33" s="34">
        <v>52.358376</v>
      </c>
      <c r="CK33" s="34">
        <f t="shared" si="50"/>
        <v>-4.9281580000000034</v>
      </c>
      <c r="CL33" s="39">
        <f t="shared" si="51"/>
        <v>91.397353521160838</v>
      </c>
      <c r="CM33" s="34">
        <v>547.35852199999999</v>
      </c>
      <c r="CN33" s="34">
        <v>504.15303899999998</v>
      </c>
      <c r="CO33" s="34">
        <f t="shared" si="84"/>
        <v>-43.205483000000015</v>
      </c>
      <c r="CP33" s="39">
        <f t="shared" si="85"/>
        <v>92.106547854205132</v>
      </c>
      <c r="CQ33" s="133">
        <f t="shared" si="54"/>
        <v>-7.8934521457948676</v>
      </c>
      <c r="CR33" s="34">
        <v>56.890748000000002</v>
      </c>
      <c r="CS33" s="34">
        <v>52.373171999999997</v>
      </c>
      <c r="CT33" s="39">
        <f t="shared" si="86"/>
        <v>-4.5175760000000054</v>
      </c>
      <c r="CU33" s="39">
        <f t="shared" si="87"/>
        <v>92.059207940103008</v>
      </c>
      <c r="CV33" s="34">
        <v>604.24927000000002</v>
      </c>
      <c r="CW33" s="34">
        <v>556.52621099999999</v>
      </c>
      <c r="CX33" s="39">
        <f t="shared" si="88"/>
        <v>-47.723059000000035</v>
      </c>
      <c r="CY33" s="39">
        <f t="shared" si="89"/>
        <v>92.102090748078183</v>
      </c>
      <c r="CZ33" s="133">
        <f t="shared" si="90"/>
        <v>-7.897909251921817</v>
      </c>
      <c r="DA33" s="34">
        <v>57.473773999999999</v>
      </c>
      <c r="DB33" s="34">
        <v>55.173082000000001</v>
      </c>
      <c r="DC33" s="34">
        <f t="shared" si="55"/>
        <v>-2.300691999999998</v>
      </c>
      <c r="DD33" s="39">
        <f t="shared" si="56"/>
        <v>95.996970722681269</v>
      </c>
      <c r="DE33" s="34">
        <v>611.69929300000001</v>
      </c>
      <c r="DF33" s="34">
        <f>DE33-E33</f>
        <v>-50.023750999999947</v>
      </c>
      <c r="DG33" s="39">
        <f>DE33/E33%</f>
        <v>92.440379482991091</v>
      </c>
      <c r="DH33" s="85">
        <f t="shared" si="57"/>
        <v>-7.5596205170089092</v>
      </c>
      <c r="DI33" s="34">
        <v>52.789566000000001</v>
      </c>
      <c r="DJ33" s="34">
        <v>49.186416999999999</v>
      </c>
      <c r="DK33" s="34">
        <f t="shared" si="19"/>
        <v>-3.6031490000000019</v>
      </c>
      <c r="DL33" s="39">
        <f t="shared" si="20"/>
        <v>93.174505355850059</v>
      </c>
      <c r="DM33" s="38">
        <f t="shared" si="21"/>
        <v>-6.8254946441499413</v>
      </c>
      <c r="DN33" s="201">
        <v>93.354100000000003</v>
      </c>
      <c r="DO33" s="196">
        <v>40.564534000000002</v>
      </c>
      <c r="DP33" s="34">
        <v>42.642795999999997</v>
      </c>
      <c r="DQ33" s="39">
        <f t="shared" si="22"/>
        <v>2.0782619999999952</v>
      </c>
      <c r="DR33" s="39">
        <f t="shared" si="23"/>
        <v>105.123347404903</v>
      </c>
      <c r="DS33" s="34">
        <v>91.829212999999996</v>
      </c>
      <c r="DT33" s="39">
        <f t="shared" si="24"/>
        <v>-1.5248870000000068</v>
      </c>
      <c r="DU33" s="39">
        <f t="shared" si="25"/>
        <v>98.366555941303048</v>
      </c>
      <c r="DV33" s="38">
        <f t="shared" si="26"/>
        <v>-1.6334440586969521</v>
      </c>
      <c r="DW33" s="196">
        <v>42.475411000000001</v>
      </c>
      <c r="DX33" s="34">
        <v>41.901786999999999</v>
      </c>
      <c r="DY33" s="34">
        <f t="shared" si="27"/>
        <v>-0.57362400000000235</v>
      </c>
      <c r="DZ33" s="39">
        <f t="shared" si="28"/>
        <v>98.649515127705286</v>
      </c>
      <c r="EA33" s="201">
        <v>135.829511</v>
      </c>
      <c r="EB33" s="34">
        <v>133.73099999999999</v>
      </c>
      <c r="EC33" s="34">
        <f>EB33-EA33</f>
        <v>-2.098511000000002</v>
      </c>
      <c r="ED33" s="39">
        <f>EB33/EA33%</f>
        <v>98.455040451408237</v>
      </c>
      <c r="EE33" s="38">
        <f t="shared" si="30"/>
        <v>-1.5449595485917627</v>
      </c>
      <c r="EF33" s="196">
        <v>49.054254</v>
      </c>
      <c r="EG33" s="34">
        <v>50.567922000000003</v>
      </c>
      <c r="EH33" s="213">
        <f t="shared" si="31"/>
        <v>1.5136680000000027</v>
      </c>
      <c r="EI33" s="39">
        <f t="shared" si="32"/>
        <v>103.08570180274273</v>
      </c>
      <c r="EJ33" s="201">
        <v>184.88376500000001</v>
      </c>
      <c r="EK33" s="34">
        <v>184.298922</v>
      </c>
      <c r="EL33" s="213">
        <f t="shared" si="33"/>
        <v>-0.58484300000000644</v>
      </c>
      <c r="EM33" s="39">
        <f t="shared" si="34"/>
        <v>99.683669899301321</v>
      </c>
      <c r="EN33" s="210">
        <f t="shared" si="35"/>
        <v>-0.31633010069867851</v>
      </c>
    </row>
    <row r="34" spans="1:144" s="15" customFormat="1" ht="16.95" customHeight="1">
      <c r="A34" s="8" t="s">
        <v>4</v>
      </c>
      <c r="B34" s="34"/>
      <c r="C34" s="34"/>
      <c r="D34" s="39"/>
      <c r="E34" s="34"/>
      <c r="F34" s="83"/>
      <c r="G34" s="139"/>
      <c r="H34" s="34"/>
      <c r="I34" s="62"/>
      <c r="J34" s="39"/>
      <c r="K34" s="76"/>
      <c r="L34" s="37"/>
      <c r="M34" s="37"/>
      <c r="N34" s="67"/>
      <c r="O34" s="42"/>
      <c r="P34" s="133"/>
      <c r="Q34" s="34"/>
      <c r="R34" s="37"/>
      <c r="S34" s="67"/>
      <c r="T34" s="42"/>
      <c r="U34" s="133"/>
      <c r="V34" s="34"/>
      <c r="W34" s="34"/>
      <c r="X34" s="34"/>
      <c r="Y34" s="39"/>
      <c r="Z34" s="133"/>
      <c r="AA34" s="34"/>
      <c r="AB34" s="34"/>
      <c r="AC34" s="156"/>
      <c r="AD34" s="39"/>
      <c r="AE34" s="133"/>
      <c r="AF34" s="34"/>
      <c r="AG34" s="34"/>
      <c r="AH34" s="34"/>
      <c r="AI34" s="39"/>
      <c r="AJ34" s="164"/>
      <c r="AK34" s="34"/>
      <c r="AL34" s="34"/>
      <c r="AM34" s="34"/>
      <c r="AN34" s="39"/>
      <c r="AO34" s="164"/>
      <c r="AP34" s="34"/>
      <c r="AQ34" s="34"/>
      <c r="AR34" s="34"/>
      <c r="AS34" s="72"/>
      <c r="AT34" s="39"/>
      <c r="AU34" s="34"/>
      <c r="AV34" s="70"/>
      <c r="AW34" s="39"/>
      <c r="AX34" s="164"/>
      <c r="AY34" s="34"/>
      <c r="AZ34" s="34"/>
      <c r="BA34" s="34"/>
      <c r="BB34" s="34"/>
      <c r="BC34" s="39"/>
      <c r="BD34" s="34"/>
      <c r="BE34" s="34"/>
      <c r="BF34" s="39"/>
      <c r="BG34" s="164"/>
      <c r="BH34" s="34"/>
      <c r="BI34" s="34"/>
      <c r="BJ34" s="34"/>
      <c r="BK34" s="39"/>
      <c r="BL34" s="34"/>
      <c r="BM34" s="34"/>
      <c r="BN34" s="34"/>
      <c r="BO34" s="39"/>
      <c r="BP34" s="164"/>
      <c r="BQ34" s="34"/>
      <c r="BR34" s="34"/>
      <c r="BS34" s="34"/>
      <c r="BT34" s="39"/>
      <c r="BU34" s="34"/>
      <c r="BV34" s="34"/>
      <c r="BW34" s="34"/>
      <c r="BX34" s="39"/>
      <c r="BY34" s="133"/>
      <c r="BZ34" s="34"/>
      <c r="CA34" s="34"/>
      <c r="CB34" s="34"/>
      <c r="CC34" s="39"/>
      <c r="CD34" s="34"/>
      <c r="CE34" s="34"/>
      <c r="CF34" s="34"/>
      <c r="CG34" s="39"/>
      <c r="CH34" s="133"/>
      <c r="CI34" s="34"/>
      <c r="CJ34" s="34"/>
      <c r="CK34" s="34"/>
      <c r="CL34" s="39"/>
      <c r="CM34" s="34"/>
      <c r="CN34" s="34"/>
      <c r="CO34" s="34"/>
      <c r="CP34" s="39"/>
      <c r="CQ34" s="133"/>
      <c r="CR34" s="34"/>
      <c r="CS34" s="34"/>
      <c r="CT34" s="39"/>
      <c r="CU34" s="39"/>
      <c r="CV34" s="34"/>
      <c r="CW34" s="34"/>
      <c r="CX34" s="39"/>
      <c r="CY34" s="39"/>
      <c r="CZ34" s="133"/>
      <c r="DA34" s="34"/>
      <c r="DB34" s="34"/>
      <c r="DC34" s="34"/>
      <c r="DD34" s="39"/>
      <c r="DE34" s="34"/>
      <c r="DF34" s="34"/>
      <c r="DG34" s="39"/>
      <c r="DH34" s="85"/>
      <c r="DI34" s="34"/>
      <c r="DJ34" s="34"/>
      <c r="DK34" s="34"/>
      <c r="DL34" s="39"/>
      <c r="DM34" s="38"/>
      <c r="DN34" s="201"/>
      <c r="DO34" s="196"/>
      <c r="DP34" s="34"/>
      <c r="DQ34" s="39"/>
      <c r="DR34" s="39"/>
      <c r="DS34" s="34"/>
      <c r="DT34" s="39"/>
      <c r="DU34" s="39"/>
      <c r="DV34" s="38"/>
      <c r="DW34" s="196"/>
      <c r="DX34" s="34"/>
      <c r="DY34" s="34"/>
      <c r="DZ34" s="39"/>
      <c r="EA34" s="201"/>
      <c r="EB34" s="34"/>
      <c r="EC34" s="34"/>
      <c r="ED34" s="39"/>
      <c r="EE34" s="38"/>
      <c r="EF34" s="196"/>
      <c r="EG34" s="34"/>
      <c r="EH34" s="213"/>
      <c r="EI34" s="39"/>
      <c r="EJ34" s="201"/>
      <c r="EK34" s="34"/>
      <c r="EL34" s="213"/>
      <c r="EM34" s="39"/>
      <c r="EN34" s="210"/>
    </row>
    <row r="35" spans="1:144" s="15" customFormat="1" ht="33" customHeight="1">
      <c r="A35" s="19" t="s">
        <v>10</v>
      </c>
      <c r="B35" s="34">
        <v>0.73254600000000003</v>
      </c>
      <c r="C35" s="34">
        <v>0.85398700000000005</v>
      </c>
      <c r="D35" s="39">
        <f>C35/B35%</f>
        <v>116.57793503752664</v>
      </c>
      <c r="E35" s="34">
        <v>0.98851500000000003</v>
      </c>
      <c r="F35" s="83">
        <f>E35/C35%</f>
        <v>115.75293300717694</v>
      </c>
      <c r="G35" s="139">
        <v>8.3542000000000005E-2</v>
      </c>
      <c r="H35" s="34">
        <v>8.6914000000000005E-2</v>
      </c>
      <c r="I35" s="108">
        <f>H35-G35</f>
        <v>3.372E-3</v>
      </c>
      <c r="J35" s="39">
        <f>H35/G35%</f>
        <v>104.03629312202246</v>
      </c>
      <c r="K35" s="76">
        <f t="shared" si="36"/>
        <v>4.0362931220224567</v>
      </c>
      <c r="L35" s="37">
        <v>6.0052000000000001E-2</v>
      </c>
      <c r="M35" s="37">
        <v>0.136439</v>
      </c>
      <c r="N35" s="67">
        <f t="shared" si="75"/>
        <v>7.638700000000001E-2</v>
      </c>
      <c r="O35" s="42">
        <f t="shared" si="76"/>
        <v>227.20142543129288</v>
      </c>
      <c r="P35" s="133">
        <f t="shared" si="1"/>
        <v>127.20142543129288</v>
      </c>
      <c r="Q35" s="34">
        <v>0.143594</v>
      </c>
      <c r="R35" s="37">
        <v>0.223353</v>
      </c>
      <c r="S35" s="67">
        <f t="shared" si="38"/>
        <v>7.9758999999999997E-2</v>
      </c>
      <c r="T35" s="42">
        <f t="shared" si="39"/>
        <v>155.54479992200231</v>
      </c>
      <c r="U35" s="133">
        <f t="shared" si="2"/>
        <v>55.544799922002312</v>
      </c>
      <c r="V35" s="34">
        <v>6.4328999999999997E-2</v>
      </c>
      <c r="W35" s="34">
        <v>0.123374</v>
      </c>
      <c r="X35" s="34">
        <f t="shared" si="3"/>
        <v>5.9045E-2</v>
      </c>
      <c r="Y35" s="39">
        <f t="shared" si="4"/>
        <v>191.78597522112889</v>
      </c>
      <c r="Z35" s="133">
        <f t="shared" si="5"/>
        <v>91.785975221128894</v>
      </c>
      <c r="AA35" s="34">
        <v>0.207923</v>
      </c>
      <c r="AB35" s="34">
        <v>0.34672700000000001</v>
      </c>
      <c r="AC35" s="157">
        <f t="shared" si="40"/>
        <v>0.13880400000000001</v>
      </c>
      <c r="AD35" s="39">
        <f t="shared" si="41"/>
        <v>166.75740538564756</v>
      </c>
      <c r="AE35" s="133">
        <f t="shared" si="42"/>
        <v>66.757405385647559</v>
      </c>
      <c r="AF35" s="34">
        <v>9.8601999999999995E-2</v>
      </c>
      <c r="AG35" s="34">
        <v>0.13498099999999999</v>
      </c>
      <c r="AH35" s="34">
        <f t="shared" si="64"/>
        <v>3.6378999999999995E-2</v>
      </c>
      <c r="AI35" s="39">
        <f t="shared" si="65"/>
        <v>136.89478915234983</v>
      </c>
      <c r="AJ35" s="164">
        <f t="shared" si="43"/>
        <v>36.89478915234983</v>
      </c>
      <c r="AK35" s="34">
        <v>0.30652499999999999</v>
      </c>
      <c r="AL35" s="34">
        <v>0.48170800000000003</v>
      </c>
      <c r="AM35" s="34">
        <f t="shared" si="66"/>
        <v>0.17518300000000003</v>
      </c>
      <c r="AN35" s="39">
        <f t="shared" si="44"/>
        <v>157.15129271674417</v>
      </c>
      <c r="AO35" s="164">
        <f t="shared" si="45"/>
        <v>57.151292716744166</v>
      </c>
      <c r="AP35" s="34">
        <v>0.37751200000000001</v>
      </c>
      <c r="AQ35" s="34">
        <v>7.0986999999999995E-2</v>
      </c>
      <c r="AR35" s="34">
        <v>6.5633999999999998E-2</v>
      </c>
      <c r="AS35" s="170">
        <f t="shared" si="8"/>
        <v>-5.3529999999999966E-3</v>
      </c>
      <c r="AT35" s="39">
        <f t="shared" si="46"/>
        <v>92.459182667248939</v>
      </c>
      <c r="AU35" s="34">
        <v>0.547342</v>
      </c>
      <c r="AV35" s="70">
        <f t="shared" si="47"/>
        <v>0.16982999999999998</v>
      </c>
      <c r="AW35" s="39">
        <f t="shared" si="48"/>
        <v>144.98664943101144</v>
      </c>
      <c r="AX35" s="164">
        <f t="shared" si="49"/>
        <v>44.986649431011443</v>
      </c>
      <c r="AY35" s="34">
        <v>0.45029799999999998</v>
      </c>
      <c r="AZ35" s="34">
        <v>7.2786000000000003E-2</v>
      </c>
      <c r="BA35" s="44">
        <v>3.2452000000000002E-2</v>
      </c>
      <c r="BB35" s="44">
        <f t="shared" si="9"/>
        <v>-4.0334000000000002E-2</v>
      </c>
      <c r="BC35" s="39">
        <f t="shared" si="10"/>
        <v>44.585497211002121</v>
      </c>
      <c r="BD35" s="34">
        <v>0.57979400000000003</v>
      </c>
      <c r="BE35" s="34">
        <f t="shared" si="11"/>
        <v>0.12949600000000006</v>
      </c>
      <c r="BF35" s="39">
        <f t="shared" si="12"/>
        <v>128.75784480499581</v>
      </c>
      <c r="BG35" s="164">
        <f t="shared" si="13"/>
        <v>28.757844804995813</v>
      </c>
      <c r="BH35" s="34">
        <v>0.10230300000000001</v>
      </c>
      <c r="BI35" s="34">
        <v>9.2757000000000006E-2</v>
      </c>
      <c r="BJ35" s="44">
        <f t="shared" si="67"/>
        <v>-9.5459999999999989E-3</v>
      </c>
      <c r="BK35" s="39">
        <f t="shared" si="77"/>
        <v>90.668895340312602</v>
      </c>
      <c r="BL35" s="34">
        <v>0.55260100000000001</v>
      </c>
      <c r="BM35" s="34">
        <v>0.67255100000000001</v>
      </c>
      <c r="BN35" s="34">
        <f t="shared" ref="BN35:BN46" si="110">BM35-BL35</f>
        <v>0.11995</v>
      </c>
      <c r="BO35" s="39">
        <f t="shared" ref="BO35:BO46" si="111">BM35/BL35%</f>
        <v>121.70643918487298</v>
      </c>
      <c r="BP35" s="164">
        <f t="shared" si="68"/>
        <v>21.706439184872977</v>
      </c>
      <c r="BQ35" s="34">
        <v>6.6250000000000003E-2</v>
      </c>
      <c r="BR35" s="34">
        <v>0.14421999999999999</v>
      </c>
      <c r="BS35" s="34">
        <f t="shared" si="80"/>
        <v>7.7969999999999984E-2</v>
      </c>
      <c r="BT35" s="39">
        <f t="shared" si="81"/>
        <v>217.69056603773583</v>
      </c>
      <c r="BU35" s="34">
        <v>0.61885100000000004</v>
      </c>
      <c r="BV35" s="34">
        <v>0.81677100000000002</v>
      </c>
      <c r="BW35" s="34">
        <f t="shared" si="69"/>
        <v>0.19791999999999998</v>
      </c>
      <c r="BX35" s="39">
        <f t="shared" si="70"/>
        <v>131.98185023535552</v>
      </c>
      <c r="BY35" s="133">
        <f t="shared" si="82"/>
        <v>31.981850235355523</v>
      </c>
      <c r="BZ35" s="34">
        <v>4.4006999999999998E-2</v>
      </c>
      <c r="CA35" s="44">
        <f>SUM(CA36:CA37)</f>
        <v>8.232999999999999E-3</v>
      </c>
      <c r="CB35" s="34">
        <f t="shared" si="71"/>
        <v>-3.5774E-2</v>
      </c>
      <c r="CC35" s="39">
        <f t="shared" si="72"/>
        <v>18.708387302020132</v>
      </c>
      <c r="CD35" s="34">
        <v>0.66285799999999995</v>
      </c>
      <c r="CE35" s="34">
        <v>0.82500399999999996</v>
      </c>
      <c r="CF35" s="34">
        <f t="shared" si="83"/>
        <v>0.16214600000000001</v>
      </c>
      <c r="CG35" s="39">
        <f t="shared" si="73"/>
        <v>124.46164940303957</v>
      </c>
      <c r="CH35" s="133">
        <f t="shared" si="74"/>
        <v>24.461649403039573</v>
      </c>
      <c r="CI35" s="34">
        <v>0.102418</v>
      </c>
      <c r="CJ35" s="34">
        <v>0.128583</v>
      </c>
      <c r="CK35" s="44">
        <f t="shared" si="50"/>
        <v>2.6165000000000008E-2</v>
      </c>
      <c r="CL35" s="39">
        <f t="shared" si="51"/>
        <v>125.54726708195825</v>
      </c>
      <c r="CM35" s="34">
        <v>0.76527599999999996</v>
      </c>
      <c r="CN35" s="34">
        <v>0.95358699999999996</v>
      </c>
      <c r="CO35" s="34">
        <f t="shared" si="84"/>
        <v>0.18831100000000001</v>
      </c>
      <c r="CP35" s="39">
        <f t="shared" si="85"/>
        <v>124.60693919579342</v>
      </c>
      <c r="CQ35" s="133">
        <f t="shared" si="54"/>
        <v>24.606939195793416</v>
      </c>
      <c r="CR35" s="34">
        <v>0.169072</v>
      </c>
      <c r="CS35" s="34">
        <v>7.4188000000000004E-2</v>
      </c>
      <c r="CT35" s="39">
        <f t="shared" si="86"/>
        <v>-9.4883999999999996E-2</v>
      </c>
      <c r="CU35" s="39">
        <f t="shared" si="87"/>
        <v>43.879530614176211</v>
      </c>
      <c r="CV35" s="34">
        <v>0.93434799999999996</v>
      </c>
      <c r="CW35" s="34">
        <v>1.0277750000000001</v>
      </c>
      <c r="CX35" s="39">
        <f t="shared" si="88"/>
        <v>9.3427000000000149E-2</v>
      </c>
      <c r="CY35" s="39">
        <f t="shared" si="89"/>
        <v>109.99916519326848</v>
      </c>
      <c r="CZ35" s="133">
        <f t="shared" si="90"/>
        <v>9.9991651932684817</v>
      </c>
      <c r="DA35" s="34">
        <v>5.4167E-2</v>
      </c>
      <c r="DB35" s="44">
        <v>2.4874E-2</v>
      </c>
      <c r="DC35" s="44">
        <f t="shared" si="55"/>
        <v>-2.9293E-2</v>
      </c>
      <c r="DD35" s="39">
        <f t="shared" si="56"/>
        <v>45.920948178780442</v>
      </c>
      <c r="DE35" s="34">
        <v>1.0526489999999999</v>
      </c>
      <c r="DF35" s="34">
        <f t="shared" ref="DF35:DF46" si="112">DE35-E35</f>
        <v>6.4133999999999913E-2</v>
      </c>
      <c r="DG35" s="39">
        <f t="shared" ref="DG35:DG46" si="113">DE35/E35%</f>
        <v>106.48791368871488</v>
      </c>
      <c r="DH35" s="85">
        <f t="shared" si="57"/>
        <v>6.4879136887148832</v>
      </c>
      <c r="DI35" s="34">
        <v>8.6914000000000005E-2</v>
      </c>
      <c r="DJ35" s="34">
        <v>9.9572999999999995E-2</v>
      </c>
      <c r="DK35" s="34">
        <f t="shared" si="19"/>
        <v>1.265899999999999E-2</v>
      </c>
      <c r="DL35" s="39">
        <f t="shared" si="20"/>
        <v>114.56497227144072</v>
      </c>
      <c r="DM35" s="38">
        <f t="shared" si="21"/>
        <v>14.564972271440723</v>
      </c>
      <c r="DN35" s="201">
        <v>0.223353</v>
      </c>
      <c r="DO35" s="196">
        <v>0.136439</v>
      </c>
      <c r="DP35" s="34">
        <v>5.1553000000000002E-2</v>
      </c>
      <c r="DQ35" s="39">
        <f t="shared" si="22"/>
        <v>-8.4886000000000003E-2</v>
      </c>
      <c r="DR35" s="39">
        <f t="shared" si="23"/>
        <v>37.784651016205046</v>
      </c>
      <c r="DS35" s="34">
        <v>0.15112600000000001</v>
      </c>
      <c r="DT35" s="39">
        <f t="shared" si="24"/>
        <v>-7.2226999999999986E-2</v>
      </c>
      <c r="DU35" s="39">
        <f t="shared" si="25"/>
        <v>67.662399878219688</v>
      </c>
      <c r="DV35" s="38">
        <f t="shared" si="26"/>
        <v>-32.337600121780312</v>
      </c>
      <c r="DW35" s="196">
        <v>0.123374</v>
      </c>
      <c r="DX35" s="44">
        <v>1.6736000000000001E-2</v>
      </c>
      <c r="DY35" s="34">
        <f t="shared" si="27"/>
        <v>-0.106638</v>
      </c>
      <c r="DZ35" s="39">
        <f t="shared" si="28"/>
        <v>13.565256861251157</v>
      </c>
      <c r="EA35" s="201">
        <v>0.34672700000000001</v>
      </c>
      <c r="EB35" s="34">
        <v>0.16786200000000001</v>
      </c>
      <c r="EC35" s="34">
        <f t="shared" ref="EC35:EC46" si="114">EB35-EA35</f>
        <v>-0.178865</v>
      </c>
      <c r="ED35" s="39">
        <f t="shared" ref="ED35:ED46" si="115">EB35/EA35%</f>
        <v>48.413304992111954</v>
      </c>
      <c r="EE35" s="38">
        <f t="shared" si="30"/>
        <v>-51.586695007888046</v>
      </c>
      <c r="EF35" s="196">
        <v>0.13498099999999999</v>
      </c>
      <c r="EG35" s="34">
        <v>0.124087</v>
      </c>
      <c r="EH35" s="213">
        <f t="shared" si="31"/>
        <v>-1.0893999999999987E-2</v>
      </c>
      <c r="EI35" s="39">
        <f t="shared" si="32"/>
        <v>91.929234484853438</v>
      </c>
      <c r="EJ35" s="201">
        <v>0.48170800000000003</v>
      </c>
      <c r="EK35" s="34">
        <v>0.29194900000000001</v>
      </c>
      <c r="EL35" s="213">
        <f t="shared" si="33"/>
        <v>-0.18975900000000001</v>
      </c>
      <c r="EM35" s="39">
        <f t="shared" si="34"/>
        <v>60.607048253298679</v>
      </c>
      <c r="EN35" s="210">
        <f t="shared" si="35"/>
        <v>-39.392951746701321</v>
      </c>
    </row>
    <row r="36" spans="1:144" s="15" customFormat="1" ht="16.95" customHeight="1">
      <c r="A36" s="9" t="s">
        <v>2</v>
      </c>
      <c r="B36" s="34">
        <v>0.54219499999999998</v>
      </c>
      <c r="C36" s="34">
        <v>0.579592</v>
      </c>
      <c r="D36" s="39">
        <f>C36/B36%</f>
        <v>106.89733398500539</v>
      </c>
      <c r="E36" s="34">
        <v>0.68835299999999999</v>
      </c>
      <c r="F36" s="83">
        <f>E36/C36%</f>
        <v>118.7650968267333</v>
      </c>
      <c r="G36" s="139">
        <v>6.3339000000000006E-2</v>
      </c>
      <c r="H36" s="34">
        <v>6.5945000000000004E-2</v>
      </c>
      <c r="I36" s="108">
        <f>H36-G36</f>
        <v>2.6059999999999972E-3</v>
      </c>
      <c r="J36" s="39">
        <f>H36/G36%</f>
        <v>104.11436871437819</v>
      </c>
      <c r="K36" s="76">
        <f t="shared" si="36"/>
        <v>4.1143687143781875</v>
      </c>
      <c r="L36" s="37">
        <v>4.3610000000000003E-2</v>
      </c>
      <c r="M36" s="37">
        <v>9.5146999999999995E-2</v>
      </c>
      <c r="N36" s="67">
        <f t="shared" si="75"/>
        <v>5.1536999999999993E-2</v>
      </c>
      <c r="O36" s="42">
        <f t="shared" si="76"/>
        <v>218.17702361843612</v>
      </c>
      <c r="P36" s="133">
        <f t="shared" si="1"/>
        <v>118.17702361843612</v>
      </c>
      <c r="Q36" s="34">
        <v>0.106949</v>
      </c>
      <c r="R36" s="37">
        <v>0.16109200000000001</v>
      </c>
      <c r="S36" s="67">
        <f t="shared" si="38"/>
        <v>5.4143000000000011E-2</v>
      </c>
      <c r="T36" s="42">
        <f t="shared" si="39"/>
        <v>150.62506428297601</v>
      </c>
      <c r="U36" s="133">
        <f t="shared" si="2"/>
        <v>50.625064282976012</v>
      </c>
      <c r="V36" s="34">
        <v>3.8564000000000001E-2</v>
      </c>
      <c r="W36" s="34">
        <v>6.3416E-2</v>
      </c>
      <c r="X36" s="44">
        <f t="shared" si="3"/>
        <v>2.4851999999999999E-2</v>
      </c>
      <c r="Y36" s="39">
        <f t="shared" si="4"/>
        <v>164.44352245617674</v>
      </c>
      <c r="Z36" s="133">
        <f t="shared" si="5"/>
        <v>64.443522456176737</v>
      </c>
      <c r="AA36" s="34">
        <v>0.145513</v>
      </c>
      <c r="AB36" s="34">
        <v>0.22450800000000001</v>
      </c>
      <c r="AC36" s="157">
        <f t="shared" si="40"/>
        <v>7.899500000000001E-2</v>
      </c>
      <c r="AD36" s="39">
        <f t="shared" si="41"/>
        <v>154.28724581308887</v>
      </c>
      <c r="AE36" s="133">
        <f t="shared" si="42"/>
        <v>54.287245813088873</v>
      </c>
      <c r="AF36" s="34">
        <v>7.2235999999999995E-2</v>
      </c>
      <c r="AG36" s="34">
        <v>7.7779000000000001E-2</v>
      </c>
      <c r="AH36" s="34">
        <f t="shared" si="64"/>
        <v>5.5430000000000063E-3</v>
      </c>
      <c r="AI36" s="39">
        <f t="shared" si="65"/>
        <v>107.67345921701093</v>
      </c>
      <c r="AJ36" s="164">
        <f t="shared" si="43"/>
        <v>7.6734592170109295</v>
      </c>
      <c r="AK36" s="34">
        <v>0.217749</v>
      </c>
      <c r="AL36" s="34">
        <v>0.30228699999999997</v>
      </c>
      <c r="AM36" s="34">
        <f t="shared" si="66"/>
        <v>8.4537999999999974E-2</v>
      </c>
      <c r="AN36" s="39">
        <f t="shared" si="44"/>
        <v>138.82359964913732</v>
      </c>
      <c r="AO36" s="164">
        <f t="shared" si="45"/>
        <v>38.823599649137321</v>
      </c>
      <c r="AP36" s="34">
        <v>0.27456000000000003</v>
      </c>
      <c r="AQ36" s="34">
        <v>5.6811E-2</v>
      </c>
      <c r="AR36" s="34">
        <v>5.7038999999999999E-2</v>
      </c>
      <c r="AS36" s="171">
        <f t="shared" si="8"/>
        <v>2.2799999999999904E-4</v>
      </c>
      <c r="AT36" s="39">
        <f t="shared" si="46"/>
        <v>100.40133072820404</v>
      </c>
      <c r="AU36" s="34">
        <v>0.35932599999999998</v>
      </c>
      <c r="AV36" s="70">
        <f t="shared" si="47"/>
        <v>8.4765999999999952E-2</v>
      </c>
      <c r="AW36" s="39">
        <f t="shared" si="48"/>
        <v>130.8733974358974</v>
      </c>
      <c r="AX36" s="164">
        <f t="shared" si="49"/>
        <v>30.873397435897402</v>
      </c>
      <c r="AY36" s="34">
        <v>0.317467</v>
      </c>
      <c r="AZ36" s="44">
        <v>4.2907000000000001E-2</v>
      </c>
      <c r="BA36" s="44">
        <v>3.4667000000000003E-2</v>
      </c>
      <c r="BB36" s="44">
        <f t="shared" si="9"/>
        <v>-8.2399999999999973E-3</v>
      </c>
      <c r="BC36" s="39">
        <f t="shared" si="10"/>
        <v>80.795674365488154</v>
      </c>
      <c r="BD36" s="34">
        <v>0.39399299999999998</v>
      </c>
      <c r="BE36" s="34">
        <f t="shared" si="11"/>
        <v>7.6525999999999983E-2</v>
      </c>
      <c r="BF36" s="39">
        <f t="shared" si="12"/>
        <v>124.10518258590656</v>
      </c>
      <c r="BG36" s="164">
        <f t="shared" si="13"/>
        <v>24.105182585906562</v>
      </c>
      <c r="BH36" s="34">
        <v>7.4188000000000004E-2</v>
      </c>
      <c r="BI36" s="34">
        <v>5.9660999999999999E-2</v>
      </c>
      <c r="BJ36" s="44">
        <f t="shared" si="67"/>
        <v>-1.4527000000000005E-2</v>
      </c>
      <c r="BK36" s="39">
        <f t="shared" si="77"/>
        <v>80.418666091551188</v>
      </c>
      <c r="BL36" s="34">
        <v>0.39165499999999998</v>
      </c>
      <c r="BM36" s="34">
        <v>0.453654</v>
      </c>
      <c r="BN36" s="34">
        <f t="shared" si="110"/>
        <v>6.1999000000000026E-2</v>
      </c>
      <c r="BO36" s="39">
        <f t="shared" si="111"/>
        <v>115.83000344691119</v>
      </c>
      <c r="BP36" s="164">
        <f t="shared" si="68"/>
        <v>15.830003446911192</v>
      </c>
      <c r="BQ36" s="34">
        <v>4.5030000000000001E-2</v>
      </c>
      <c r="BR36" s="34">
        <v>8.8951000000000002E-2</v>
      </c>
      <c r="BS36" s="44">
        <f t="shared" si="80"/>
        <v>4.3921000000000002E-2</v>
      </c>
      <c r="BT36" s="39">
        <f t="shared" si="81"/>
        <v>197.5371974239396</v>
      </c>
      <c r="BU36" s="34">
        <v>0.43668499999999999</v>
      </c>
      <c r="BV36" s="34">
        <v>0.542605</v>
      </c>
      <c r="BW36" s="34">
        <f t="shared" si="69"/>
        <v>0.10592000000000001</v>
      </c>
      <c r="BX36" s="39">
        <f t="shared" si="70"/>
        <v>124.25547019018285</v>
      </c>
      <c r="BY36" s="133">
        <f t="shared" si="82"/>
        <v>24.255470190182848</v>
      </c>
      <c r="BZ36" s="34">
        <v>3.2118000000000001E-2</v>
      </c>
      <c r="CA36" s="44">
        <v>2.2815999999999999E-2</v>
      </c>
      <c r="CB36" s="34">
        <f t="shared" si="71"/>
        <v>-9.3020000000000012E-3</v>
      </c>
      <c r="CC36" s="39">
        <f t="shared" si="72"/>
        <v>71.038047200946508</v>
      </c>
      <c r="CD36" s="34">
        <v>0.46880300000000003</v>
      </c>
      <c r="CE36" s="34">
        <v>0.56542099999999995</v>
      </c>
      <c r="CF36" s="34">
        <f t="shared" si="83"/>
        <v>9.6617999999999926E-2</v>
      </c>
      <c r="CG36" s="39">
        <f t="shared" si="73"/>
        <v>120.60950975143076</v>
      </c>
      <c r="CH36" s="133">
        <f t="shared" si="74"/>
        <v>20.609509751430764</v>
      </c>
      <c r="CI36" s="34">
        <v>7.7533000000000005E-2</v>
      </c>
      <c r="CJ36" s="34">
        <v>7.9486000000000001E-2</v>
      </c>
      <c r="CK36" s="50">
        <f t="shared" si="50"/>
        <v>1.9529999999999964E-3</v>
      </c>
      <c r="CL36" s="39">
        <f t="shared" si="51"/>
        <v>102.51892742445152</v>
      </c>
      <c r="CM36" s="34">
        <v>0.54633600000000004</v>
      </c>
      <c r="CN36" s="34">
        <v>0.64490700000000001</v>
      </c>
      <c r="CO36" s="34">
        <f t="shared" si="84"/>
        <v>9.8570999999999964E-2</v>
      </c>
      <c r="CP36" s="39">
        <f t="shared" si="85"/>
        <v>118.04219381479528</v>
      </c>
      <c r="CQ36" s="133">
        <f t="shared" si="54"/>
        <v>18.042193814795283</v>
      </c>
      <c r="CR36" s="34">
        <v>0.118627</v>
      </c>
      <c r="CS36" s="44">
        <v>4.6519999999999999E-2</v>
      </c>
      <c r="CT36" s="39">
        <f t="shared" si="86"/>
        <v>-7.2107000000000004E-2</v>
      </c>
      <c r="CU36" s="39">
        <f t="shared" si="87"/>
        <v>39.215355694740659</v>
      </c>
      <c r="CV36" s="34">
        <v>0.66496299999999997</v>
      </c>
      <c r="CW36" s="34">
        <v>0.69142700000000001</v>
      </c>
      <c r="CX36" s="39">
        <f t="shared" si="88"/>
        <v>2.6464000000000043E-2</v>
      </c>
      <c r="CY36" s="39">
        <f t="shared" si="89"/>
        <v>103.97977030300935</v>
      </c>
      <c r="CZ36" s="133">
        <f t="shared" si="90"/>
        <v>3.9797703030093459</v>
      </c>
      <c r="DA36" s="44">
        <v>2.3390000000000001E-2</v>
      </c>
      <c r="DB36" s="44">
        <v>2.1419000000000001E-2</v>
      </c>
      <c r="DC36" s="44">
        <f t="shared" si="55"/>
        <v>-1.9710000000000005E-3</v>
      </c>
      <c r="DD36" s="39">
        <f t="shared" si="56"/>
        <v>91.573321932449758</v>
      </c>
      <c r="DE36" s="34">
        <v>0.71284599999999998</v>
      </c>
      <c r="DF36" s="34">
        <f t="shared" si="112"/>
        <v>2.4492999999999987E-2</v>
      </c>
      <c r="DG36" s="39">
        <f t="shared" si="113"/>
        <v>103.55820342179085</v>
      </c>
      <c r="DH36" s="85">
        <f t="shared" si="57"/>
        <v>3.55820342179085</v>
      </c>
      <c r="DI36" s="34">
        <v>6.5945000000000004E-2</v>
      </c>
      <c r="DJ36" s="34">
        <v>5.6742000000000001E-2</v>
      </c>
      <c r="DK36" s="34">
        <f t="shared" si="19"/>
        <v>-9.2030000000000028E-3</v>
      </c>
      <c r="DL36" s="39">
        <f t="shared" si="20"/>
        <v>86.044430965198273</v>
      </c>
      <c r="DM36" s="38">
        <f t="shared" si="21"/>
        <v>-13.955569034801727</v>
      </c>
      <c r="DN36" s="201">
        <v>0.16109200000000001</v>
      </c>
      <c r="DO36" s="196">
        <v>9.5146999999999995E-2</v>
      </c>
      <c r="DP36" s="44">
        <v>2.7726000000000001E-2</v>
      </c>
      <c r="DQ36" s="183">
        <f t="shared" si="22"/>
        <v>-6.7420999999999995E-2</v>
      </c>
      <c r="DR36" s="183">
        <f t="shared" si="23"/>
        <v>29.140172575068053</v>
      </c>
      <c r="DS36" s="34">
        <v>8.4468000000000001E-2</v>
      </c>
      <c r="DT36" s="39">
        <f t="shared" si="24"/>
        <v>-7.6624000000000012E-2</v>
      </c>
      <c r="DU36" s="39">
        <f t="shared" si="25"/>
        <v>52.434633625505924</v>
      </c>
      <c r="DV36" s="38">
        <f t="shared" si="26"/>
        <v>-47.565366374494076</v>
      </c>
      <c r="DW36" s="196">
        <v>6.3416E-2</v>
      </c>
      <c r="DX36" s="44">
        <v>2.2193999999999998E-2</v>
      </c>
      <c r="DY36" s="34">
        <f t="shared" si="27"/>
        <v>-4.1222000000000002E-2</v>
      </c>
      <c r="DZ36" s="39">
        <f t="shared" si="28"/>
        <v>34.997476977418941</v>
      </c>
      <c r="EA36" s="201">
        <v>0.22450800000000001</v>
      </c>
      <c r="EB36" s="34">
        <v>0.10666200000000001</v>
      </c>
      <c r="EC36" s="34">
        <f t="shared" si="114"/>
        <v>-0.11784600000000001</v>
      </c>
      <c r="ED36" s="39">
        <f t="shared" si="115"/>
        <v>47.509220161419641</v>
      </c>
      <c r="EE36" s="38">
        <f t="shared" si="30"/>
        <v>-52.490779838580359</v>
      </c>
      <c r="EF36" s="196">
        <v>7.7779000000000001E-2</v>
      </c>
      <c r="EG36" s="34">
        <v>7.8420000000000004E-2</v>
      </c>
      <c r="EH36" s="213">
        <f t="shared" si="31"/>
        <v>6.4100000000000268E-4</v>
      </c>
      <c r="EI36" s="39">
        <f t="shared" si="32"/>
        <v>100.82412990653005</v>
      </c>
      <c r="EJ36" s="201">
        <v>0.30228699999999997</v>
      </c>
      <c r="EK36" s="34">
        <v>0.185082</v>
      </c>
      <c r="EL36" s="213">
        <f t="shared" si="33"/>
        <v>-0.11720499999999998</v>
      </c>
      <c r="EM36" s="39">
        <f t="shared" si="34"/>
        <v>61.227244307562025</v>
      </c>
      <c r="EN36" s="210">
        <f t="shared" si="35"/>
        <v>-38.772755692437975</v>
      </c>
    </row>
    <row r="37" spans="1:144" s="15" customFormat="1" ht="16.95" customHeight="1">
      <c r="A37" s="9" t="s">
        <v>3</v>
      </c>
      <c r="B37" s="44">
        <v>0.19035099999999999</v>
      </c>
      <c r="C37" s="34">
        <v>0.274395</v>
      </c>
      <c r="D37" s="39">
        <f>C37/B37%</f>
        <v>144.15211898019973</v>
      </c>
      <c r="E37" s="34">
        <v>0.30016199999999998</v>
      </c>
      <c r="F37" s="83">
        <f>E37/C37%</f>
        <v>109.39047723172797</v>
      </c>
      <c r="G37" s="139">
        <v>2.0202999999999999E-2</v>
      </c>
      <c r="H37" s="44">
        <v>2.0969000000000002E-2</v>
      </c>
      <c r="I37" s="108">
        <f>H37-G37</f>
        <v>7.6600000000000279E-4</v>
      </c>
      <c r="J37" s="39">
        <f>H37/G37%</f>
        <v>103.79151611146861</v>
      </c>
      <c r="K37" s="76">
        <f t="shared" si="36"/>
        <v>3.79151611146861</v>
      </c>
      <c r="L37" s="37">
        <v>1.6441999999999998E-2</v>
      </c>
      <c r="M37" s="124">
        <v>4.1292000000000002E-2</v>
      </c>
      <c r="N37" s="146">
        <f t="shared" si="75"/>
        <v>2.4850000000000004E-2</v>
      </c>
      <c r="O37" s="118">
        <f t="shared" si="76"/>
        <v>251.13733122491186</v>
      </c>
      <c r="P37" s="134">
        <f t="shared" si="1"/>
        <v>151.13733122491186</v>
      </c>
      <c r="Q37" s="44">
        <v>3.6644999999999997E-2</v>
      </c>
      <c r="R37" s="124">
        <v>6.2260999999999997E-2</v>
      </c>
      <c r="S37" s="67">
        <f t="shared" si="38"/>
        <v>2.5616E-2</v>
      </c>
      <c r="T37" s="42">
        <f t="shared" si="39"/>
        <v>169.90312457361168</v>
      </c>
      <c r="U37" s="133">
        <f t="shared" si="2"/>
        <v>69.903124573611677</v>
      </c>
      <c r="V37" s="34">
        <v>2.5765E-2</v>
      </c>
      <c r="W37" s="34">
        <v>5.9957999999999997E-2</v>
      </c>
      <c r="X37" s="44">
        <f t="shared" si="3"/>
        <v>3.4193000000000001E-2</v>
      </c>
      <c r="Y37" s="39">
        <f t="shared" si="4"/>
        <v>232.71104211139141</v>
      </c>
      <c r="Z37" s="133">
        <f t="shared" si="5"/>
        <v>132.71104211139141</v>
      </c>
      <c r="AA37" s="34">
        <v>6.241E-2</v>
      </c>
      <c r="AB37" s="34">
        <v>0.12221899999999999</v>
      </c>
      <c r="AC37" s="157">
        <f t="shared" si="40"/>
        <v>5.9808999999999994E-2</v>
      </c>
      <c r="AD37" s="39">
        <f t="shared" si="41"/>
        <v>195.83239865406182</v>
      </c>
      <c r="AE37" s="133">
        <f t="shared" si="42"/>
        <v>95.832398654061819</v>
      </c>
      <c r="AF37" s="34">
        <v>2.6366000000000001E-2</v>
      </c>
      <c r="AG37" s="34">
        <v>5.7202000000000003E-2</v>
      </c>
      <c r="AH37" s="34">
        <f t="shared" si="64"/>
        <v>3.0836000000000002E-2</v>
      </c>
      <c r="AI37" s="39">
        <f t="shared" si="65"/>
        <v>216.95365243116137</v>
      </c>
      <c r="AJ37" s="164">
        <f t="shared" si="43"/>
        <v>116.95365243116137</v>
      </c>
      <c r="AK37" s="34">
        <v>8.8775999999999994E-2</v>
      </c>
      <c r="AL37" s="34">
        <v>0.179421</v>
      </c>
      <c r="AM37" s="34">
        <f t="shared" si="66"/>
        <v>9.0645000000000003E-2</v>
      </c>
      <c r="AN37" s="39">
        <f t="shared" si="44"/>
        <v>202.10529872938633</v>
      </c>
      <c r="AO37" s="164">
        <f t="shared" si="45"/>
        <v>102.10529872938633</v>
      </c>
      <c r="AP37" s="34">
        <v>0.102952</v>
      </c>
      <c r="AQ37" s="44">
        <v>1.4175999999999999E-2</v>
      </c>
      <c r="AR37" s="44">
        <v>8.5950000000000002E-3</v>
      </c>
      <c r="AS37" s="170">
        <f t="shared" si="8"/>
        <v>-5.5809999999999992E-3</v>
      </c>
      <c r="AT37" s="39">
        <f t="shared" si="46"/>
        <v>60.630643340857787</v>
      </c>
      <c r="AU37" s="34">
        <v>0.18801599999999999</v>
      </c>
      <c r="AV37" s="70">
        <f t="shared" si="47"/>
        <v>8.5063999999999987E-2</v>
      </c>
      <c r="AW37" s="39">
        <f t="shared" si="48"/>
        <v>182.62491258062011</v>
      </c>
      <c r="AX37" s="164">
        <f t="shared" si="49"/>
        <v>82.624912580620105</v>
      </c>
      <c r="AY37" s="34">
        <v>0.132831</v>
      </c>
      <c r="AZ37" s="44">
        <v>2.9878999999999999E-2</v>
      </c>
      <c r="BA37" s="50">
        <v>-2.215E-3</v>
      </c>
      <c r="BB37" s="44">
        <f t="shared" si="9"/>
        <v>-3.2093999999999998E-2</v>
      </c>
      <c r="BC37" s="39" t="s">
        <v>14</v>
      </c>
      <c r="BD37" s="34">
        <v>0.18580099999999999</v>
      </c>
      <c r="BE37" s="34">
        <f t="shared" si="11"/>
        <v>5.2969999999999989E-2</v>
      </c>
      <c r="BF37" s="39">
        <f t="shared" si="12"/>
        <v>139.87773938312591</v>
      </c>
      <c r="BG37" s="164">
        <f t="shared" si="13"/>
        <v>39.877739383125913</v>
      </c>
      <c r="BH37" s="44">
        <v>2.8115000000000001E-2</v>
      </c>
      <c r="BI37" s="44">
        <v>3.3096E-2</v>
      </c>
      <c r="BJ37" s="44">
        <f t="shared" si="67"/>
        <v>4.9809999999999993E-3</v>
      </c>
      <c r="BK37" s="39">
        <f t="shared" si="77"/>
        <v>117.71652142984171</v>
      </c>
      <c r="BL37" s="34">
        <v>0.16094600000000001</v>
      </c>
      <c r="BM37" s="34">
        <v>0.21889700000000001</v>
      </c>
      <c r="BN37" s="34">
        <f t="shared" si="110"/>
        <v>5.7951000000000003E-2</v>
      </c>
      <c r="BO37" s="39">
        <f t="shared" si="111"/>
        <v>136.00648664769551</v>
      </c>
      <c r="BP37" s="164">
        <f t="shared" si="68"/>
        <v>36.00648664769551</v>
      </c>
      <c r="BQ37" s="34">
        <v>2.1219999999999999E-2</v>
      </c>
      <c r="BR37" s="34">
        <v>5.5268999999999999E-2</v>
      </c>
      <c r="BS37" s="44">
        <f t="shared" si="80"/>
        <v>3.4048999999999996E-2</v>
      </c>
      <c r="BT37" s="39">
        <f t="shared" si="81"/>
        <v>260.45711592836949</v>
      </c>
      <c r="BU37" s="34">
        <v>0.18216599999999999</v>
      </c>
      <c r="BV37" s="34">
        <v>0.27416600000000002</v>
      </c>
      <c r="BW37" s="34">
        <f t="shared" si="69"/>
        <v>9.2000000000000026E-2</v>
      </c>
      <c r="BX37" s="39">
        <f t="shared" si="70"/>
        <v>150.50338702062956</v>
      </c>
      <c r="BY37" s="133">
        <f t="shared" si="82"/>
        <v>50.50338702062956</v>
      </c>
      <c r="BZ37" s="34">
        <v>1.1889E-2</v>
      </c>
      <c r="CA37" s="44">
        <v>-1.4583E-2</v>
      </c>
      <c r="CB37" s="34">
        <f t="shared" si="71"/>
        <v>-2.6472000000000002E-2</v>
      </c>
      <c r="CC37" s="180">
        <f t="shared" si="72"/>
        <v>-122.65960131213727</v>
      </c>
      <c r="CD37" s="34">
        <v>0.19405500000000001</v>
      </c>
      <c r="CE37" s="34">
        <v>0.25958300000000001</v>
      </c>
      <c r="CF37" s="34">
        <f t="shared" si="83"/>
        <v>6.5528000000000003E-2</v>
      </c>
      <c r="CG37" s="39">
        <f t="shared" si="73"/>
        <v>133.76774625750431</v>
      </c>
      <c r="CH37" s="133">
        <f t="shared" si="74"/>
        <v>33.767746257504314</v>
      </c>
      <c r="CI37" s="34">
        <v>2.4885000000000001E-2</v>
      </c>
      <c r="CJ37" s="44">
        <v>4.9097000000000002E-2</v>
      </c>
      <c r="CK37" s="44">
        <f t="shared" si="50"/>
        <v>2.4212000000000001E-2</v>
      </c>
      <c r="CL37" s="39">
        <f t="shared" si="51"/>
        <v>197.2955595740406</v>
      </c>
      <c r="CM37" s="34">
        <v>0.21894</v>
      </c>
      <c r="CN37" s="34">
        <v>0.30868000000000001</v>
      </c>
      <c r="CO37" s="34">
        <f t="shared" si="84"/>
        <v>8.9740000000000014E-2</v>
      </c>
      <c r="CP37" s="39">
        <f t="shared" si="85"/>
        <v>140.98839864803145</v>
      </c>
      <c r="CQ37" s="133">
        <f t="shared" si="54"/>
        <v>40.988398648031449</v>
      </c>
      <c r="CR37" s="34">
        <v>5.0444999999999997E-2</v>
      </c>
      <c r="CS37" s="44">
        <v>2.7668000000000002E-2</v>
      </c>
      <c r="CT37" s="183">
        <f t="shared" si="86"/>
        <v>-2.2776999999999995E-2</v>
      </c>
      <c r="CU37" s="39">
        <f t="shared" si="87"/>
        <v>54.847854098523158</v>
      </c>
      <c r="CV37" s="34">
        <v>0.26938499999999999</v>
      </c>
      <c r="CW37" s="34">
        <v>0.33634799999999998</v>
      </c>
      <c r="CX37" s="39">
        <f t="shared" si="88"/>
        <v>6.6962999999999995E-2</v>
      </c>
      <c r="CY37" s="39">
        <f t="shared" si="89"/>
        <v>124.85773149952671</v>
      </c>
      <c r="CZ37" s="133">
        <f t="shared" si="90"/>
        <v>24.857731499526707</v>
      </c>
      <c r="DA37" s="44">
        <v>3.0776999999999999E-2</v>
      </c>
      <c r="DB37" s="50">
        <v>3.4550000000000002E-3</v>
      </c>
      <c r="DC37" s="44">
        <f t="shared" si="55"/>
        <v>-2.7321999999999999E-2</v>
      </c>
      <c r="DD37" s="39">
        <f t="shared" si="56"/>
        <v>11.225915456347273</v>
      </c>
      <c r="DE37" s="34">
        <v>0.33980300000000002</v>
      </c>
      <c r="DF37" s="34">
        <f t="shared" si="112"/>
        <v>3.9641000000000037E-2</v>
      </c>
      <c r="DG37" s="39">
        <f t="shared" si="113"/>
        <v>113.20653513769233</v>
      </c>
      <c r="DH37" s="85">
        <f t="shared" si="57"/>
        <v>13.206535137692327</v>
      </c>
      <c r="DI37" s="34">
        <v>2.0969000000000002E-2</v>
      </c>
      <c r="DJ37" s="44">
        <v>4.2831000000000001E-2</v>
      </c>
      <c r="DK37" s="34">
        <f t="shared" si="19"/>
        <v>2.1861999999999999E-2</v>
      </c>
      <c r="DL37" s="39">
        <f t="shared" si="20"/>
        <v>204.25866755686965</v>
      </c>
      <c r="DM37" s="38">
        <f t="shared" si="21"/>
        <v>104.25866755686965</v>
      </c>
      <c r="DN37" s="201">
        <v>6.2260999999999997E-2</v>
      </c>
      <c r="DO37" s="196">
        <v>4.1292000000000002E-2</v>
      </c>
      <c r="DP37" s="44">
        <v>2.3827000000000001E-2</v>
      </c>
      <c r="DQ37" s="183">
        <f t="shared" si="22"/>
        <v>-1.7465000000000001E-2</v>
      </c>
      <c r="DR37" s="183">
        <f t="shared" si="23"/>
        <v>57.703671413348836</v>
      </c>
      <c r="DS37" s="34">
        <v>6.6657999999999995E-2</v>
      </c>
      <c r="DT37" s="183">
        <f t="shared" si="24"/>
        <v>4.3969999999999981E-3</v>
      </c>
      <c r="DU37" s="39">
        <f t="shared" si="25"/>
        <v>107.06220587526701</v>
      </c>
      <c r="DV37" s="38">
        <f t="shared" si="26"/>
        <v>7.0622058752670114</v>
      </c>
      <c r="DW37" s="196">
        <v>5.9957999999999997E-2</v>
      </c>
      <c r="DX37" s="50">
        <v>-5.4580000000000002E-3</v>
      </c>
      <c r="DY37" s="34">
        <f t="shared" si="27"/>
        <v>-6.5416000000000002E-2</v>
      </c>
      <c r="DZ37" s="39" t="s">
        <v>14</v>
      </c>
      <c r="EA37" s="201">
        <v>0.12221899999999999</v>
      </c>
      <c r="EB37" s="34">
        <v>6.1199999999999997E-2</v>
      </c>
      <c r="EC37" s="34">
        <f t="shared" si="114"/>
        <v>-6.1018999999999997E-2</v>
      </c>
      <c r="ED37" s="39">
        <f t="shared" si="115"/>
        <v>50.074047406704359</v>
      </c>
      <c r="EE37" s="38">
        <f t="shared" si="30"/>
        <v>-49.925952593295641</v>
      </c>
      <c r="EF37" s="196">
        <v>5.7202000000000003E-2</v>
      </c>
      <c r="EG37" s="44">
        <v>4.5666999999999999E-2</v>
      </c>
      <c r="EH37" s="213">
        <f t="shared" si="31"/>
        <v>-1.1535000000000004E-2</v>
      </c>
      <c r="EI37" s="39">
        <f t="shared" si="32"/>
        <v>79.834621167092052</v>
      </c>
      <c r="EJ37" s="201">
        <v>0.179421</v>
      </c>
      <c r="EK37" s="34">
        <v>0.106867</v>
      </c>
      <c r="EL37" s="213">
        <f t="shared" si="33"/>
        <v>-7.2553999999999993E-2</v>
      </c>
      <c r="EM37" s="39">
        <f t="shared" si="34"/>
        <v>59.562147128819923</v>
      </c>
      <c r="EN37" s="210">
        <f t="shared" si="35"/>
        <v>-40.437852871180077</v>
      </c>
    </row>
    <row r="38" spans="1:144" s="15" customFormat="1" ht="34.200000000000003" customHeight="1">
      <c r="A38" s="19" t="s">
        <v>11</v>
      </c>
      <c r="B38" s="34">
        <v>314.01170100000002</v>
      </c>
      <c r="C38" s="34">
        <v>379.10586899999998</v>
      </c>
      <c r="D38" s="39">
        <f>C38/B38%</f>
        <v>120.72985426743699</v>
      </c>
      <c r="E38" s="34">
        <v>466.95164899999997</v>
      </c>
      <c r="F38" s="83">
        <f>E38/C38%</f>
        <v>123.17183330126709</v>
      </c>
      <c r="G38" s="139">
        <v>112.84490700000001</v>
      </c>
      <c r="H38" s="34">
        <v>168.63852600000001</v>
      </c>
      <c r="I38" s="62">
        <f>H38-G38</f>
        <v>55.793619000000007</v>
      </c>
      <c r="J38" s="39">
        <f>H38/G38%</f>
        <v>149.44274445633599</v>
      </c>
      <c r="K38" s="76">
        <f t="shared" si="36"/>
        <v>49.442744456335987</v>
      </c>
      <c r="L38" s="37">
        <v>11.268257</v>
      </c>
      <c r="M38" s="37">
        <v>7.5221299999999998</v>
      </c>
      <c r="N38" s="67">
        <f t="shared" si="75"/>
        <v>-3.7461270000000004</v>
      </c>
      <c r="O38" s="42">
        <f t="shared" si="76"/>
        <v>66.755044724308291</v>
      </c>
      <c r="P38" s="133">
        <f t="shared" si="1"/>
        <v>-33.244955275691709</v>
      </c>
      <c r="Q38" s="34">
        <v>124.113164</v>
      </c>
      <c r="R38" s="37">
        <v>176.16065599999999</v>
      </c>
      <c r="S38" s="67">
        <f t="shared" si="38"/>
        <v>52.047491999999991</v>
      </c>
      <c r="T38" s="42">
        <f t="shared" si="39"/>
        <v>141.93551298071816</v>
      </c>
      <c r="U38" s="133">
        <f t="shared" si="2"/>
        <v>41.935512980718158</v>
      </c>
      <c r="V38" s="34">
        <v>20.123418000000001</v>
      </c>
      <c r="W38" s="34">
        <v>17.799603999999999</v>
      </c>
      <c r="X38" s="34">
        <f t="shared" si="3"/>
        <v>-2.3238140000000023</v>
      </c>
      <c r="Y38" s="39">
        <f t="shared" si="4"/>
        <v>88.452190378393951</v>
      </c>
      <c r="Z38" s="133">
        <f t="shared" si="5"/>
        <v>-11.547809621606049</v>
      </c>
      <c r="AA38" s="34">
        <v>144.236582</v>
      </c>
      <c r="AB38" s="34">
        <v>193.96026000000001</v>
      </c>
      <c r="AC38" s="156">
        <f t="shared" si="40"/>
        <v>49.723678000000007</v>
      </c>
      <c r="AD38" s="39">
        <f t="shared" si="41"/>
        <v>134.47369405911186</v>
      </c>
      <c r="AE38" s="133">
        <f t="shared" si="42"/>
        <v>34.473694059111864</v>
      </c>
      <c r="AF38" s="34">
        <v>31.203137000000002</v>
      </c>
      <c r="AG38" s="34">
        <v>24.284994000000001</v>
      </c>
      <c r="AH38" s="34">
        <f t="shared" si="64"/>
        <v>-6.9181430000000006</v>
      </c>
      <c r="AI38" s="39">
        <f t="shared" si="65"/>
        <v>77.828693954713586</v>
      </c>
      <c r="AJ38" s="164">
        <f t="shared" si="43"/>
        <v>-22.171306045286414</v>
      </c>
      <c r="AK38" s="34">
        <v>175.439719</v>
      </c>
      <c r="AL38" s="34">
        <v>218.24525399999999</v>
      </c>
      <c r="AM38" s="34">
        <f t="shared" si="66"/>
        <v>42.805534999999992</v>
      </c>
      <c r="AN38" s="39">
        <f t="shared" si="44"/>
        <v>124.39899883788573</v>
      </c>
      <c r="AO38" s="164">
        <f t="shared" si="45"/>
        <v>24.398998837885728</v>
      </c>
      <c r="AP38" s="34">
        <v>201.78734299999999</v>
      </c>
      <c r="AQ38" s="34">
        <v>26.347624</v>
      </c>
      <c r="AR38" s="34">
        <v>33.122768000000001</v>
      </c>
      <c r="AS38" s="72">
        <f t="shared" si="8"/>
        <v>6.7751440000000009</v>
      </c>
      <c r="AT38" s="39">
        <f t="shared" si="46"/>
        <v>125.7144401331976</v>
      </c>
      <c r="AU38" s="34">
        <v>251.368022</v>
      </c>
      <c r="AV38" s="70">
        <f t="shared" si="47"/>
        <v>49.580679000000003</v>
      </c>
      <c r="AW38" s="39">
        <f t="shared" si="48"/>
        <v>124.57075764162275</v>
      </c>
      <c r="AX38" s="164">
        <f t="shared" si="49"/>
        <v>24.570757641622748</v>
      </c>
      <c r="AY38" s="34">
        <v>232.856853</v>
      </c>
      <c r="AZ38" s="34">
        <v>31.069510000000001</v>
      </c>
      <c r="BA38" s="34">
        <v>29.445474999999998</v>
      </c>
      <c r="BB38" s="34">
        <f t="shared" si="9"/>
        <v>-1.6240350000000028</v>
      </c>
      <c r="BC38" s="39">
        <f t="shared" si="10"/>
        <v>94.772897931122827</v>
      </c>
      <c r="BD38" s="34">
        <v>280.81349699999998</v>
      </c>
      <c r="BE38" s="34">
        <f t="shared" si="11"/>
        <v>47.956643999999983</v>
      </c>
      <c r="BF38" s="39">
        <f t="shared" si="12"/>
        <v>120.59490342764359</v>
      </c>
      <c r="BG38" s="164">
        <f t="shared" si="13"/>
        <v>20.594903427643587</v>
      </c>
      <c r="BH38" s="34">
        <v>34.692568000000001</v>
      </c>
      <c r="BI38" s="34">
        <v>42.699956</v>
      </c>
      <c r="BJ38" s="34">
        <f t="shared" si="67"/>
        <v>8.0073879999999988</v>
      </c>
      <c r="BK38" s="39">
        <f t="shared" si="77"/>
        <v>123.08098956525789</v>
      </c>
      <c r="BL38" s="34">
        <v>267.549421</v>
      </c>
      <c r="BM38" s="34">
        <v>323.51345300000003</v>
      </c>
      <c r="BN38" s="34">
        <f t="shared" si="110"/>
        <v>55.964032000000032</v>
      </c>
      <c r="BO38" s="39">
        <f t="shared" si="111"/>
        <v>120.91726896317971</v>
      </c>
      <c r="BP38" s="164">
        <f t="shared" si="68"/>
        <v>20.917268963179708</v>
      </c>
      <c r="BQ38" s="34">
        <v>40.331192000000001</v>
      </c>
      <c r="BR38" s="34">
        <v>37.348078999999998</v>
      </c>
      <c r="BS38" s="34">
        <f t="shared" si="80"/>
        <v>-2.983113000000003</v>
      </c>
      <c r="BT38" s="39">
        <f t="shared" si="81"/>
        <v>92.603459377049901</v>
      </c>
      <c r="BU38" s="34">
        <v>307.88061299999998</v>
      </c>
      <c r="BV38" s="34">
        <v>360.86153200000001</v>
      </c>
      <c r="BW38" s="34">
        <f t="shared" si="69"/>
        <v>52.980919000000029</v>
      </c>
      <c r="BX38" s="39">
        <f t="shared" si="70"/>
        <v>117.20826734874665</v>
      </c>
      <c r="BY38" s="133">
        <f t="shared" si="82"/>
        <v>17.208267348746645</v>
      </c>
      <c r="BZ38" s="34">
        <v>40.481912999999999</v>
      </c>
      <c r="CA38" s="34">
        <v>70.921426999999994</v>
      </c>
      <c r="CB38" s="34">
        <f t="shared" si="71"/>
        <v>30.439513999999996</v>
      </c>
      <c r="CC38" s="39">
        <f t="shared" si="72"/>
        <v>175.19287440788679</v>
      </c>
      <c r="CD38" s="34">
        <v>348.362526</v>
      </c>
      <c r="CE38" s="34">
        <v>431.78295900000001</v>
      </c>
      <c r="CF38" s="34">
        <f t="shared" si="83"/>
        <v>83.420433000000003</v>
      </c>
      <c r="CG38" s="39">
        <f t="shared" si="73"/>
        <v>123.94644279275894</v>
      </c>
      <c r="CH38" s="133">
        <f t="shared" si="74"/>
        <v>23.946442792758944</v>
      </c>
      <c r="CI38" s="34">
        <v>39.073366999999998</v>
      </c>
      <c r="CJ38" s="34">
        <v>49.933064000000002</v>
      </c>
      <c r="CK38" s="34">
        <f t="shared" si="50"/>
        <v>10.859697000000004</v>
      </c>
      <c r="CL38" s="39">
        <f t="shared" si="51"/>
        <v>127.79309241509698</v>
      </c>
      <c r="CM38" s="34">
        <v>387.43589300000002</v>
      </c>
      <c r="CN38" s="34">
        <v>481.71602300000001</v>
      </c>
      <c r="CO38" s="34">
        <f t="shared" si="84"/>
        <v>94.280129999999986</v>
      </c>
      <c r="CP38" s="39">
        <f t="shared" si="85"/>
        <v>124.33438194638306</v>
      </c>
      <c r="CQ38" s="133">
        <f t="shared" si="54"/>
        <v>24.334381946383061</v>
      </c>
      <c r="CR38" s="34">
        <v>39.179031999999999</v>
      </c>
      <c r="CS38" s="34">
        <v>44.157775999999998</v>
      </c>
      <c r="CT38" s="39">
        <f t="shared" si="86"/>
        <v>4.9787439999999989</v>
      </c>
      <c r="CU38" s="39">
        <f t="shared" si="87"/>
        <v>112.7076748603692</v>
      </c>
      <c r="CV38" s="34">
        <v>426.61492500000003</v>
      </c>
      <c r="CW38" s="34">
        <v>525.87379899999996</v>
      </c>
      <c r="CX38" s="39">
        <f t="shared" si="88"/>
        <v>99.258873999999935</v>
      </c>
      <c r="CY38" s="39">
        <f t="shared" si="89"/>
        <v>123.26662012586641</v>
      </c>
      <c r="CZ38" s="133">
        <f t="shared" si="90"/>
        <v>23.26662012586641</v>
      </c>
      <c r="DA38" s="34">
        <v>40.336723999999997</v>
      </c>
      <c r="DB38" s="34">
        <v>47.379742999999998</v>
      </c>
      <c r="DC38" s="34">
        <f t="shared" si="55"/>
        <v>7.043019000000001</v>
      </c>
      <c r="DD38" s="39">
        <f t="shared" si="56"/>
        <v>117.46056273682514</v>
      </c>
      <c r="DE38" s="34">
        <v>573.25354200000004</v>
      </c>
      <c r="DF38" s="34">
        <f t="shared" si="112"/>
        <v>106.30189300000006</v>
      </c>
      <c r="DG38" s="39">
        <f t="shared" si="113"/>
        <v>122.76507497674564</v>
      </c>
      <c r="DH38" s="85">
        <f t="shared" si="57"/>
        <v>22.765074976745638</v>
      </c>
      <c r="DI38" s="34">
        <v>168.63852600000001</v>
      </c>
      <c r="DJ38" s="34">
        <v>27.390564000000001</v>
      </c>
      <c r="DK38" s="34">
        <f t="shared" si="19"/>
        <v>-141.247962</v>
      </c>
      <c r="DL38" s="39">
        <f t="shared" si="20"/>
        <v>16.24217469737609</v>
      </c>
      <c r="DM38" s="38">
        <f t="shared" si="21"/>
        <v>-83.757825302623914</v>
      </c>
      <c r="DN38" s="201">
        <v>176.16065599999999</v>
      </c>
      <c r="DO38" s="196">
        <v>7.5221299999999998</v>
      </c>
      <c r="DP38" s="34">
        <v>11.826734999999999</v>
      </c>
      <c r="DQ38" s="39">
        <f t="shared" si="22"/>
        <v>4.3046049999999996</v>
      </c>
      <c r="DR38" s="39">
        <f t="shared" si="23"/>
        <v>157.22587884016895</v>
      </c>
      <c r="DS38" s="34">
        <v>39.217298999999997</v>
      </c>
      <c r="DT38" s="39">
        <f t="shared" si="24"/>
        <v>-136.94335699999999</v>
      </c>
      <c r="DU38" s="39">
        <f t="shared" si="25"/>
        <v>22.26223487723615</v>
      </c>
      <c r="DV38" s="38">
        <f t="shared" si="26"/>
        <v>-77.737765122763847</v>
      </c>
      <c r="DW38" s="196">
        <v>17.799603999999999</v>
      </c>
      <c r="DX38" s="34">
        <v>27.554483000000001</v>
      </c>
      <c r="DY38" s="34">
        <f t="shared" si="27"/>
        <v>9.7548790000000025</v>
      </c>
      <c r="DZ38" s="39">
        <f t="shared" si="28"/>
        <v>154.80391024429534</v>
      </c>
      <c r="EA38" s="201">
        <v>193.96026000000001</v>
      </c>
      <c r="EB38" s="34">
        <v>66.771782000000002</v>
      </c>
      <c r="EC38" s="34">
        <f t="shared" si="114"/>
        <v>-127.188478</v>
      </c>
      <c r="ED38" s="39">
        <f t="shared" si="115"/>
        <v>34.42549623309435</v>
      </c>
      <c r="EE38" s="38">
        <f t="shared" si="30"/>
        <v>-65.57450376690565</v>
      </c>
      <c r="EF38" s="196">
        <v>24.284994000000001</v>
      </c>
      <c r="EG38" s="34">
        <v>36.116442999999997</v>
      </c>
      <c r="EH38" s="213">
        <f t="shared" si="31"/>
        <v>11.831448999999996</v>
      </c>
      <c r="EI38" s="39">
        <f t="shared" si="32"/>
        <v>148.71917612991791</v>
      </c>
      <c r="EJ38" s="201">
        <v>218.24525399999999</v>
      </c>
      <c r="EK38" s="34">
        <v>102.88822500000001</v>
      </c>
      <c r="EL38" s="213">
        <f t="shared" si="33"/>
        <v>-115.35702899999998</v>
      </c>
      <c r="EM38" s="39">
        <f t="shared" si="34"/>
        <v>47.143396300384161</v>
      </c>
      <c r="EN38" s="210">
        <f t="shared" si="35"/>
        <v>-52.856603699615839</v>
      </c>
    </row>
    <row r="39" spans="1:144" s="15" customFormat="1" ht="16.95" customHeight="1">
      <c r="A39" s="19" t="s">
        <v>12</v>
      </c>
      <c r="B39" s="34">
        <v>369.63981100000001</v>
      </c>
      <c r="C39" s="34">
        <v>292.782037</v>
      </c>
      <c r="D39" s="39">
        <f>C39/B39%</f>
        <v>79.207387377438081</v>
      </c>
      <c r="E39" s="34">
        <v>452.41261300000002</v>
      </c>
      <c r="F39" s="83">
        <f>E39/C39%</f>
        <v>154.52198421585544</v>
      </c>
      <c r="G39" s="139">
        <v>24.844602999999999</v>
      </c>
      <c r="H39" s="34">
        <v>45.949050999999997</v>
      </c>
      <c r="I39" s="62">
        <f>H39-G39</f>
        <v>21.104447999999998</v>
      </c>
      <c r="J39" s="39">
        <f>H39/G39%</f>
        <v>184.94580492994797</v>
      </c>
      <c r="K39" s="76">
        <f t="shared" si="36"/>
        <v>84.945804929947968</v>
      </c>
      <c r="L39" s="37">
        <v>27.531687000000002</v>
      </c>
      <c r="M39" s="37">
        <v>42.735830999999997</v>
      </c>
      <c r="N39" s="67">
        <f t="shared" si="75"/>
        <v>15.204143999999996</v>
      </c>
      <c r="O39" s="42">
        <f t="shared" si="76"/>
        <v>155.22416406956827</v>
      </c>
      <c r="P39" s="133">
        <f t="shared" si="1"/>
        <v>55.224164069568275</v>
      </c>
      <c r="Q39" s="34">
        <v>52.376289999999997</v>
      </c>
      <c r="R39" s="37">
        <v>88.684882000000002</v>
      </c>
      <c r="S39" s="67">
        <f t="shared" si="38"/>
        <v>36.308592000000004</v>
      </c>
      <c r="T39" s="42">
        <f t="shared" si="39"/>
        <v>169.32257324831525</v>
      </c>
      <c r="U39" s="133">
        <f t="shared" si="2"/>
        <v>69.322573248315251</v>
      </c>
      <c r="V39" s="34">
        <v>28.663466</v>
      </c>
      <c r="W39" s="34">
        <v>36.193274000000002</v>
      </c>
      <c r="X39" s="34">
        <f t="shared" si="3"/>
        <v>7.5298080000000027</v>
      </c>
      <c r="Y39" s="39">
        <f t="shared" si="4"/>
        <v>126.26970513614789</v>
      </c>
      <c r="Z39" s="133">
        <f t="shared" si="5"/>
        <v>26.269705136147891</v>
      </c>
      <c r="AA39" s="34">
        <v>81.039755999999997</v>
      </c>
      <c r="AB39" s="34">
        <v>124.878156</v>
      </c>
      <c r="AC39" s="156">
        <f t="shared" si="40"/>
        <v>43.838400000000007</v>
      </c>
      <c r="AD39" s="39">
        <f t="shared" si="41"/>
        <v>154.09493088799528</v>
      </c>
      <c r="AE39" s="133">
        <f t="shared" si="42"/>
        <v>54.094930887995275</v>
      </c>
      <c r="AF39" s="34">
        <v>33.465722999999997</v>
      </c>
      <c r="AG39" s="34">
        <v>42.974310000000003</v>
      </c>
      <c r="AH39" s="34">
        <f t="shared" si="64"/>
        <v>9.5085870000000057</v>
      </c>
      <c r="AI39" s="39">
        <f t="shared" si="65"/>
        <v>128.41291371472838</v>
      </c>
      <c r="AJ39" s="164">
        <f t="shared" si="43"/>
        <v>28.412913714728376</v>
      </c>
      <c r="AK39" s="34">
        <v>114.50547899999999</v>
      </c>
      <c r="AL39" s="34">
        <v>167.85246599999999</v>
      </c>
      <c r="AM39" s="34">
        <f t="shared" si="66"/>
        <v>53.346986999999999</v>
      </c>
      <c r="AN39" s="39">
        <f t="shared" si="44"/>
        <v>146.58902566575003</v>
      </c>
      <c r="AO39" s="164">
        <f t="shared" si="45"/>
        <v>46.589025665750029</v>
      </c>
      <c r="AP39" s="34">
        <v>152.66010299999999</v>
      </c>
      <c r="AQ39" s="34">
        <f>AQ41</f>
        <v>38.154623999999998</v>
      </c>
      <c r="AR39" s="34">
        <v>40.963228000000001</v>
      </c>
      <c r="AS39" s="72">
        <f t="shared" si="8"/>
        <v>2.8086040000000025</v>
      </c>
      <c r="AT39" s="39">
        <f t="shared" si="46"/>
        <v>107.36111041220063</v>
      </c>
      <c r="AU39" s="34">
        <v>208.81569400000001</v>
      </c>
      <c r="AV39" s="70">
        <f t="shared" si="47"/>
        <v>56.155591000000015</v>
      </c>
      <c r="AW39" s="39">
        <f t="shared" si="48"/>
        <v>136.78471971160664</v>
      </c>
      <c r="AX39" s="164">
        <f t="shared" si="49"/>
        <v>36.784719711606641</v>
      </c>
      <c r="AY39" s="34">
        <v>192.31264100000001</v>
      </c>
      <c r="AZ39" s="34">
        <v>39.652538</v>
      </c>
      <c r="BA39" s="34">
        <v>41.803735000000003</v>
      </c>
      <c r="BB39" s="34">
        <f t="shared" si="9"/>
        <v>2.1511970000000034</v>
      </c>
      <c r="BC39" s="39">
        <f t="shared" si="10"/>
        <v>105.42511805927784</v>
      </c>
      <c r="BD39" s="34">
        <v>250.619429</v>
      </c>
      <c r="BE39" s="34">
        <f t="shared" si="11"/>
        <v>58.306787999999983</v>
      </c>
      <c r="BF39" s="39">
        <f t="shared" si="12"/>
        <v>130.31874956155377</v>
      </c>
      <c r="BG39" s="164">
        <f t="shared" si="13"/>
        <v>30.318749561553773</v>
      </c>
      <c r="BH39" s="34">
        <v>42.364516999999999</v>
      </c>
      <c r="BI39" s="34">
        <v>46.744553000000003</v>
      </c>
      <c r="BJ39" s="34">
        <f t="shared" si="67"/>
        <v>4.380036000000004</v>
      </c>
      <c r="BK39" s="39">
        <f t="shared" si="77"/>
        <v>110.3389258515564</v>
      </c>
      <c r="BL39" s="34">
        <v>234.67715799999999</v>
      </c>
      <c r="BM39" s="34">
        <v>297.36398200000002</v>
      </c>
      <c r="BN39" s="34">
        <f t="shared" si="110"/>
        <v>62.68682400000003</v>
      </c>
      <c r="BO39" s="39">
        <f t="shared" si="111"/>
        <v>126.71194100620565</v>
      </c>
      <c r="BP39" s="164">
        <f t="shared" si="68"/>
        <v>26.711941006205649</v>
      </c>
      <c r="BQ39" s="34">
        <v>45.053972000000002</v>
      </c>
      <c r="BR39" s="34">
        <v>49.973882000000003</v>
      </c>
      <c r="BS39" s="34">
        <f t="shared" si="80"/>
        <v>4.9199100000000016</v>
      </c>
      <c r="BT39" s="39">
        <f t="shared" si="81"/>
        <v>110.92003608472079</v>
      </c>
      <c r="BU39" s="34">
        <v>279.73113000000001</v>
      </c>
      <c r="BV39" s="34">
        <v>347.33786400000002</v>
      </c>
      <c r="BW39" s="34">
        <f t="shared" si="69"/>
        <v>67.606734000000017</v>
      </c>
      <c r="BX39" s="39">
        <f t="shared" si="70"/>
        <v>124.16846991609408</v>
      </c>
      <c r="BY39" s="133">
        <f t="shared" si="82"/>
        <v>24.168469916094082</v>
      </c>
      <c r="BZ39" s="34">
        <v>47.126852</v>
      </c>
      <c r="CA39" s="34">
        <v>50.114454000000002</v>
      </c>
      <c r="CB39" s="34">
        <f t="shared" si="71"/>
        <v>2.9876020000000025</v>
      </c>
      <c r="CC39" s="39">
        <f t="shared" si="72"/>
        <v>106.33948985177284</v>
      </c>
      <c r="CD39" s="34">
        <v>326.85798199999999</v>
      </c>
      <c r="CE39" s="34">
        <v>397.45231799999999</v>
      </c>
      <c r="CF39" s="34">
        <f t="shared" si="83"/>
        <v>70.594335999999998</v>
      </c>
      <c r="CG39" s="39">
        <f t="shared" si="73"/>
        <v>121.59786203416014</v>
      </c>
      <c r="CH39" s="133">
        <f t="shared" si="74"/>
        <v>21.597862034160144</v>
      </c>
      <c r="CI39" s="34">
        <v>42.094718</v>
      </c>
      <c r="CJ39" s="34">
        <v>47.087921000000001</v>
      </c>
      <c r="CK39" s="34">
        <f t="shared" si="50"/>
        <v>4.9932030000000012</v>
      </c>
      <c r="CL39" s="39">
        <f t="shared" si="51"/>
        <v>111.86182789014053</v>
      </c>
      <c r="CM39" s="34">
        <v>368.95269999999999</v>
      </c>
      <c r="CN39" s="34">
        <v>444.54023899999999</v>
      </c>
      <c r="CO39" s="34">
        <f t="shared" si="84"/>
        <v>75.587538999999992</v>
      </c>
      <c r="CP39" s="39">
        <f t="shared" si="85"/>
        <v>120.48705403158725</v>
      </c>
      <c r="CQ39" s="133">
        <f t="shared" si="54"/>
        <v>20.487054031587249</v>
      </c>
      <c r="CR39" s="34">
        <v>42.828989</v>
      </c>
      <c r="CS39" s="34">
        <v>46.842950000000002</v>
      </c>
      <c r="CT39" s="39">
        <f t="shared" si="86"/>
        <v>4.0139610000000019</v>
      </c>
      <c r="CU39" s="39">
        <f t="shared" si="87"/>
        <v>109.3720657286587</v>
      </c>
      <c r="CV39" s="34">
        <v>411.78168899999997</v>
      </c>
      <c r="CW39" s="34">
        <v>491.38318900000002</v>
      </c>
      <c r="CX39" s="39">
        <f t="shared" si="88"/>
        <v>79.601500000000044</v>
      </c>
      <c r="CY39" s="39">
        <f t="shared" si="89"/>
        <v>119.33099555575433</v>
      </c>
      <c r="CZ39" s="133">
        <f t="shared" si="90"/>
        <v>19.330995555754328</v>
      </c>
      <c r="DA39" s="34">
        <v>40.630924</v>
      </c>
      <c r="DB39" s="34">
        <v>42.732906</v>
      </c>
      <c r="DC39" s="34">
        <f t="shared" si="55"/>
        <v>2.1019819999999996</v>
      </c>
      <c r="DD39" s="39">
        <f t="shared" si="56"/>
        <v>105.17335515185428</v>
      </c>
      <c r="DE39" s="34">
        <v>534.11609499999997</v>
      </c>
      <c r="DF39" s="34">
        <f t="shared" si="112"/>
        <v>81.703481999999951</v>
      </c>
      <c r="DG39" s="39">
        <f t="shared" si="113"/>
        <v>118.05950578128554</v>
      </c>
      <c r="DH39" s="85">
        <f t="shared" si="57"/>
        <v>18.059505781285537</v>
      </c>
      <c r="DI39" s="34">
        <v>45.949050999999997</v>
      </c>
      <c r="DJ39" s="34">
        <v>47.525129999999997</v>
      </c>
      <c r="DK39" s="34">
        <f t="shared" si="19"/>
        <v>1.576079</v>
      </c>
      <c r="DL39" s="39">
        <f t="shared" si="20"/>
        <v>103.43005778291264</v>
      </c>
      <c r="DM39" s="38">
        <f t="shared" si="21"/>
        <v>3.4300577829126411</v>
      </c>
      <c r="DN39" s="201">
        <v>88.684882000000002</v>
      </c>
      <c r="DO39" s="196">
        <v>42.735830999999997</v>
      </c>
      <c r="DP39" s="34">
        <v>48.332262</v>
      </c>
      <c r="DQ39" s="39">
        <f t="shared" si="22"/>
        <v>5.5964310000000026</v>
      </c>
      <c r="DR39" s="39">
        <f t="shared" si="23"/>
        <v>113.09540698997992</v>
      </c>
      <c r="DS39" s="34">
        <v>95.857392000000004</v>
      </c>
      <c r="DT39" s="39">
        <f t="shared" si="24"/>
        <v>7.1725100000000026</v>
      </c>
      <c r="DU39" s="39">
        <f t="shared" si="25"/>
        <v>108.08763550026487</v>
      </c>
      <c r="DV39" s="38">
        <f t="shared" si="26"/>
        <v>8.0876355002648666</v>
      </c>
      <c r="DW39" s="196">
        <v>36.193274000000002</v>
      </c>
      <c r="DX39" s="34">
        <v>42.327919999999999</v>
      </c>
      <c r="DY39" s="34">
        <f t="shared" si="27"/>
        <v>6.1346459999999965</v>
      </c>
      <c r="DZ39" s="39">
        <f t="shared" si="28"/>
        <v>116.94968518183792</v>
      </c>
      <c r="EA39" s="201">
        <v>124.878156</v>
      </c>
      <c r="EB39" s="34">
        <v>138.18531200000001</v>
      </c>
      <c r="EC39" s="34">
        <f t="shared" si="114"/>
        <v>13.307156000000006</v>
      </c>
      <c r="ED39" s="39">
        <f t="shared" si="115"/>
        <v>110.65611186635395</v>
      </c>
      <c r="EE39" s="38">
        <f t="shared" si="30"/>
        <v>10.656111866353953</v>
      </c>
      <c r="EF39" s="196">
        <v>42.974310000000003</v>
      </c>
      <c r="EG39" s="34">
        <v>51.221862000000002</v>
      </c>
      <c r="EH39" s="213">
        <f t="shared" si="31"/>
        <v>8.2475519999999989</v>
      </c>
      <c r="EI39" s="39">
        <f t="shared" si="32"/>
        <v>119.19181948471073</v>
      </c>
      <c r="EJ39" s="201">
        <v>167.85246599999999</v>
      </c>
      <c r="EK39" s="34">
        <v>189.407174</v>
      </c>
      <c r="EL39" s="213">
        <f t="shared" si="33"/>
        <v>21.554708000000005</v>
      </c>
      <c r="EM39" s="39">
        <f t="shared" si="34"/>
        <v>112.84146042870768</v>
      </c>
      <c r="EN39" s="210">
        <f t="shared" si="35"/>
        <v>12.841460428707677</v>
      </c>
    </row>
    <row r="40" spans="1:144" s="15" customFormat="1" ht="16.95" customHeight="1">
      <c r="A40" s="9" t="s">
        <v>2</v>
      </c>
      <c r="B40" s="34">
        <v>103.499145</v>
      </c>
      <c r="C40" s="34" t="s">
        <v>14</v>
      </c>
      <c r="D40" s="39" t="s">
        <v>14</v>
      </c>
      <c r="E40" s="34">
        <v>35.970146999999997</v>
      </c>
      <c r="F40" s="83" t="s">
        <v>14</v>
      </c>
      <c r="G40" s="139" t="s">
        <v>14</v>
      </c>
      <c r="H40" s="34">
        <v>17.598483999999999</v>
      </c>
      <c r="I40" s="62" t="s">
        <v>14</v>
      </c>
      <c r="J40" s="39" t="s">
        <v>14</v>
      </c>
      <c r="K40" s="76" t="s">
        <v>14</v>
      </c>
      <c r="L40" s="37" t="s">
        <v>14</v>
      </c>
      <c r="M40" s="37">
        <v>16.367823000000001</v>
      </c>
      <c r="N40" s="67" t="s">
        <v>14</v>
      </c>
      <c r="O40" s="42" t="s">
        <v>14</v>
      </c>
      <c r="P40" s="133" t="s">
        <v>14</v>
      </c>
      <c r="Q40" s="34" t="s">
        <v>14</v>
      </c>
      <c r="R40" s="37">
        <v>33.966307</v>
      </c>
      <c r="S40" s="67" t="s">
        <v>14</v>
      </c>
      <c r="T40" s="42" t="s">
        <v>14</v>
      </c>
      <c r="U40" s="133" t="s">
        <v>14</v>
      </c>
      <c r="V40" s="34" t="s">
        <v>14</v>
      </c>
      <c r="W40" s="34">
        <v>13.862024999999999</v>
      </c>
      <c r="X40" s="34" t="s">
        <v>14</v>
      </c>
      <c r="Y40" s="39" t="s">
        <v>14</v>
      </c>
      <c r="Z40" s="133" t="s">
        <v>14</v>
      </c>
      <c r="AA40" s="34" t="s">
        <v>14</v>
      </c>
      <c r="AB40" s="34">
        <v>47.828332000000003</v>
      </c>
      <c r="AC40" s="156" t="s">
        <v>14</v>
      </c>
      <c r="AD40" s="39" t="s">
        <v>14</v>
      </c>
      <c r="AE40" s="133" t="s">
        <v>14</v>
      </c>
      <c r="AF40" s="34" t="s">
        <v>14</v>
      </c>
      <c r="AG40" s="34">
        <v>16.459161000000002</v>
      </c>
      <c r="AH40" s="34" t="s">
        <v>13</v>
      </c>
      <c r="AI40" s="39" t="s">
        <v>14</v>
      </c>
      <c r="AJ40" s="164" t="s">
        <v>14</v>
      </c>
      <c r="AK40" s="34" t="s">
        <v>14</v>
      </c>
      <c r="AL40" s="34">
        <v>64.287492999999998</v>
      </c>
      <c r="AM40" s="34" t="s">
        <v>14</v>
      </c>
      <c r="AN40" s="39" t="s">
        <v>14</v>
      </c>
      <c r="AO40" s="164" t="s">
        <v>13</v>
      </c>
      <c r="AP40" s="34" t="s">
        <v>14</v>
      </c>
      <c r="AQ40" s="34" t="s">
        <v>14</v>
      </c>
      <c r="AR40" s="34">
        <v>15.68892</v>
      </c>
      <c r="AS40" s="72" t="s">
        <v>14</v>
      </c>
      <c r="AT40" s="39" t="s">
        <v>14</v>
      </c>
      <c r="AU40" s="34">
        <v>79.976412999999994</v>
      </c>
      <c r="AV40" s="70" t="s">
        <v>14</v>
      </c>
      <c r="AW40" s="39" t="s">
        <v>14</v>
      </c>
      <c r="AX40" s="164" t="s">
        <v>14</v>
      </c>
      <c r="AY40" s="34">
        <v>4.7583010000000003</v>
      </c>
      <c r="AZ40" s="34">
        <v>4.7583010000000003</v>
      </c>
      <c r="BA40" s="34">
        <v>16.010826000000002</v>
      </c>
      <c r="BB40" s="34">
        <f t="shared" si="9"/>
        <v>11.252525000000002</v>
      </c>
      <c r="BC40" s="39">
        <f t="shared" si="10"/>
        <v>336.48199220688224</v>
      </c>
      <c r="BD40" s="34">
        <v>95.987239000000002</v>
      </c>
      <c r="BE40" s="34">
        <f t="shared" si="11"/>
        <v>91.228937999999999</v>
      </c>
      <c r="BF40" s="39">
        <f t="shared" si="12"/>
        <v>2017.2586601814387</v>
      </c>
      <c r="BG40" s="164">
        <f t="shared" si="13"/>
        <v>1917.2586601814387</v>
      </c>
      <c r="BH40" s="34">
        <v>5.083742</v>
      </c>
      <c r="BI40" s="34">
        <v>17.903167</v>
      </c>
      <c r="BJ40" s="34">
        <f t="shared" si="67"/>
        <v>12.819424999999999</v>
      </c>
      <c r="BK40" s="39">
        <f t="shared" si="77"/>
        <v>352.16513741255949</v>
      </c>
      <c r="BL40" s="34">
        <v>9.8420430000000003</v>
      </c>
      <c r="BM40" s="34">
        <v>113.890406</v>
      </c>
      <c r="BN40" s="34">
        <f t="shared" si="110"/>
        <v>104.04836299999999</v>
      </c>
      <c r="BO40" s="39">
        <f t="shared" si="111"/>
        <v>1157.1825687004211</v>
      </c>
      <c r="BP40" s="164">
        <f t="shared" si="68"/>
        <v>1057.1825687004211</v>
      </c>
      <c r="BQ40" s="34">
        <v>5.4064750000000004</v>
      </c>
      <c r="BR40" s="34">
        <v>19.139994000000002</v>
      </c>
      <c r="BS40" s="34">
        <f t="shared" si="80"/>
        <v>13.733519000000001</v>
      </c>
      <c r="BT40" s="39">
        <f t="shared" si="81"/>
        <v>354.01983732468938</v>
      </c>
      <c r="BU40" s="34">
        <v>15.248518000000001</v>
      </c>
      <c r="BV40" s="34">
        <v>133.03039999999999</v>
      </c>
      <c r="BW40" s="34">
        <f t="shared" si="69"/>
        <v>117.78188199999998</v>
      </c>
      <c r="BX40" s="39">
        <f t="shared" si="70"/>
        <v>872.41527340558594</v>
      </c>
      <c r="BY40" s="133">
        <f t="shared" si="82"/>
        <v>772.41527340558594</v>
      </c>
      <c r="BZ40" s="34">
        <v>5.6552280000000001</v>
      </c>
      <c r="CA40" s="34">
        <v>19.193838</v>
      </c>
      <c r="CB40" s="34">
        <f t="shared" si="71"/>
        <v>13.538609999999998</v>
      </c>
      <c r="CC40" s="39">
        <f t="shared" si="72"/>
        <v>339.39989687418438</v>
      </c>
      <c r="CD40" s="34">
        <v>20.903746000000002</v>
      </c>
      <c r="CE40" s="34">
        <v>152.22423800000001</v>
      </c>
      <c r="CF40" s="34">
        <f t="shared" si="83"/>
        <v>131.320492</v>
      </c>
      <c r="CG40" s="39">
        <f t="shared" si="73"/>
        <v>728.21511512816892</v>
      </c>
      <c r="CH40" s="133">
        <f t="shared" si="74"/>
        <v>628.21511512816892</v>
      </c>
      <c r="CI40" s="34">
        <v>5.0513659999999998</v>
      </c>
      <c r="CJ40" s="34">
        <v>18.034676000000001</v>
      </c>
      <c r="CK40" s="34">
        <f t="shared" si="50"/>
        <v>12.983310000000001</v>
      </c>
      <c r="CL40" s="39">
        <f t="shared" si="51"/>
        <v>357.02572333899388</v>
      </c>
      <c r="CM40" s="34">
        <v>25.955112</v>
      </c>
      <c r="CN40" s="34">
        <v>170.258914</v>
      </c>
      <c r="CO40" s="34">
        <f t="shared" si="84"/>
        <v>144.30380200000002</v>
      </c>
      <c r="CP40" s="39">
        <f t="shared" si="85"/>
        <v>655.97449165312787</v>
      </c>
      <c r="CQ40" s="133">
        <f t="shared" si="54"/>
        <v>555.97449165312787</v>
      </c>
      <c r="CR40" s="34">
        <v>5.1394760000000002</v>
      </c>
      <c r="CS40" s="34">
        <v>17.940850999999999</v>
      </c>
      <c r="CT40" s="39">
        <f t="shared" si="86"/>
        <v>12.801374999999998</v>
      </c>
      <c r="CU40" s="39">
        <f t="shared" si="87"/>
        <v>349.07938085516884</v>
      </c>
      <c r="CV40" s="34">
        <v>31.094588000000002</v>
      </c>
      <c r="CW40" s="34">
        <v>188.19976500000001</v>
      </c>
      <c r="CX40" s="39">
        <f t="shared" si="88"/>
        <v>157.10517700000003</v>
      </c>
      <c r="CY40" s="39">
        <f t="shared" si="89"/>
        <v>605.2492639555154</v>
      </c>
      <c r="CZ40" s="133">
        <f t="shared" si="90"/>
        <v>505.2492639555154</v>
      </c>
      <c r="DA40" s="34">
        <v>4.875559</v>
      </c>
      <c r="DB40" s="34">
        <v>16.366700000000002</v>
      </c>
      <c r="DC40" s="34">
        <f t="shared" si="55"/>
        <v>11.491141000000002</v>
      </c>
      <c r="DD40" s="39">
        <f t="shared" si="56"/>
        <v>335.68868718438239</v>
      </c>
      <c r="DE40" s="34">
        <v>204.56646499999999</v>
      </c>
      <c r="DF40" s="34">
        <f t="shared" si="112"/>
        <v>168.596318</v>
      </c>
      <c r="DG40" s="39">
        <f t="shared" si="113"/>
        <v>568.71178480310357</v>
      </c>
      <c r="DH40" s="85">
        <f t="shared" si="57"/>
        <v>468.71178480310357</v>
      </c>
      <c r="DI40" s="34">
        <v>17.598483999999999</v>
      </c>
      <c r="DJ40" s="34">
        <v>20.388279999999998</v>
      </c>
      <c r="DK40" s="34">
        <f t="shared" si="19"/>
        <v>2.7897959999999991</v>
      </c>
      <c r="DL40" s="39">
        <f t="shared" si="20"/>
        <v>115.85247911126889</v>
      </c>
      <c r="DM40" s="38">
        <f t="shared" si="21"/>
        <v>15.852479111268892</v>
      </c>
      <c r="DN40" s="201">
        <v>33.966307</v>
      </c>
      <c r="DO40" s="196">
        <v>16.367823000000001</v>
      </c>
      <c r="DP40" s="34">
        <v>20.734539999999999</v>
      </c>
      <c r="DQ40" s="39">
        <f t="shared" si="22"/>
        <v>4.3667169999999977</v>
      </c>
      <c r="DR40" s="39">
        <f t="shared" si="23"/>
        <v>126.67866704081537</v>
      </c>
      <c r="DS40" s="34">
        <v>41.122819999999997</v>
      </c>
      <c r="DT40" s="39">
        <f t="shared" si="24"/>
        <v>7.1565129999999968</v>
      </c>
      <c r="DU40" s="39">
        <f t="shared" si="25"/>
        <v>121.06944684919675</v>
      </c>
      <c r="DV40" s="38">
        <f t="shared" si="26"/>
        <v>21.069446849196751</v>
      </c>
      <c r="DW40" s="196">
        <v>13.862024999999999</v>
      </c>
      <c r="DX40" s="34">
        <v>18.158678999999999</v>
      </c>
      <c r="DY40" s="34">
        <f t="shared" si="27"/>
        <v>4.2966540000000002</v>
      </c>
      <c r="DZ40" s="39">
        <f t="shared" si="28"/>
        <v>130.99586099433523</v>
      </c>
      <c r="EA40" s="201">
        <v>47.828332000000003</v>
      </c>
      <c r="EB40" s="34">
        <v>59.281498999999997</v>
      </c>
      <c r="EC40" s="34">
        <f t="shared" si="114"/>
        <v>11.453166999999993</v>
      </c>
      <c r="ED40" s="39">
        <f t="shared" si="115"/>
        <v>123.94640691212061</v>
      </c>
      <c r="EE40" s="38">
        <f t="shared" si="30"/>
        <v>23.946406912120608</v>
      </c>
      <c r="EF40" s="196">
        <v>16.459161000000002</v>
      </c>
      <c r="EG40" s="34">
        <v>21.97418</v>
      </c>
      <c r="EH40" s="213">
        <f t="shared" si="31"/>
        <v>5.5150189999999988</v>
      </c>
      <c r="EI40" s="39">
        <f t="shared" si="32"/>
        <v>133.50729116751452</v>
      </c>
      <c r="EJ40" s="201">
        <v>64.287492999999998</v>
      </c>
      <c r="EK40" s="34">
        <v>81.255679000000001</v>
      </c>
      <c r="EL40" s="213">
        <f t="shared" si="33"/>
        <v>16.968186000000003</v>
      </c>
      <c r="EM40" s="39">
        <f t="shared" si="34"/>
        <v>126.39422570110177</v>
      </c>
      <c r="EN40" s="210">
        <f t="shared" si="35"/>
        <v>26.394225701101774</v>
      </c>
    </row>
    <row r="41" spans="1:144" s="15" customFormat="1" ht="16.95" customHeight="1">
      <c r="A41" s="9" t="s">
        <v>3</v>
      </c>
      <c r="B41" s="34">
        <v>266.14066600000001</v>
      </c>
      <c r="C41" s="34">
        <v>292.782037</v>
      </c>
      <c r="D41" s="39">
        <f t="shared" ref="D41:D46" si="116">C41/B41%</f>
        <v>110.01025938666585</v>
      </c>
      <c r="E41" s="34">
        <v>416.44246600000002</v>
      </c>
      <c r="F41" s="83">
        <f t="shared" ref="F41:F46" si="117">E41/C41%</f>
        <v>142.23634423309926</v>
      </c>
      <c r="G41" s="139">
        <v>24.844602999999999</v>
      </c>
      <c r="H41" s="34">
        <v>28.350567000000002</v>
      </c>
      <c r="I41" s="62">
        <f t="shared" ref="I41:I46" si="118">H41-G41</f>
        <v>3.5059640000000023</v>
      </c>
      <c r="J41" s="39">
        <f t="shared" ref="J41:J46" si="119">H41/G41%</f>
        <v>114.11157183715112</v>
      </c>
      <c r="K41" s="76">
        <f t="shared" si="36"/>
        <v>14.111571837151118</v>
      </c>
      <c r="L41" s="37">
        <v>27.531687000000002</v>
      </c>
      <c r="M41" s="37">
        <v>26.368008</v>
      </c>
      <c r="N41" s="67">
        <f t="shared" si="75"/>
        <v>-1.1636790000000019</v>
      </c>
      <c r="O41" s="42">
        <f t="shared" si="76"/>
        <v>95.773310222508343</v>
      </c>
      <c r="P41" s="133">
        <f t="shared" si="1"/>
        <v>-4.2266897774916572</v>
      </c>
      <c r="Q41" s="34">
        <v>52.376289999999997</v>
      </c>
      <c r="R41" s="37">
        <v>54.718575000000001</v>
      </c>
      <c r="S41" s="67">
        <f t="shared" si="38"/>
        <v>2.3422850000000039</v>
      </c>
      <c r="T41" s="42">
        <f t="shared" si="39"/>
        <v>104.47203305159645</v>
      </c>
      <c r="U41" s="133">
        <f t="shared" si="2"/>
        <v>4.4720330515964548</v>
      </c>
      <c r="V41" s="34">
        <v>28.663466</v>
      </c>
      <c r="W41" s="34">
        <v>22.331249</v>
      </c>
      <c r="X41" s="34">
        <f t="shared" si="3"/>
        <v>-6.332217</v>
      </c>
      <c r="Y41" s="39">
        <f t="shared" si="4"/>
        <v>77.908404377893447</v>
      </c>
      <c r="Z41" s="133">
        <f t="shared" si="5"/>
        <v>-22.091595622106553</v>
      </c>
      <c r="AA41" s="34">
        <v>81.039755999999997</v>
      </c>
      <c r="AB41" s="34">
        <v>77.049824000000001</v>
      </c>
      <c r="AC41" s="156">
        <f t="shared" si="40"/>
        <v>-3.989931999999996</v>
      </c>
      <c r="AD41" s="39">
        <f t="shared" si="41"/>
        <v>95.076574514859104</v>
      </c>
      <c r="AE41" s="133">
        <f t="shared" si="42"/>
        <v>-4.9234254851408963</v>
      </c>
      <c r="AF41" s="34">
        <v>33.465722999999997</v>
      </c>
      <c r="AG41" s="34">
        <v>26.515149000000001</v>
      </c>
      <c r="AH41" s="34">
        <f t="shared" si="64"/>
        <v>-6.950573999999996</v>
      </c>
      <c r="AI41" s="39">
        <f t="shared" si="65"/>
        <v>79.23076695519174</v>
      </c>
      <c r="AJ41" s="164">
        <f t="shared" si="43"/>
        <v>-20.76923304480826</v>
      </c>
      <c r="AK41" s="34">
        <v>114.50547899999999</v>
      </c>
      <c r="AL41" s="34">
        <v>103.56497299999999</v>
      </c>
      <c r="AM41" s="34">
        <f t="shared" si="66"/>
        <v>-10.940505999999999</v>
      </c>
      <c r="AN41" s="39">
        <f t="shared" si="44"/>
        <v>90.445430126535697</v>
      </c>
      <c r="AO41" s="164">
        <f t="shared" si="45"/>
        <v>-9.5545698734643025</v>
      </c>
      <c r="AP41" s="34">
        <v>152.66010299999999</v>
      </c>
      <c r="AQ41" s="34">
        <v>38.154623999999998</v>
      </c>
      <c r="AR41" s="34">
        <v>25.274308000000001</v>
      </c>
      <c r="AS41" s="72">
        <f t="shared" si="8"/>
        <v>-12.880315999999997</v>
      </c>
      <c r="AT41" s="39">
        <f t="shared" si="46"/>
        <v>66.241795489846794</v>
      </c>
      <c r="AU41" s="34">
        <v>128.839281</v>
      </c>
      <c r="AV41" s="70">
        <f t="shared" si="47"/>
        <v>-23.820821999999993</v>
      </c>
      <c r="AW41" s="39">
        <f t="shared" si="48"/>
        <v>84.396170622261408</v>
      </c>
      <c r="AX41" s="164">
        <f t="shared" si="49"/>
        <v>-15.603829377738592</v>
      </c>
      <c r="AY41" s="34">
        <v>187.55434</v>
      </c>
      <c r="AZ41" s="34">
        <v>34.894236999999997</v>
      </c>
      <c r="BA41" s="34">
        <v>25.792909000000002</v>
      </c>
      <c r="BB41" s="34">
        <f t="shared" si="9"/>
        <v>-9.1013279999999952</v>
      </c>
      <c r="BC41" s="39">
        <f t="shared" si="10"/>
        <v>73.917389281215705</v>
      </c>
      <c r="BD41" s="34">
        <v>154.63219000000001</v>
      </c>
      <c r="BE41" s="34">
        <f t="shared" si="11"/>
        <v>-32.922149999999988</v>
      </c>
      <c r="BF41" s="39">
        <f t="shared" si="12"/>
        <v>82.446607207276571</v>
      </c>
      <c r="BG41" s="164">
        <f t="shared" si="13"/>
        <v>-17.553392792723429</v>
      </c>
      <c r="BH41" s="34">
        <v>37.280774999999998</v>
      </c>
      <c r="BI41" s="34">
        <v>28.841386</v>
      </c>
      <c r="BJ41" s="34">
        <f t="shared" si="67"/>
        <v>-8.4393889999999985</v>
      </c>
      <c r="BK41" s="39">
        <f t="shared" si="77"/>
        <v>77.362624569902323</v>
      </c>
      <c r="BL41" s="34">
        <v>224.835115</v>
      </c>
      <c r="BM41" s="34">
        <v>183.47357600000001</v>
      </c>
      <c r="BN41" s="34">
        <f t="shared" si="110"/>
        <v>-41.361538999999993</v>
      </c>
      <c r="BO41" s="39">
        <f t="shared" si="111"/>
        <v>81.603612496206395</v>
      </c>
      <c r="BP41" s="164">
        <f t="shared" si="68"/>
        <v>-18.396387503793605</v>
      </c>
      <c r="BQ41" s="34">
        <v>39.647497000000001</v>
      </c>
      <c r="BR41" s="34">
        <v>30.833888000000002</v>
      </c>
      <c r="BS41" s="34">
        <f t="shared" si="80"/>
        <v>-8.8136089999999996</v>
      </c>
      <c r="BT41" s="39">
        <f t="shared" si="81"/>
        <v>77.770074615302946</v>
      </c>
      <c r="BU41" s="34">
        <v>264.48261200000002</v>
      </c>
      <c r="BV41" s="34">
        <v>214.30746400000001</v>
      </c>
      <c r="BW41" s="34">
        <f t="shared" si="69"/>
        <v>-50.175148000000007</v>
      </c>
      <c r="BX41" s="39">
        <f t="shared" si="70"/>
        <v>81.02894265124695</v>
      </c>
      <c r="BY41" s="133">
        <f t="shared" si="82"/>
        <v>-18.97105734875305</v>
      </c>
      <c r="BZ41" s="34">
        <v>41.471623999999998</v>
      </c>
      <c r="CA41" s="34">
        <v>30.920615999999999</v>
      </c>
      <c r="CB41" s="34">
        <f t="shared" si="71"/>
        <v>-10.551007999999999</v>
      </c>
      <c r="CC41" s="39">
        <f t="shared" si="72"/>
        <v>74.558488473950291</v>
      </c>
      <c r="CD41" s="34">
        <v>305.95423599999998</v>
      </c>
      <c r="CE41" s="34">
        <v>245.22808000000001</v>
      </c>
      <c r="CF41" s="34">
        <f t="shared" si="83"/>
        <v>-60.726155999999975</v>
      </c>
      <c r="CG41" s="39">
        <f t="shared" si="73"/>
        <v>80.151882584165307</v>
      </c>
      <c r="CH41" s="133">
        <f t="shared" si="74"/>
        <v>-19.848117415834693</v>
      </c>
      <c r="CI41" s="34">
        <v>37.043351999999999</v>
      </c>
      <c r="CJ41" s="34">
        <v>29.053245</v>
      </c>
      <c r="CK41" s="34">
        <f t="shared" si="50"/>
        <v>-7.9901069999999983</v>
      </c>
      <c r="CL41" s="39">
        <f t="shared" si="51"/>
        <v>78.430388804987203</v>
      </c>
      <c r="CM41" s="34">
        <v>342.99758800000001</v>
      </c>
      <c r="CN41" s="34">
        <v>274.28132499999998</v>
      </c>
      <c r="CO41" s="34">
        <f t="shared" si="84"/>
        <v>-68.716263000000026</v>
      </c>
      <c r="CP41" s="39">
        <f t="shared" si="85"/>
        <v>79.965963200884076</v>
      </c>
      <c r="CQ41" s="133">
        <f t="shared" si="54"/>
        <v>-20.034036799115924</v>
      </c>
      <c r="CR41" s="34">
        <v>37.689512999999998</v>
      </c>
      <c r="CS41" s="34">
        <v>28.902099</v>
      </c>
      <c r="CT41" s="39">
        <f t="shared" si="86"/>
        <v>-8.7874139999999983</v>
      </c>
      <c r="CU41" s="39">
        <f t="shared" si="87"/>
        <v>76.68472394429719</v>
      </c>
      <c r="CV41" s="34">
        <v>380.68710099999998</v>
      </c>
      <c r="CW41" s="34">
        <v>303.183424</v>
      </c>
      <c r="CX41" s="39">
        <f t="shared" si="88"/>
        <v>-77.503676999999982</v>
      </c>
      <c r="CY41" s="39">
        <f t="shared" si="89"/>
        <v>79.641107671783189</v>
      </c>
      <c r="CZ41" s="133">
        <f t="shared" si="90"/>
        <v>-20.358892328216811</v>
      </c>
      <c r="DA41" s="34">
        <v>35.755364999999998</v>
      </c>
      <c r="DB41" s="34">
        <v>26.366205999999998</v>
      </c>
      <c r="DC41" s="34">
        <f t="shared" si="55"/>
        <v>-9.3891589999999994</v>
      </c>
      <c r="DD41" s="39">
        <f t="shared" si="56"/>
        <v>73.740558934302584</v>
      </c>
      <c r="DE41" s="34">
        <v>329.54962999999998</v>
      </c>
      <c r="DF41" s="34">
        <f t="shared" si="112"/>
        <v>-86.892836000000045</v>
      </c>
      <c r="DG41" s="39">
        <f t="shared" si="113"/>
        <v>79.13449201407812</v>
      </c>
      <c r="DH41" s="85">
        <f t="shared" si="57"/>
        <v>-20.86550798592188</v>
      </c>
      <c r="DI41" s="34">
        <v>28.350567000000002</v>
      </c>
      <c r="DJ41" s="34">
        <v>27.136850000000003</v>
      </c>
      <c r="DK41" s="34">
        <f t="shared" si="19"/>
        <v>-1.213716999999999</v>
      </c>
      <c r="DL41" s="39">
        <f t="shared" si="20"/>
        <v>95.718896909539751</v>
      </c>
      <c r="DM41" s="38">
        <f t="shared" si="21"/>
        <v>-4.2811030904602489</v>
      </c>
      <c r="DN41" s="201">
        <v>54.718575000000001</v>
      </c>
      <c r="DO41" s="196">
        <v>26.368008</v>
      </c>
      <c r="DP41" s="34">
        <v>27.597722000000001</v>
      </c>
      <c r="DQ41" s="39">
        <f t="shared" si="22"/>
        <v>1.2297140000000013</v>
      </c>
      <c r="DR41" s="39">
        <f t="shared" si="23"/>
        <v>104.66365908262772</v>
      </c>
      <c r="DS41" s="34">
        <v>54.734572</v>
      </c>
      <c r="DT41" s="39">
        <f t="shared" si="24"/>
        <v>1.5996999999998707E-2</v>
      </c>
      <c r="DU41" s="39">
        <f t="shared" si="25"/>
        <v>100.02923504495502</v>
      </c>
      <c r="DV41" s="38">
        <f t="shared" si="26"/>
        <v>2.923504495501561E-2</v>
      </c>
      <c r="DW41" s="196">
        <v>22.331249</v>
      </c>
      <c r="DX41" s="34">
        <v>24.169241</v>
      </c>
      <c r="DY41" s="34">
        <f t="shared" si="27"/>
        <v>1.8379919999999998</v>
      </c>
      <c r="DZ41" s="39">
        <f t="shared" si="28"/>
        <v>108.23058307217836</v>
      </c>
      <c r="EA41" s="201">
        <v>77.049824000000001</v>
      </c>
      <c r="EB41" s="34">
        <v>78.903813</v>
      </c>
      <c r="EC41" s="34">
        <f t="shared" si="114"/>
        <v>1.8539889999999986</v>
      </c>
      <c r="ED41" s="39">
        <f t="shared" si="115"/>
        <v>102.40622094088106</v>
      </c>
      <c r="EE41" s="38">
        <f t="shared" si="30"/>
        <v>2.406220940881056</v>
      </c>
      <c r="EF41" s="196">
        <v>26.515149000000001</v>
      </c>
      <c r="EG41" s="34">
        <v>29.247682000000001</v>
      </c>
      <c r="EH41" s="213">
        <f t="shared" si="31"/>
        <v>2.7325330000000001</v>
      </c>
      <c r="EI41" s="39">
        <f t="shared" si="32"/>
        <v>110.30555400612684</v>
      </c>
      <c r="EJ41" s="201">
        <v>103.56497299999999</v>
      </c>
      <c r="EK41" s="34">
        <v>108.151495</v>
      </c>
      <c r="EL41" s="213">
        <f t="shared" si="33"/>
        <v>4.5865220000000022</v>
      </c>
      <c r="EM41" s="39">
        <f t="shared" si="34"/>
        <v>104.42864210470077</v>
      </c>
      <c r="EN41" s="210">
        <f t="shared" si="35"/>
        <v>4.4286421047007707</v>
      </c>
    </row>
    <row r="42" spans="1:144" s="23" customFormat="1" ht="32.25" customHeight="1">
      <c r="A42" s="22" t="s">
        <v>15</v>
      </c>
      <c r="B42" s="34">
        <v>142.30977899999999</v>
      </c>
      <c r="C42" s="34">
        <v>130.226857</v>
      </c>
      <c r="D42" s="39">
        <f t="shared" si="116"/>
        <v>91.509422553456432</v>
      </c>
      <c r="E42" s="34">
        <v>148.27166800000001</v>
      </c>
      <c r="F42" s="83">
        <f t="shared" si="117"/>
        <v>113.8564436059453</v>
      </c>
      <c r="G42" s="139">
        <v>11.489330000000001</v>
      </c>
      <c r="H42" s="37">
        <v>10.388275</v>
      </c>
      <c r="I42" s="67">
        <f t="shared" si="118"/>
        <v>-1.1010550000000006</v>
      </c>
      <c r="J42" s="42">
        <f t="shared" si="119"/>
        <v>90.416717075756381</v>
      </c>
      <c r="K42" s="76">
        <f t="shared" si="36"/>
        <v>-9.583282924243619</v>
      </c>
      <c r="L42" s="37">
        <v>7.4243059999999996</v>
      </c>
      <c r="M42" s="37">
        <v>7.3629309999999997</v>
      </c>
      <c r="N42" s="67">
        <f t="shared" si="75"/>
        <v>-6.1374999999999957E-2</v>
      </c>
      <c r="O42" s="42">
        <f t="shared" si="76"/>
        <v>99.173323405581613</v>
      </c>
      <c r="P42" s="133">
        <f t="shared" si="1"/>
        <v>-0.82667659441838737</v>
      </c>
      <c r="Q42" s="34">
        <v>18.913637000000001</v>
      </c>
      <c r="R42" s="37">
        <v>17.751206</v>
      </c>
      <c r="S42" s="67">
        <f t="shared" si="38"/>
        <v>-1.1624310000000015</v>
      </c>
      <c r="T42" s="42">
        <f t="shared" si="39"/>
        <v>93.85400597463088</v>
      </c>
      <c r="U42" s="133">
        <f t="shared" si="2"/>
        <v>-6.1459940253691201</v>
      </c>
      <c r="V42" s="34">
        <v>10.621377000000001</v>
      </c>
      <c r="W42" s="34">
        <v>11.167785</v>
      </c>
      <c r="X42" s="34">
        <f t="shared" si="3"/>
        <v>0.54640799999999956</v>
      </c>
      <c r="Y42" s="39">
        <f t="shared" si="4"/>
        <v>105.14441771533012</v>
      </c>
      <c r="Z42" s="133">
        <f t="shared" si="5"/>
        <v>5.1444177153301212</v>
      </c>
      <c r="AA42" s="34">
        <v>29.535014</v>
      </c>
      <c r="AB42" s="37">
        <v>28.918990999999998</v>
      </c>
      <c r="AC42" s="158">
        <f t="shared" si="40"/>
        <v>-0.61602300000000199</v>
      </c>
      <c r="AD42" s="42">
        <f t="shared" si="41"/>
        <v>97.914262034885098</v>
      </c>
      <c r="AE42" s="133">
        <f t="shared" si="42"/>
        <v>-2.0857379651149017</v>
      </c>
      <c r="AF42" s="37">
        <v>12.036576999999999</v>
      </c>
      <c r="AG42" s="37">
        <v>13.276608</v>
      </c>
      <c r="AH42" s="37">
        <f t="shared" si="64"/>
        <v>1.2400310000000001</v>
      </c>
      <c r="AI42" s="42">
        <f t="shared" si="65"/>
        <v>110.3021897338421</v>
      </c>
      <c r="AJ42" s="164">
        <f t="shared" si="43"/>
        <v>10.302189733842098</v>
      </c>
      <c r="AK42" s="37">
        <v>41.571590999999998</v>
      </c>
      <c r="AL42" s="37">
        <v>42.195599000000001</v>
      </c>
      <c r="AM42" s="37">
        <f t="shared" si="66"/>
        <v>0.62400800000000345</v>
      </c>
      <c r="AN42" s="42">
        <f t="shared" si="44"/>
        <v>101.50104430691624</v>
      </c>
      <c r="AO42" s="164">
        <f t="shared" si="45"/>
        <v>1.501044306916242</v>
      </c>
      <c r="AP42" s="34">
        <v>55.406906999999997</v>
      </c>
      <c r="AQ42" s="34">
        <v>13.835316000000001</v>
      </c>
      <c r="AR42" s="34">
        <v>13.400137000000001</v>
      </c>
      <c r="AS42" s="72">
        <f t="shared" si="8"/>
        <v>-0.43517899999999976</v>
      </c>
      <c r="AT42" s="39">
        <f t="shared" si="46"/>
        <v>96.854578529323078</v>
      </c>
      <c r="AU42" s="34">
        <v>55.595736000000002</v>
      </c>
      <c r="AV42" s="70">
        <f t="shared" si="47"/>
        <v>0.18882900000000546</v>
      </c>
      <c r="AW42" s="39">
        <f t="shared" si="48"/>
        <v>100.34080408061762</v>
      </c>
      <c r="AX42" s="164">
        <f t="shared" si="49"/>
        <v>0.34080408061761602</v>
      </c>
      <c r="AY42" s="34">
        <v>69.819310999999999</v>
      </c>
      <c r="AZ42" s="34">
        <v>14.412407</v>
      </c>
      <c r="BA42" s="34">
        <v>15.386232</v>
      </c>
      <c r="BB42" s="34">
        <f t="shared" si="9"/>
        <v>0.97382499999999972</v>
      </c>
      <c r="BC42" s="39">
        <f t="shared" si="10"/>
        <v>106.75685192626048</v>
      </c>
      <c r="BD42" s="34">
        <v>70.981967999999995</v>
      </c>
      <c r="BE42" s="34">
        <f t="shared" si="11"/>
        <v>1.1626569999999958</v>
      </c>
      <c r="BF42" s="39">
        <f t="shared" si="12"/>
        <v>101.66523700011878</v>
      </c>
      <c r="BG42" s="164">
        <f t="shared" si="13"/>
        <v>1.6652370001187791</v>
      </c>
      <c r="BH42" s="34">
        <v>16.055482000000001</v>
      </c>
      <c r="BI42" s="34">
        <v>14.394812999999999</v>
      </c>
      <c r="BJ42" s="34">
        <f t="shared" si="67"/>
        <v>-1.6606690000000022</v>
      </c>
      <c r="BK42" s="39">
        <f t="shared" si="77"/>
        <v>89.65668548599163</v>
      </c>
      <c r="BL42" s="34">
        <v>85.874792999999997</v>
      </c>
      <c r="BM42" s="34">
        <v>85.376780999999994</v>
      </c>
      <c r="BN42" s="34">
        <f t="shared" si="110"/>
        <v>-0.49801200000000279</v>
      </c>
      <c r="BO42" s="39">
        <f t="shared" si="111"/>
        <v>99.420071964540284</v>
      </c>
      <c r="BP42" s="164">
        <f t="shared" si="68"/>
        <v>-0.57992803545971583</v>
      </c>
      <c r="BQ42" s="34">
        <v>15.964472000000001</v>
      </c>
      <c r="BR42" s="34">
        <v>14.788361</v>
      </c>
      <c r="BS42" s="34">
        <f t="shared" si="80"/>
        <v>-1.1761110000000006</v>
      </c>
      <c r="BT42" s="39">
        <f t="shared" si="81"/>
        <v>92.632947710390908</v>
      </c>
      <c r="BU42" s="34">
        <v>101.839265</v>
      </c>
      <c r="BV42" s="34">
        <v>100.165142</v>
      </c>
      <c r="BW42" s="34">
        <f t="shared" si="69"/>
        <v>-1.6741229999999945</v>
      </c>
      <c r="BX42" s="39">
        <f t="shared" si="70"/>
        <v>98.356112448376379</v>
      </c>
      <c r="BY42" s="133">
        <f t="shared" si="82"/>
        <v>-1.6438875516236209</v>
      </c>
      <c r="BZ42" s="34">
        <v>14.167755</v>
      </c>
      <c r="CA42" s="34">
        <v>15.026145</v>
      </c>
      <c r="CB42" s="34">
        <f t="shared" si="71"/>
        <v>0.85838999999999999</v>
      </c>
      <c r="CC42" s="39">
        <f t="shared" si="72"/>
        <v>106.05875807423266</v>
      </c>
      <c r="CD42" s="34">
        <v>116.00702</v>
      </c>
      <c r="CE42" s="34">
        <v>115.191287</v>
      </c>
      <c r="CF42" s="34">
        <f t="shared" si="83"/>
        <v>-0.81573299999999449</v>
      </c>
      <c r="CG42" s="39">
        <f t="shared" si="73"/>
        <v>99.296824450796166</v>
      </c>
      <c r="CH42" s="133">
        <f t="shared" si="74"/>
        <v>-0.70317554920383429</v>
      </c>
      <c r="CI42" s="34">
        <v>11.367565000000001</v>
      </c>
      <c r="CJ42" s="34">
        <v>11.393401000000001</v>
      </c>
      <c r="CK42" s="34">
        <f t="shared" si="50"/>
        <v>2.583599999999997E-2</v>
      </c>
      <c r="CL42" s="39">
        <f t="shared" si="51"/>
        <v>100.22727822537193</v>
      </c>
      <c r="CM42" s="34">
        <v>127.374585</v>
      </c>
      <c r="CN42" s="34">
        <v>126.584688</v>
      </c>
      <c r="CO42" s="34">
        <f t="shared" si="84"/>
        <v>-0.7898969999999963</v>
      </c>
      <c r="CP42" s="39">
        <f t="shared" si="85"/>
        <v>99.379862945186431</v>
      </c>
      <c r="CQ42" s="133">
        <f t="shared" si="54"/>
        <v>-0.62013705481356851</v>
      </c>
      <c r="CR42" s="34">
        <v>9.8181060000000002</v>
      </c>
      <c r="CS42" s="34">
        <v>11.070257</v>
      </c>
      <c r="CT42" s="39">
        <f t="shared" si="86"/>
        <v>1.2521509999999996</v>
      </c>
      <c r="CU42" s="39">
        <f t="shared" si="87"/>
        <v>112.75348830008558</v>
      </c>
      <c r="CV42" s="34">
        <v>137.192691</v>
      </c>
      <c r="CW42" s="34">
        <v>137.654945</v>
      </c>
      <c r="CX42" s="39">
        <f t="shared" si="88"/>
        <v>0.4622540000000015</v>
      </c>
      <c r="CY42" s="39">
        <f t="shared" si="89"/>
        <v>100.33693777462241</v>
      </c>
      <c r="CZ42" s="133">
        <f t="shared" si="90"/>
        <v>0.33693777462241314</v>
      </c>
      <c r="DA42" s="34">
        <v>11.078977</v>
      </c>
      <c r="DB42" s="34">
        <v>12.503571000000001</v>
      </c>
      <c r="DC42" s="34">
        <f t="shared" si="55"/>
        <v>1.4245940000000008</v>
      </c>
      <c r="DD42" s="39">
        <f t="shared" si="56"/>
        <v>112.85853377978853</v>
      </c>
      <c r="DE42" s="34">
        <v>150.15851599999999</v>
      </c>
      <c r="DF42" s="34">
        <f t="shared" si="112"/>
        <v>1.8868479999999863</v>
      </c>
      <c r="DG42" s="39">
        <f t="shared" si="113"/>
        <v>101.27256139048762</v>
      </c>
      <c r="DH42" s="85">
        <f t="shared" si="57"/>
        <v>1.2725613904876241</v>
      </c>
      <c r="DI42" s="37">
        <v>10.388275</v>
      </c>
      <c r="DJ42" s="37">
        <v>11.150200999999999</v>
      </c>
      <c r="DK42" s="37">
        <f t="shared" si="19"/>
        <v>0.76192599999999899</v>
      </c>
      <c r="DL42" s="42">
        <f t="shared" si="20"/>
        <v>107.33448045994162</v>
      </c>
      <c r="DM42" s="38">
        <f t="shared" si="21"/>
        <v>7.3344804599416165</v>
      </c>
      <c r="DN42" s="201">
        <v>17.751206</v>
      </c>
      <c r="DO42" s="196">
        <v>7.3629309999999997</v>
      </c>
      <c r="DP42" s="37">
        <v>7.9292590000000001</v>
      </c>
      <c r="DQ42" s="42">
        <f t="shared" si="22"/>
        <v>0.56632800000000039</v>
      </c>
      <c r="DR42" s="42">
        <f t="shared" si="23"/>
        <v>107.6916108544274</v>
      </c>
      <c r="DS42" s="37">
        <v>19.079460000000001</v>
      </c>
      <c r="DT42" s="42">
        <f t="shared" si="24"/>
        <v>1.3282540000000012</v>
      </c>
      <c r="DU42" s="42">
        <f t="shared" si="25"/>
        <v>107.48261273065053</v>
      </c>
      <c r="DV42" s="38">
        <f t="shared" si="26"/>
        <v>7.4826127306505299</v>
      </c>
      <c r="DW42" s="196">
        <v>11.167785</v>
      </c>
      <c r="DX42" s="37">
        <v>9.8043399999999998</v>
      </c>
      <c r="DY42" s="37">
        <f t="shared" si="27"/>
        <v>-1.3634450000000005</v>
      </c>
      <c r="DZ42" s="42">
        <f t="shared" si="28"/>
        <v>87.791267471571118</v>
      </c>
      <c r="EA42" s="201">
        <v>28.918990999999998</v>
      </c>
      <c r="EB42" s="37">
        <v>28.883800000000001</v>
      </c>
      <c r="EC42" s="37">
        <f t="shared" si="114"/>
        <v>-3.519099999999753E-2</v>
      </c>
      <c r="ED42" s="42">
        <f t="shared" si="115"/>
        <v>99.878311798637796</v>
      </c>
      <c r="EE42" s="38">
        <f t="shared" si="30"/>
        <v>-0.12168820136220404</v>
      </c>
      <c r="EF42" s="196">
        <v>13.276608</v>
      </c>
      <c r="EG42" s="37">
        <v>11.742502</v>
      </c>
      <c r="EH42" s="216">
        <f t="shared" si="31"/>
        <v>-1.5341059999999995</v>
      </c>
      <c r="EI42" s="42">
        <f t="shared" si="32"/>
        <v>88.445045602009188</v>
      </c>
      <c r="EJ42" s="201">
        <v>42.195599000000001</v>
      </c>
      <c r="EK42" s="37">
        <v>40.626302000000003</v>
      </c>
      <c r="EL42" s="216">
        <f t="shared" si="33"/>
        <v>-1.5692969999999988</v>
      </c>
      <c r="EM42" s="42">
        <f t="shared" si="34"/>
        <v>96.280898868149734</v>
      </c>
      <c r="EN42" s="210">
        <f t="shared" si="35"/>
        <v>-3.719101131850266</v>
      </c>
    </row>
    <row r="43" spans="1:144" s="23" customFormat="1" ht="18" customHeight="1">
      <c r="A43" s="22" t="s">
        <v>16</v>
      </c>
      <c r="B43" s="34">
        <v>148.371058</v>
      </c>
      <c r="C43" s="34">
        <v>130.925162</v>
      </c>
      <c r="D43" s="42">
        <f t="shared" si="116"/>
        <v>88.241712207781106</v>
      </c>
      <c r="E43" s="34">
        <v>166.337131</v>
      </c>
      <c r="F43" s="84">
        <f t="shared" si="117"/>
        <v>127.04748916025783</v>
      </c>
      <c r="G43" s="140">
        <v>12.928936</v>
      </c>
      <c r="H43" s="37">
        <v>21.362486000000001</v>
      </c>
      <c r="I43" s="67">
        <f t="shared" si="118"/>
        <v>8.4335500000000003</v>
      </c>
      <c r="J43" s="42">
        <f t="shared" si="119"/>
        <v>165.23003903801521</v>
      </c>
      <c r="K43" s="76">
        <f t="shared" si="36"/>
        <v>65.230039038015207</v>
      </c>
      <c r="L43" s="37">
        <v>10.295109</v>
      </c>
      <c r="M43" s="37">
        <v>11.133126000000001</v>
      </c>
      <c r="N43" s="67">
        <f t="shared" si="75"/>
        <v>0.83801700000000068</v>
      </c>
      <c r="O43" s="42">
        <f t="shared" si="76"/>
        <v>108.13995267072939</v>
      </c>
      <c r="P43" s="133">
        <f t="shared" si="1"/>
        <v>8.1399526707293859</v>
      </c>
      <c r="Q43" s="34">
        <v>23.224045</v>
      </c>
      <c r="R43" s="37">
        <v>32.495612000000001</v>
      </c>
      <c r="S43" s="67">
        <f t="shared" si="38"/>
        <v>9.271567000000001</v>
      </c>
      <c r="T43" s="42">
        <f t="shared" si="39"/>
        <v>139.92227452194481</v>
      </c>
      <c r="U43" s="133">
        <f t="shared" si="2"/>
        <v>39.922274521944814</v>
      </c>
      <c r="V43" s="34">
        <v>9.0768979999999999</v>
      </c>
      <c r="W43" s="34">
        <v>13.430792</v>
      </c>
      <c r="X43" s="34">
        <f t="shared" si="3"/>
        <v>4.3538940000000004</v>
      </c>
      <c r="Y43" s="39">
        <f t="shared" si="4"/>
        <v>147.96676133189996</v>
      </c>
      <c r="Z43" s="133">
        <f t="shared" si="5"/>
        <v>47.96676133189996</v>
      </c>
      <c r="AA43" s="34">
        <v>32.300942999999997</v>
      </c>
      <c r="AB43" s="37">
        <v>45.926403999999998</v>
      </c>
      <c r="AC43" s="158">
        <f t="shared" si="40"/>
        <v>13.625461000000001</v>
      </c>
      <c r="AD43" s="42">
        <f t="shared" si="41"/>
        <v>142.1828582527761</v>
      </c>
      <c r="AE43" s="133">
        <f t="shared" si="42"/>
        <v>42.1828582527761</v>
      </c>
      <c r="AF43" s="37">
        <v>11.419434000000001</v>
      </c>
      <c r="AG43" s="37">
        <v>13.329212</v>
      </c>
      <c r="AH43" s="37">
        <f t="shared" si="64"/>
        <v>1.9097779999999993</v>
      </c>
      <c r="AI43" s="42">
        <f t="shared" si="65"/>
        <v>116.72392869909314</v>
      </c>
      <c r="AJ43" s="164">
        <f t="shared" si="43"/>
        <v>16.723928699093136</v>
      </c>
      <c r="AK43" s="37">
        <v>43.720376999999999</v>
      </c>
      <c r="AL43" s="37">
        <v>59.255616000000003</v>
      </c>
      <c r="AM43" s="37">
        <f t="shared" si="66"/>
        <v>15.535239000000004</v>
      </c>
      <c r="AN43" s="42">
        <f t="shared" si="44"/>
        <v>135.53317712699504</v>
      </c>
      <c r="AO43" s="164">
        <f t="shared" si="45"/>
        <v>35.533177126995042</v>
      </c>
      <c r="AP43" s="34">
        <v>58.876855999999997</v>
      </c>
      <c r="AQ43" s="34">
        <v>15.156478999999999</v>
      </c>
      <c r="AR43" s="34">
        <v>16.122242</v>
      </c>
      <c r="AS43" s="72">
        <f t="shared" si="8"/>
        <v>0.96576300000000082</v>
      </c>
      <c r="AT43" s="39">
        <f t="shared" si="46"/>
        <v>106.37194826054257</v>
      </c>
      <c r="AU43" s="34">
        <v>75.377858000000003</v>
      </c>
      <c r="AV43" s="70">
        <f t="shared" si="47"/>
        <v>16.501002000000007</v>
      </c>
      <c r="AW43" s="39">
        <f t="shared" si="48"/>
        <v>128.02629610521322</v>
      </c>
      <c r="AX43" s="164">
        <f t="shared" si="49"/>
        <v>28.02629610521322</v>
      </c>
      <c r="AY43" s="34">
        <v>73.075661999999994</v>
      </c>
      <c r="AZ43" s="34">
        <v>14.198805999999999</v>
      </c>
      <c r="BA43" s="34">
        <v>13.230388</v>
      </c>
      <c r="BB43" s="34">
        <f t="shared" si="9"/>
        <v>-0.96841799999999978</v>
      </c>
      <c r="BC43" s="39">
        <f t="shared" si="10"/>
        <v>93.179581438044863</v>
      </c>
      <c r="BD43" s="34">
        <v>88.608245999999994</v>
      </c>
      <c r="BE43" s="34">
        <f t="shared" si="11"/>
        <v>15.532584</v>
      </c>
      <c r="BF43" s="39">
        <f t="shared" si="12"/>
        <v>121.25548174986085</v>
      </c>
      <c r="BG43" s="164">
        <f t="shared" si="13"/>
        <v>21.255481749860849</v>
      </c>
      <c r="BH43" s="34">
        <v>12.981508</v>
      </c>
      <c r="BI43" s="34">
        <v>16.076682999999999</v>
      </c>
      <c r="BJ43" s="34">
        <f t="shared" si="67"/>
        <v>3.0951749999999993</v>
      </c>
      <c r="BK43" s="39">
        <f t="shared" si="77"/>
        <v>123.84295414677554</v>
      </c>
      <c r="BL43" s="34">
        <v>86.057169999999999</v>
      </c>
      <c r="BM43" s="34">
        <v>104.684929</v>
      </c>
      <c r="BN43" s="34">
        <f t="shared" si="110"/>
        <v>18.627758999999998</v>
      </c>
      <c r="BO43" s="39">
        <f t="shared" si="111"/>
        <v>121.64579546364354</v>
      </c>
      <c r="BP43" s="164">
        <f t="shared" si="68"/>
        <v>21.645795463643537</v>
      </c>
      <c r="BQ43" s="34">
        <v>12.9679</v>
      </c>
      <c r="BR43" s="34">
        <v>15.380680999999999</v>
      </c>
      <c r="BS43" s="34">
        <f t="shared" si="80"/>
        <v>2.412780999999999</v>
      </c>
      <c r="BT43" s="39">
        <f t="shared" si="81"/>
        <v>118.60579584975208</v>
      </c>
      <c r="BU43" s="34">
        <v>99.025069999999999</v>
      </c>
      <c r="BV43" s="34">
        <v>120.06561000000001</v>
      </c>
      <c r="BW43" s="34">
        <f t="shared" si="69"/>
        <v>21.040540000000007</v>
      </c>
      <c r="BX43" s="39">
        <f t="shared" si="70"/>
        <v>121.24769010514207</v>
      </c>
      <c r="BY43" s="133">
        <f t="shared" si="82"/>
        <v>21.24769010514207</v>
      </c>
      <c r="BZ43" s="34">
        <v>14.169313000000001</v>
      </c>
      <c r="CA43" s="34">
        <v>14.970908</v>
      </c>
      <c r="CB43" s="34">
        <f t="shared" si="71"/>
        <v>0.80159499999999895</v>
      </c>
      <c r="CC43" s="39">
        <f t="shared" si="72"/>
        <v>105.65726087072817</v>
      </c>
      <c r="CD43" s="34">
        <v>113.194383</v>
      </c>
      <c r="CE43" s="34">
        <f t="shared" si="100"/>
        <v>135.036518</v>
      </c>
      <c r="CF43" s="34">
        <f t="shared" si="83"/>
        <v>21.842134999999999</v>
      </c>
      <c r="CG43" s="39">
        <f t="shared" si="73"/>
        <v>119.29612973816907</v>
      </c>
      <c r="CH43" s="133">
        <f t="shared" si="74"/>
        <v>19.296129738169071</v>
      </c>
      <c r="CI43" s="34">
        <v>16.265234</v>
      </c>
      <c r="CJ43" s="34">
        <v>16.397613</v>
      </c>
      <c r="CK43" s="34">
        <f t="shared" si="50"/>
        <v>0.13237900000000025</v>
      </c>
      <c r="CL43" s="39">
        <f t="shared" si="51"/>
        <v>100.81387700908576</v>
      </c>
      <c r="CM43" s="34">
        <v>129.45961700000001</v>
      </c>
      <c r="CN43" s="34">
        <v>151.43413100000001</v>
      </c>
      <c r="CO43" s="34">
        <f t="shared" si="84"/>
        <v>21.974513999999999</v>
      </c>
      <c r="CP43" s="39">
        <f t="shared" si="85"/>
        <v>116.97402982429648</v>
      </c>
      <c r="CQ43" s="133">
        <f t="shared" si="54"/>
        <v>16.97402982429648</v>
      </c>
      <c r="CR43" s="34">
        <v>16.823315000000001</v>
      </c>
      <c r="CS43" s="34">
        <v>18.500171000000002</v>
      </c>
      <c r="CT43" s="39">
        <f t="shared" si="86"/>
        <v>1.6768560000000008</v>
      </c>
      <c r="CU43" s="39">
        <f t="shared" si="87"/>
        <v>109.9674529068736</v>
      </c>
      <c r="CV43" s="34">
        <v>146.28293199999999</v>
      </c>
      <c r="CW43" s="34">
        <v>169.934302</v>
      </c>
      <c r="CX43" s="39">
        <f t="shared" si="88"/>
        <v>23.651370000000014</v>
      </c>
      <c r="CY43" s="39">
        <f t="shared" si="89"/>
        <v>116.16823622321161</v>
      </c>
      <c r="CZ43" s="133">
        <f t="shared" si="90"/>
        <v>16.168236223211608</v>
      </c>
      <c r="DA43" s="34">
        <v>20.054199000000001</v>
      </c>
      <c r="DB43" s="34">
        <v>24.813027000000002</v>
      </c>
      <c r="DC43" s="34">
        <f t="shared" si="55"/>
        <v>4.7588280000000012</v>
      </c>
      <c r="DD43" s="39">
        <f t="shared" si="56"/>
        <v>123.7298333381453</v>
      </c>
      <c r="DE43" s="34">
        <v>194.74732900000001</v>
      </c>
      <c r="DF43" s="34">
        <f t="shared" si="112"/>
        <v>28.410198000000008</v>
      </c>
      <c r="DG43" s="39">
        <f t="shared" si="113"/>
        <v>117.07988939643307</v>
      </c>
      <c r="DH43" s="85">
        <f t="shared" si="57"/>
        <v>17.079889396433074</v>
      </c>
      <c r="DI43" s="37">
        <v>21.362486000000001</v>
      </c>
      <c r="DJ43" s="37">
        <v>17.183835000000002</v>
      </c>
      <c r="DK43" s="37">
        <f t="shared" si="19"/>
        <v>-4.1786509999999986</v>
      </c>
      <c r="DL43" s="42">
        <f t="shared" si="20"/>
        <v>80.439303740210775</v>
      </c>
      <c r="DM43" s="38">
        <f t="shared" si="21"/>
        <v>-19.560696259789225</v>
      </c>
      <c r="DN43" s="201">
        <v>32.495612000000001</v>
      </c>
      <c r="DO43" s="196">
        <v>11.133126000000001</v>
      </c>
      <c r="DP43" s="37">
        <v>10.97907</v>
      </c>
      <c r="DQ43" s="42">
        <f t="shared" si="22"/>
        <v>-0.15405600000000064</v>
      </c>
      <c r="DR43" s="42">
        <f t="shared" si="23"/>
        <v>98.616237703588368</v>
      </c>
      <c r="DS43" s="37">
        <v>28.162904999999999</v>
      </c>
      <c r="DT43" s="42">
        <f t="shared" si="24"/>
        <v>-4.3327070000000028</v>
      </c>
      <c r="DU43" s="42">
        <f t="shared" si="25"/>
        <v>86.666793658171443</v>
      </c>
      <c r="DV43" s="38">
        <f t="shared" si="26"/>
        <v>-13.333206341828557</v>
      </c>
      <c r="DW43" s="196">
        <v>13.430792</v>
      </c>
      <c r="DX43" s="37">
        <v>12.520308</v>
      </c>
      <c r="DY43" s="37">
        <f t="shared" si="27"/>
        <v>-0.91048400000000029</v>
      </c>
      <c r="DZ43" s="42">
        <f t="shared" si="28"/>
        <v>93.220921000042296</v>
      </c>
      <c r="EA43" s="201">
        <v>45.926403999999998</v>
      </c>
      <c r="EB43" s="37">
        <v>40.683213000000002</v>
      </c>
      <c r="EC43" s="37">
        <f t="shared" si="114"/>
        <v>-5.2431909999999959</v>
      </c>
      <c r="ED43" s="42">
        <f t="shared" si="115"/>
        <v>88.583493277636109</v>
      </c>
      <c r="EE43" s="38">
        <f t="shared" si="30"/>
        <v>-11.416506722363891</v>
      </c>
      <c r="EF43" s="196">
        <v>13.329212</v>
      </c>
      <c r="EG43" s="37">
        <v>14.981248000000001</v>
      </c>
      <c r="EH43" s="216">
        <f t="shared" si="31"/>
        <v>1.6520360000000007</v>
      </c>
      <c r="EI43" s="42">
        <f t="shared" si="32"/>
        <v>112.39410101662423</v>
      </c>
      <c r="EJ43" s="201">
        <v>59.255616000000003</v>
      </c>
      <c r="EK43" s="37">
        <v>55.664461000000003</v>
      </c>
      <c r="EL43" s="216">
        <f t="shared" si="33"/>
        <v>-3.5911550000000005</v>
      </c>
      <c r="EM43" s="42">
        <f t="shared" si="34"/>
        <v>93.939553341239431</v>
      </c>
      <c r="EN43" s="210">
        <f t="shared" si="35"/>
        <v>-6.0604466587605685</v>
      </c>
    </row>
    <row r="44" spans="1:144" s="23" customFormat="1" ht="18" customHeight="1">
      <c r="A44" s="24" t="s">
        <v>2</v>
      </c>
      <c r="B44" s="34">
        <v>85.93047</v>
      </c>
      <c r="C44" s="34">
        <v>77.010613000000006</v>
      </c>
      <c r="D44" s="42">
        <f t="shared" si="116"/>
        <v>89.619680888513699</v>
      </c>
      <c r="E44" s="34">
        <v>98.849261999999996</v>
      </c>
      <c r="F44" s="84">
        <f t="shared" si="117"/>
        <v>128.35797320558919</v>
      </c>
      <c r="G44" s="140">
        <v>7.5977829999999997</v>
      </c>
      <c r="H44" s="37">
        <v>10.619619</v>
      </c>
      <c r="I44" s="67">
        <f t="shared" si="118"/>
        <v>3.0218360000000004</v>
      </c>
      <c r="J44" s="42">
        <f t="shared" si="119"/>
        <v>139.77260208668767</v>
      </c>
      <c r="K44" s="76">
        <f t="shared" si="36"/>
        <v>39.772602086687669</v>
      </c>
      <c r="L44" s="37">
        <v>6.1354850000000001</v>
      </c>
      <c r="M44" s="37">
        <v>5.5235560000000001</v>
      </c>
      <c r="N44" s="67">
        <f t="shared" si="75"/>
        <v>-0.61192899999999995</v>
      </c>
      <c r="O44" s="42">
        <f t="shared" si="76"/>
        <v>90.026395631315211</v>
      </c>
      <c r="P44" s="133">
        <f t="shared" si="1"/>
        <v>-9.9736043686847893</v>
      </c>
      <c r="Q44" s="34">
        <v>13.733268000000001</v>
      </c>
      <c r="R44" s="37">
        <v>16.143174999999999</v>
      </c>
      <c r="S44" s="67">
        <f t="shared" si="38"/>
        <v>2.4099069999999987</v>
      </c>
      <c r="T44" s="42">
        <f t="shared" si="39"/>
        <v>117.54794998539312</v>
      </c>
      <c r="U44" s="133">
        <f t="shared" si="2"/>
        <v>17.547949985393117</v>
      </c>
      <c r="V44" s="34">
        <v>5.3588440000000004</v>
      </c>
      <c r="W44" s="34">
        <v>6.6301379999999996</v>
      </c>
      <c r="X44" s="34">
        <f t="shared" si="3"/>
        <v>1.2712939999999993</v>
      </c>
      <c r="Y44" s="39">
        <f t="shared" si="4"/>
        <v>123.72328808228042</v>
      </c>
      <c r="Z44" s="133">
        <f t="shared" si="5"/>
        <v>23.723288082280419</v>
      </c>
      <c r="AA44" s="34">
        <v>19.092112</v>
      </c>
      <c r="AB44" s="37">
        <v>22.773313000000002</v>
      </c>
      <c r="AC44" s="158">
        <f t="shared" si="40"/>
        <v>3.6812010000000015</v>
      </c>
      <c r="AD44" s="42">
        <f t="shared" si="41"/>
        <v>119.28126652514925</v>
      </c>
      <c r="AE44" s="133">
        <f t="shared" si="42"/>
        <v>19.281266525149249</v>
      </c>
      <c r="AF44" s="37">
        <v>6.802708</v>
      </c>
      <c r="AG44" s="37">
        <v>6.5877720000000002</v>
      </c>
      <c r="AH44" s="37">
        <f t="shared" si="64"/>
        <v>-0.21493599999999979</v>
      </c>
      <c r="AI44" s="42">
        <f t="shared" si="65"/>
        <v>96.840434720996399</v>
      </c>
      <c r="AJ44" s="164">
        <f t="shared" si="43"/>
        <v>-3.1595652790036013</v>
      </c>
      <c r="AK44" s="37">
        <v>25.894819999999999</v>
      </c>
      <c r="AL44" s="37">
        <v>29.361084999999999</v>
      </c>
      <c r="AM44" s="37">
        <f t="shared" si="66"/>
        <v>3.4662649999999999</v>
      </c>
      <c r="AN44" s="42">
        <f t="shared" si="44"/>
        <v>113.38593973620978</v>
      </c>
      <c r="AO44" s="164">
        <f t="shared" si="45"/>
        <v>13.385939736209778</v>
      </c>
      <c r="AP44" s="34">
        <v>34.860042999999997</v>
      </c>
      <c r="AQ44" s="34">
        <v>8.9652229999999999</v>
      </c>
      <c r="AR44" s="34">
        <v>7.9788870000000003</v>
      </c>
      <c r="AS44" s="72">
        <f t="shared" si="8"/>
        <v>-0.98633599999999966</v>
      </c>
      <c r="AT44" s="39">
        <f t="shared" si="46"/>
        <v>88.998198929351787</v>
      </c>
      <c r="AU44" s="34">
        <v>37.339972000000003</v>
      </c>
      <c r="AV44" s="70">
        <f t="shared" si="47"/>
        <v>2.4799290000000056</v>
      </c>
      <c r="AW44" s="39">
        <f t="shared" si="48"/>
        <v>107.11395852265589</v>
      </c>
      <c r="AX44" s="164">
        <f t="shared" si="49"/>
        <v>7.1139585226558921</v>
      </c>
      <c r="AY44" s="34">
        <v>43.300615000000001</v>
      </c>
      <c r="AZ44" s="34">
        <v>8.4405719999999995</v>
      </c>
      <c r="BA44" s="34">
        <v>6.5535259999999997</v>
      </c>
      <c r="BB44" s="34">
        <f t="shared" si="9"/>
        <v>-1.8870459999999998</v>
      </c>
      <c r="BC44" s="39">
        <f t="shared" si="10"/>
        <v>77.643150250954562</v>
      </c>
      <c r="BD44" s="34">
        <v>43.893498000000001</v>
      </c>
      <c r="BE44" s="34">
        <f t="shared" si="11"/>
        <v>0.59288300000000049</v>
      </c>
      <c r="BF44" s="39">
        <f t="shared" si="12"/>
        <v>101.36922535626805</v>
      </c>
      <c r="BG44" s="164">
        <f t="shared" si="13"/>
        <v>1.3692253562680463</v>
      </c>
      <c r="BH44" s="34">
        <v>7.737476</v>
      </c>
      <c r="BI44" s="34">
        <v>8.0040259999999996</v>
      </c>
      <c r="BJ44" s="34">
        <f t="shared" si="67"/>
        <v>0.26654999999999962</v>
      </c>
      <c r="BK44" s="39">
        <f t="shared" si="77"/>
        <v>103.44492183239082</v>
      </c>
      <c r="BL44" s="34">
        <v>51.038091000000001</v>
      </c>
      <c r="BM44" s="34">
        <v>51.897523999999997</v>
      </c>
      <c r="BN44" s="34">
        <f t="shared" si="110"/>
        <v>0.85943299999999567</v>
      </c>
      <c r="BO44" s="39">
        <f t="shared" si="111"/>
        <v>101.68390506612013</v>
      </c>
      <c r="BP44" s="164">
        <f t="shared" si="68"/>
        <v>1.6839050661201327</v>
      </c>
      <c r="BQ44" s="34">
        <v>7.6903560000000004</v>
      </c>
      <c r="BR44" s="34">
        <v>7.6006749999999998</v>
      </c>
      <c r="BS44" s="34">
        <f t="shared" si="80"/>
        <v>-8.9681000000000566E-2</v>
      </c>
      <c r="BT44" s="39">
        <f t="shared" si="81"/>
        <v>98.833851124707351</v>
      </c>
      <c r="BU44" s="34">
        <v>58.728447000000003</v>
      </c>
      <c r="BV44" s="34">
        <v>59.498199</v>
      </c>
      <c r="BW44" s="34">
        <f t="shared" si="69"/>
        <v>0.76975199999999688</v>
      </c>
      <c r="BX44" s="39">
        <f t="shared" si="70"/>
        <v>101.31069701196083</v>
      </c>
      <c r="BY44" s="133">
        <f t="shared" si="82"/>
        <v>1.3106970119608263</v>
      </c>
      <c r="BZ44" s="34">
        <v>8.4431720000000006</v>
      </c>
      <c r="CA44" s="34">
        <v>7.3791859999999998</v>
      </c>
      <c r="CB44" s="34">
        <f t="shared" si="71"/>
        <v>-1.0639860000000008</v>
      </c>
      <c r="CC44" s="39">
        <f t="shared" si="72"/>
        <v>87.398266907271335</v>
      </c>
      <c r="CD44" s="34">
        <v>67.171619000000007</v>
      </c>
      <c r="CE44" s="34">
        <v>66.877385000000004</v>
      </c>
      <c r="CF44" s="34">
        <f t="shared" si="83"/>
        <v>-0.29423400000000299</v>
      </c>
      <c r="CG44" s="39">
        <f t="shared" si="73"/>
        <v>99.56196678838424</v>
      </c>
      <c r="CH44" s="133">
        <f t="shared" si="74"/>
        <v>-0.43803321161576037</v>
      </c>
      <c r="CI44" s="34">
        <v>9.6752129999999994</v>
      </c>
      <c r="CJ44" s="34">
        <v>8.1065749999999994</v>
      </c>
      <c r="CK44" s="34">
        <f t="shared" si="50"/>
        <v>-1.568638</v>
      </c>
      <c r="CL44" s="39">
        <f t="shared" si="51"/>
        <v>83.787044274890903</v>
      </c>
      <c r="CM44" s="34">
        <v>76.846832000000006</v>
      </c>
      <c r="CN44" s="34">
        <v>74.983959999999996</v>
      </c>
      <c r="CO44" s="34">
        <f t="shared" si="84"/>
        <v>-1.8628720000000101</v>
      </c>
      <c r="CP44" s="39">
        <f t="shared" si="85"/>
        <v>97.575863634821005</v>
      </c>
      <c r="CQ44" s="133">
        <f t="shared" si="54"/>
        <v>-2.4241363651789953</v>
      </c>
      <c r="CR44" s="34">
        <v>9.9964180000000002</v>
      </c>
      <c r="CS44" s="34">
        <v>9.1798079999999995</v>
      </c>
      <c r="CT44" s="39">
        <f t="shared" si="86"/>
        <v>-0.81661000000000072</v>
      </c>
      <c r="CU44" s="39">
        <f t="shared" si="87"/>
        <v>91.830973854834795</v>
      </c>
      <c r="CV44" s="34">
        <v>86.843249999999998</v>
      </c>
      <c r="CW44" s="34">
        <v>84.163768000000005</v>
      </c>
      <c r="CX44" s="39">
        <f t="shared" si="88"/>
        <v>-2.679481999999993</v>
      </c>
      <c r="CY44" s="39">
        <f t="shared" si="89"/>
        <v>96.914576550278824</v>
      </c>
      <c r="CZ44" s="133">
        <f t="shared" si="90"/>
        <v>-3.0854234497211763</v>
      </c>
      <c r="DA44" s="34">
        <v>12.006012</v>
      </c>
      <c r="DB44" s="34">
        <v>12.327405000000001</v>
      </c>
      <c r="DC44" s="34">
        <f t="shared" si="55"/>
        <v>0.32139300000000048</v>
      </c>
      <c r="DD44" s="39">
        <f t="shared" si="56"/>
        <v>102.67693385613808</v>
      </c>
      <c r="DE44" s="34">
        <v>96.491173000000003</v>
      </c>
      <c r="DF44" s="34">
        <f t="shared" si="112"/>
        <v>-2.3580889999999926</v>
      </c>
      <c r="DG44" s="39">
        <f t="shared" si="113"/>
        <v>97.614459681044465</v>
      </c>
      <c r="DH44" s="85">
        <f t="shared" si="57"/>
        <v>-2.3855403189555346</v>
      </c>
      <c r="DI44" s="37">
        <v>10.619619</v>
      </c>
      <c r="DJ44" s="37">
        <v>8.5411090000000005</v>
      </c>
      <c r="DK44" s="37">
        <f t="shared" si="19"/>
        <v>-2.0785099999999996</v>
      </c>
      <c r="DL44" s="42">
        <f t="shared" si="20"/>
        <v>80.427640577312616</v>
      </c>
      <c r="DM44" s="38">
        <f t="shared" si="21"/>
        <v>-19.572359422687384</v>
      </c>
      <c r="DN44" s="201">
        <v>16.143174999999999</v>
      </c>
      <c r="DO44" s="196">
        <v>5.5235560000000001</v>
      </c>
      <c r="DP44" s="37">
        <v>5.4522880000000002</v>
      </c>
      <c r="DQ44" s="42">
        <f t="shared" si="22"/>
        <v>-7.1267999999999887E-2</v>
      </c>
      <c r="DR44" s="42">
        <f t="shared" si="23"/>
        <v>98.709744229985176</v>
      </c>
      <c r="DS44" s="37">
        <v>13.993397</v>
      </c>
      <c r="DT44" s="42">
        <f t="shared" si="24"/>
        <v>-2.1497779999999995</v>
      </c>
      <c r="DU44" s="42">
        <f t="shared" si="25"/>
        <v>86.683053364657212</v>
      </c>
      <c r="DV44" s="38">
        <f t="shared" si="26"/>
        <v>-13.316946635342788</v>
      </c>
      <c r="DW44" s="196">
        <v>6.6301379999999996</v>
      </c>
      <c r="DX44" s="37">
        <v>6.2284490000000003</v>
      </c>
      <c r="DY44" s="37">
        <f t="shared" si="27"/>
        <v>-0.4016889999999993</v>
      </c>
      <c r="DZ44" s="42">
        <f t="shared" si="28"/>
        <v>93.941468488287896</v>
      </c>
      <c r="EA44" s="201">
        <v>22.773313000000002</v>
      </c>
      <c r="EB44" s="37">
        <v>20.221845999999999</v>
      </c>
      <c r="EC44" s="37">
        <f t="shared" si="114"/>
        <v>-2.5514670000000024</v>
      </c>
      <c r="ED44" s="42">
        <f t="shared" si="115"/>
        <v>88.79624146034439</v>
      </c>
      <c r="EE44" s="38">
        <f t="shared" si="30"/>
        <v>-11.20375853965561</v>
      </c>
      <c r="EF44" s="196">
        <v>6.5877720000000002</v>
      </c>
      <c r="EG44" s="37">
        <v>7.444426</v>
      </c>
      <c r="EH44" s="216">
        <f t="shared" si="31"/>
        <v>0.8566539999999998</v>
      </c>
      <c r="EI44" s="42">
        <f t="shared" si="32"/>
        <v>113.00369836721732</v>
      </c>
      <c r="EJ44" s="201">
        <v>29.361084999999999</v>
      </c>
      <c r="EK44" s="37">
        <v>27.666271999999999</v>
      </c>
      <c r="EL44" s="216">
        <f t="shared" si="33"/>
        <v>-1.6948129999999999</v>
      </c>
      <c r="EM44" s="42">
        <f t="shared" si="34"/>
        <v>94.227689474009566</v>
      </c>
      <c r="EN44" s="210">
        <f t="shared" si="35"/>
        <v>-5.7723105259904344</v>
      </c>
    </row>
    <row r="45" spans="1:144" s="23" customFormat="1" ht="18" customHeight="1">
      <c r="A45" s="24" t="s">
        <v>3</v>
      </c>
      <c r="B45" s="34">
        <v>62.440587999999998</v>
      </c>
      <c r="C45" s="34">
        <v>53.914549000000001</v>
      </c>
      <c r="D45" s="42">
        <f t="shared" si="116"/>
        <v>86.345357606177572</v>
      </c>
      <c r="E45" s="34">
        <v>67.487869000000003</v>
      </c>
      <c r="F45" s="84">
        <f t="shared" si="117"/>
        <v>125.17561632575281</v>
      </c>
      <c r="G45" s="140">
        <v>5.3311529999999996</v>
      </c>
      <c r="H45" s="37">
        <v>10.742867</v>
      </c>
      <c r="I45" s="67">
        <f t="shared" si="118"/>
        <v>5.4117140000000008</v>
      </c>
      <c r="J45" s="42">
        <f t="shared" si="119"/>
        <v>201.51113652149922</v>
      </c>
      <c r="K45" s="76">
        <f t="shared" si="36"/>
        <v>101.51113652149922</v>
      </c>
      <c r="L45" s="37">
        <v>4.159624</v>
      </c>
      <c r="M45" s="37">
        <v>5.6095699999999997</v>
      </c>
      <c r="N45" s="67">
        <f t="shared" si="75"/>
        <v>1.4499459999999997</v>
      </c>
      <c r="O45" s="42">
        <f t="shared" si="76"/>
        <v>134.85762174658095</v>
      </c>
      <c r="P45" s="133">
        <f t="shared" si="1"/>
        <v>34.857621746580946</v>
      </c>
      <c r="Q45" s="34">
        <v>9.4907769999999996</v>
      </c>
      <c r="R45" s="37">
        <v>16.352436999999998</v>
      </c>
      <c r="S45" s="67">
        <f t="shared" si="38"/>
        <v>6.8616599999999988</v>
      </c>
      <c r="T45" s="42">
        <f t="shared" si="39"/>
        <v>172.29819012710971</v>
      </c>
      <c r="U45" s="133">
        <f t="shared" si="2"/>
        <v>72.298190127109706</v>
      </c>
      <c r="V45" s="34">
        <v>3.718054</v>
      </c>
      <c r="W45" s="34">
        <v>6.8006539999999998</v>
      </c>
      <c r="X45" s="34">
        <f t="shared" si="3"/>
        <v>3.0825999999999998</v>
      </c>
      <c r="Y45" s="39">
        <f t="shared" si="4"/>
        <v>182.90896259172138</v>
      </c>
      <c r="Z45" s="133">
        <f t="shared" si="5"/>
        <v>82.908962591721377</v>
      </c>
      <c r="AA45" s="34">
        <v>13.208831</v>
      </c>
      <c r="AB45" s="37">
        <v>23.153091</v>
      </c>
      <c r="AC45" s="158">
        <f t="shared" si="40"/>
        <v>9.9442599999999999</v>
      </c>
      <c r="AD45" s="42">
        <f t="shared" si="41"/>
        <v>175.28493626725941</v>
      </c>
      <c r="AE45" s="133">
        <f t="shared" si="42"/>
        <v>75.284936267259411</v>
      </c>
      <c r="AF45" s="37">
        <v>4.6167259999999999</v>
      </c>
      <c r="AG45" s="37">
        <v>6.7414399999999999</v>
      </c>
      <c r="AH45" s="37">
        <f t="shared" si="64"/>
        <v>2.124714</v>
      </c>
      <c r="AI45" s="42">
        <f t="shared" si="65"/>
        <v>146.02209444528438</v>
      </c>
      <c r="AJ45" s="164">
        <f t="shared" si="43"/>
        <v>46.022094445284381</v>
      </c>
      <c r="AK45" s="37">
        <v>17.825557</v>
      </c>
      <c r="AL45" s="37">
        <v>29.894531000000001</v>
      </c>
      <c r="AM45" s="37">
        <f t="shared" si="66"/>
        <v>12.068974000000001</v>
      </c>
      <c r="AN45" s="42">
        <f t="shared" si="44"/>
        <v>167.70601333804044</v>
      </c>
      <c r="AO45" s="164">
        <f t="shared" si="45"/>
        <v>67.706013338040435</v>
      </c>
      <c r="AP45" s="34">
        <v>24.016812999999999</v>
      </c>
      <c r="AQ45" s="34">
        <v>6.1912560000000001</v>
      </c>
      <c r="AR45" s="34">
        <v>8.1433549999999997</v>
      </c>
      <c r="AS45" s="72">
        <f t="shared" si="8"/>
        <v>1.9520989999999996</v>
      </c>
      <c r="AT45" s="39">
        <f t="shared" si="46"/>
        <v>131.52993512140347</v>
      </c>
      <c r="AU45" s="34">
        <v>38.037886</v>
      </c>
      <c r="AV45" s="70">
        <f t="shared" si="47"/>
        <v>14.021073000000001</v>
      </c>
      <c r="AW45" s="39">
        <f t="shared" si="48"/>
        <v>158.38023970957346</v>
      </c>
      <c r="AX45" s="164">
        <f t="shared" si="49"/>
        <v>58.380239709573459</v>
      </c>
      <c r="AY45" s="34">
        <v>29.775047000000001</v>
      </c>
      <c r="AZ45" s="34">
        <v>5.7582339999999999</v>
      </c>
      <c r="BA45" s="34">
        <v>6.6768619999999999</v>
      </c>
      <c r="BB45" s="34">
        <f t="shared" si="9"/>
        <v>0.918628</v>
      </c>
      <c r="BC45" s="39">
        <f t="shared" si="10"/>
        <v>115.95329401340759</v>
      </c>
      <c r="BD45" s="34">
        <v>44.714748</v>
      </c>
      <c r="BE45" s="34">
        <f t="shared" si="11"/>
        <v>14.939700999999999</v>
      </c>
      <c r="BF45" s="39">
        <f t="shared" si="12"/>
        <v>150.1752390180946</v>
      </c>
      <c r="BG45" s="164">
        <f t="shared" si="13"/>
        <v>50.175239018094601</v>
      </c>
      <c r="BH45" s="34">
        <v>5.2440319999999998</v>
      </c>
      <c r="BI45" s="34">
        <v>8.0726569999999995</v>
      </c>
      <c r="BJ45" s="34">
        <f t="shared" si="67"/>
        <v>2.8286249999999997</v>
      </c>
      <c r="BK45" s="39">
        <f t="shared" si="77"/>
        <v>153.93988823866826</v>
      </c>
      <c r="BL45" s="34">
        <v>35.019078999999998</v>
      </c>
      <c r="BM45" s="34">
        <v>52.787405</v>
      </c>
      <c r="BN45" s="34">
        <f t="shared" si="110"/>
        <v>17.768326000000002</v>
      </c>
      <c r="BO45" s="39">
        <f t="shared" si="111"/>
        <v>150.73898716753803</v>
      </c>
      <c r="BP45" s="164">
        <f t="shared" si="68"/>
        <v>50.738987167538028</v>
      </c>
      <c r="BQ45" s="34">
        <v>5.2775439999999998</v>
      </c>
      <c r="BR45" s="34">
        <v>7.7800060000000002</v>
      </c>
      <c r="BS45" s="34">
        <f t="shared" si="80"/>
        <v>2.5024620000000004</v>
      </c>
      <c r="BT45" s="39">
        <f t="shared" si="81"/>
        <v>147.41716980474251</v>
      </c>
      <c r="BU45" s="34">
        <v>40.296622999999997</v>
      </c>
      <c r="BV45" s="34">
        <v>60.567411</v>
      </c>
      <c r="BW45" s="34">
        <f t="shared" si="69"/>
        <v>20.270788000000003</v>
      </c>
      <c r="BX45" s="39">
        <f t="shared" si="70"/>
        <v>150.30393737956652</v>
      </c>
      <c r="BY45" s="133">
        <f t="shared" si="82"/>
        <v>50.30393737956652</v>
      </c>
      <c r="BZ45" s="34">
        <v>5.7261410000000001</v>
      </c>
      <c r="CA45" s="34">
        <v>7.5917219999999999</v>
      </c>
      <c r="CB45" s="34">
        <f t="shared" si="71"/>
        <v>1.8655809999999997</v>
      </c>
      <c r="CC45" s="39">
        <f t="shared" si="72"/>
        <v>132.58007443407348</v>
      </c>
      <c r="CD45" s="34">
        <v>46.022764000000002</v>
      </c>
      <c r="CE45" s="34">
        <v>68.159132999999997</v>
      </c>
      <c r="CF45" s="34">
        <f t="shared" si="83"/>
        <v>22.136368999999995</v>
      </c>
      <c r="CG45" s="39">
        <f t="shared" si="73"/>
        <v>148.09873870243862</v>
      </c>
      <c r="CH45" s="133">
        <f t="shared" si="74"/>
        <v>48.098738702438624</v>
      </c>
      <c r="CI45" s="34">
        <v>6.5900210000000001</v>
      </c>
      <c r="CJ45" s="34">
        <v>8.2910380000000004</v>
      </c>
      <c r="CK45" s="34">
        <f t="shared" si="50"/>
        <v>1.7010170000000002</v>
      </c>
      <c r="CL45" s="39">
        <f t="shared" si="51"/>
        <v>125.8120118281869</v>
      </c>
      <c r="CM45" s="34">
        <v>52.612785000000002</v>
      </c>
      <c r="CN45" s="34">
        <v>76.450170999999997</v>
      </c>
      <c r="CO45" s="34">
        <f t="shared" si="84"/>
        <v>23.837385999999995</v>
      </c>
      <c r="CP45" s="39">
        <f t="shared" si="85"/>
        <v>145.3072119257705</v>
      </c>
      <c r="CQ45" s="133">
        <f t="shared" si="54"/>
        <v>45.307211925770503</v>
      </c>
      <c r="CR45" s="34">
        <v>6.8268969999999998</v>
      </c>
      <c r="CS45" s="34">
        <v>9.3203630000000004</v>
      </c>
      <c r="CT45" s="39">
        <f t="shared" si="86"/>
        <v>2.4934660000000006</v>
      </c>
      <c r="CU45" s="39">
        <f t="shared" si="87"/>
        <v>136.5241485260434</v>
      </c>
      <c r="CV45" s="34">
        <v>59.439681999999998</v>
      </c>
      <c r="CW45" s="34">
        <v>85.770533999999998</v>
      </c>
      <c r="CX45" s="39">
        <f t="shared" si="88"/>
        <v>26.330852</v>
      </c>
      <c r="CY45" s="39">
        <f t="shared" si="89"/>
        <v>144.29844022382221</v>
      </c>
      <c r="CZ45" s="133">
        <f t="shared" si="90"/>
        <v>44.298440223822212</v>
      </c>
      <c r="DA45" s="34">
        <v>8.0481870000000004</v>
      </c>
      <c r="DB45" s="34">
        <v>12.485621999999999</v>
      </c>
      <c r="DC45" s="34">
        <f t="shared" si="55"/>
        <v>4.4374349999999989</v>
      </c>
      <c r="DD45" s="39">
        <f t="shared" si="56"/>
        <v>155.13583369770109</v>
      </c>
      <c r="DE45" s="34">
        <v>98.256156000000004</v>
      </c>
      <c r="DF45" s="34">
        <f t="shared" si="112"/>
        <v>30.768287000000001</v>
      </c>
      <c r="DG45" s="39">
        <f t="shared" si="113"/>
        <v>145.59084092579661</v>
      </c>
      <c r="DH45" s="85">
        <f t="shared" si="57"/>
        <v>45.590840925796613</v>
      </c>
      <c r="DI45" s="37">
        <v>10.742867</v>
      </c>
      <c r="DJ45" s="37">
        <v>8.6427259999999997</v>
      </c>
      <c r="DK45" s="37">
        <f t="shared" si="19"/>
        <v>-2.1001410000000007</v>
      </c>
      <c r="DL45" s="42">
        <f t="shared" si="20"/>
        <v>80.450833096974947</v>
      </c>
      <c r="DM45" s="38">
        <f t="shared" si="21"/>
        <v>-19.549166903025053</v>
      </c>
      <c r="DN45" s="201">
        <v>16.352436999999998</v>
      </c>
      <c r="DO45" s="196">
        <v>5.6095699999999997</v>
      </c>
      <c r="DP45" s="37">
        <v>5.5267819999999999</v>
      </c>
      <c r="DQ45" s="42">
        <f t="shared" si="22"/>
        <v>-8.2787999999999862E-2</v>
      </c>
      <c r="DR45" s="42">
        <f t="shared" si="23"/>
        <v>98.524164953819991</v>
      </c>
      <c r="DS45" s="37">
        <v>14.169508</v>
      </c>
      <c r="DT45" s="42">
        <f t="shared" si="24"/>
        <v>-2.1829289999999979</v>
      </c>
      <c r="DU45" s="42">
        <f t="shared" si="25"/>
        <v>86.65074202701409</v>
      </c>
      <c r="DV45" s="38">
        <f t="shared" si="26"/>
        <v>-13.34925797298591</v>
      </c>
      <c r="DW45" s="196">
        <v>6.8006539999999998</v>
      </c>
      <c r="DX45" s="37">
        <v>6.2918589999999996</v>
      </c>
      <c r="DY45" s="37">
        <f t="shared" si="27"/>
        <v>-0.50879500000000011</v>
      </c>
      <c r="DZ45" s="42">
        <f t="shared" si="28"/>
        <v>92.518440138257276</v>
      </c>
      <c r="EA45" s="201">
        <v>23.153091</v>
      </c>
      <c r="EB45" s="37">
        <v>20.461366999999999</v>
      </c>
      <c r="EC45" s="37">
        <f t="shared" si="114"/>
        <v>-2.6917240000000007</v>
      </c>
      <c r="ED45" s="42">
        <f t="shared" si="115"/>
        <v>88.374234783597572</v>
      </c>
      <c r="EE45" s="38">
        <f t="shared" si="30"/>
        <v>-11.625765216402428</v>
      </c>
      <c r="EF45" s="196">
        <v>6.7414399999999999</v>
      </c>
      <c r="EG45" s="37">
        <v>7.5368219999999999</v>
      </c>
      <c r="EH45" s="216">
        <f t="shared" si="31"/>
        <v>0.79538200000000003</v>
      </c>
      <c r="EI45" s="42">
        <f t="shared" si="32"/>
        <v>111.79839915507667</v>
      </c>
      <c r="EJ45" s="201">
        <v>29.894531000000001</v>
      </c>
      <c r="EK45" s="37">
        <v>27.998189</v>
      </c>
      <c r="EL45" s="216">
        <f t="shared" si="33"/>
        <v>-1.8963420000000006</v>
      </c>
      <c r="EM45" s="42">
        <f t="shared" si="34"/>
        <v>93.656558786622199</v>
      </c>
      <c r="EN45" s="210">
        <f t="shared" si="35"/>
        <v>-6.3434412133778011</v>
      </c>
    </row>
    <row r="46" spans="1:144" s="14" customFormat="1" ht="30.75" customHeight="1">
      <c r="A46" s="6" t="s">
        <v>17</v>
      </c>
      <c r="B46" s="33">
        <v>955.07499399999995</v>
      </c>
      <c r="C46" s="33">
        <v>1068.4424309999999</v>
      </c>
      <c r="D46" s="41">
        <f t="shared" si="116"/>
        <v>111.87000368685185</v>
      </c>
      <c r="E46" s="33">
        <v>1116.9386010000001</v>
      </c>
      <c r="F46" s="82">
        <f t="shared" si="117"/>
        <v>104.53895957263795</v>
      </c>
      <c r="G46" s="138">
        <v>26.368241000000001</v>
      </c>
      <c r="H46" s="33">
        <v>32.386099999999999</v>
      </c>
      <c r="I46" s="61">
        <f t="shared" si="118"/>
        <v>6.0178589999999978</v>
      </c>
      <c r="J46" s="41">
        <f t="shared" si="119"/>
        <v>122.82237559949485</v>
      </c>
      <c r="K46" s="75">
        <f t="shared" si="36"/>
        <v>22.822375599494848</v>
      </c>
      <c r="L46" s="47">
        <v>40.034266000000002</v>
      </c>
      <c r="M46" s="47">
        <v>37.475209999999997</v>
      </c>
      <c r="N46" s="145">
        <f t="shared" si="75"/>
        <v>-2.5590560000000053</v>
      </c>
      <c r="O46" s="57">
        <f t="shared" si="76"/>
        <v>93.607835847421299</v>
      </c>
      <c r="P46" s="132">
        <f t="shared" si="1"/>
        <v>-6.392164152578701</v>
      </c>
      <c r="Q46" s="33">
        <v>66.402505000000005</v>
      </c>
      <c r="R46" s="47">
        <v>69.861310000000003</v>
      </c>
      <c r="S46" s="145">
        <f t="shared" si="38"/>
        <v>3.4588049999999981</v>
      </c>
      <c r="T46" s="57">
        <f t="shared" si="39"/>
        <v>105.20884716623266</v>
      </c>
      <c r="U46" s="132">
        <f t="shared" si="2"/>
        <v>5.2088471662326583</v>
      </c>
      <c r="V46" s="33">
        <v>134.90198000000001</v>
      </c>
      <c r="W46" s="33">
        <v>157.434969</v>
      </c>
      <c r="X46" s="33">
        <f t="shared" si="3"/>
        <v>22.532988999999986</v>
      </c>
      <c r="Y46" s="41">
        <f t="shared" si="4"/>
        <v>116.70323074576073</v>
      </c>
      <c r="Z46" s="132">
        <f t="shared" si="5"/>
        <v>16.703230745760735</v>
      </c>
      <c r="AA46" s="33">
        <v>201.304485</v>
      </c>
      <c r="AB46" s="33">
        <v>227.296279</v>
      </c>
      <c r="AC46" s="155">
        <f t="shared" si="40"/>
        <v>25.991793999999999</v>
      </c>
      <c r="AD46" s="41">
        <f t="shared" si="41"/>
        <v>112.91168152562523</v>
      </c>
      <c r="AE46" s="132">
        <f t="shared" si="42"/>
        <v>12.911681525625227</v>
      </c>
      <c r="AF46" s="33">
        <v>144.046583</v>
      </c>
      <c r="AG46" s="33">
        <v>142.88481100000001</v>
      </c>
      <c r="AH46" s="33">
        <f t="shared" si="64"/>
        <v>-1.1617719999999849</v>
      </c>
      <c r="AI46" s="41">
        <f t="shared" si="65"/>
        <v>99.193474794192113</v>
      </c>
      <c r="AJ46" s="163">
        <f t="shared" si="43"/>
        <v>-0.80652520580788689</v>
      </c>
      <c r="AK46" s="33">
        <v>345.351068</v>
      </c>
      <c r="AL46" s="33">
        <v>370.18108999999998</v>
      </c>
      <c r="AM46" s="33">
        <f t="shared" si="66"/>
        <v>24.830021999999985</v>
      </c>
      <c r="AN46" s="41">
        <f t="shared" si="44"/>
        <v>107.18979157753755</v>
      </c>
      <c r="AO46" s="163">
        <f t="shared" si="45"/>
        <v>7.1897915775375481</v>
      </c>
      <c r="AP46" s="33">
        <v>462.04123099999998</v>
      </c>
      <c r="AQ46" s="33">
        <v>116.690163</v>
      </c>
      <c r="AR46" s="33">
        <v>145.67483799999999</v>
      </c>
      <c r="AS46" s="71">
        <f t="shared" si="8"/>
        <v>28.984674999999996</v>
      </c>
      <c r="AT46" s="41">
        <f t="shared" si="46"/>
        <v>124.83900463829158</v>
      </c>
      <c r="AU46" s="33">
        <v>515.85592799999995</v>
      </c>
      <c r="AV46" s="69">
        <f t="shared" si="47"/>
        <v>53.814696999999967</v>
      </c>
      <c r="AW46" s="41">
        <f t="shared" si="48"/>
        <v>111.64716336754803</v>
      </c>
      <c r="AX46" s="163">
        <f t="shared" si="49"/>
        <v>11.647163367548032</v>
      </c>
      <c r="AY46" s="33">
        <v>476.84956299999999</v>
      </c>
      <c r="AZ46" s="33">
        <v>14.808332</v>
      </c>
      <c r="BA46" s="33">
        <v>17.566220000000001</v>
      </c>
      <c r="BB46" s="33">
        <f t="shared" si="9"/>
        <v>2.7578880000000012</v>
      </c>
      <c r="BC46" s="41">
        <f t="shared" si="10"/>
        <v>118.62389362961341</v>
      </c>
      <c r="BD46" s="33">
        <v>533.42214799999999</v>
      </c>
      <c r="BE46" s="33">
        <f t="shared" si="11"/>
        <v>56.572585000000004</v>
      </c>
      <c r="BF46" s="41">
        <f t="shared" si="12"/>
        <v>111.86382234348403</v>
      </c>
      <c r="BG46" s="163">
        <f t="shared" si="13"/>
        <v>11.863822343484031</v>
      </c>
      <c r="BH46" s="33">
        <v>106.262777</v>
      </c>
      <c r="BI46" s="33">
        <v>138.24150399999999</v>
      </c>
      <c r="BJ46" s="33">
        <f t="shared" si="67"/>
        <v>31.978726999999992</v>
      </c>
      <c r="BK46" s="41">
        <f t="shared" si="77"/>
        <v>130.09400648356856</v>
      </c>
      <c r="BL46" s="33">
        <v>583.11234000000002</v>
      </c>
      <c r="BM46" s="33">
        <v>671.66365199999996</v>
      </c>
      <c r="BN46" s="33">
        <f t="shared" si="110"/>
        <v>88.551311999999939</v>
      </c>
      <c r="BO46" s="41">
        <f t="shared" si="111"/>
        <v>115.18597805698984</v>
      </c>
      <c r="BP46" s="163">
        <f t="shared" si="68"/>
        <v>15.185978056989839</v>
      </c>
      <c r="BQ46" s="33">
        <v>121.190202</v>
      </c>
      <c r="BR46" s="33">
        <v>118.102681</v>
      </c>
      <c r="BS46" s="33">
        <f t="shared" si="80"/>
        <v>-3.0875209999999953</v>
      </c>
      <c r="BT46" s="41">
        <f t="shared" si="81"/>
        <v>97.452334471725706</v>
      </c>
      <c r="BU46" s="33">
        <v>704.30254200000002</v>
      </c>
      <c r="BV46" s="33">
        <v>789.76633300000003</v>
      </c>
      <c r="BW46" s="33">
        <f t="shared" si="69"/>
        <v>85.463791000000015</v>
      </c>
      <c r="BX46" s="41">
        <f t="shared" si="70"/>
        <v>112.13452826072577</v>
      </c>
      <c r="BY46" s="132">
        <f t="shared" si="82"/>
        <v>12.134528260725773</v>
      </c>
      <c r="BZ46" s="33">
        <v>18.007390999999998</v>
      </c>
      <c r="CA46" s="33">
        <v>20.905123</v>
      </c>
      <c r="CB46" s="33">
        <f t="shared" si="71"/>
        <v>2.8977320000000013</v>
      </c>
      <c r="CC46" s="41">
        <f t="shared" si="72"/>
        <v>116.09190359669539</v>
      </c>
      <c r="CD46" s="33">
        <v>722.309933</v>
      </c>
      <c r="CE46" s="33">
        <v>810.67145600000003</v>
      </c>
      <c r="CF46" s="33">
        <f t="shared" si="83"/>
        <v>88.361523000000034</v>
      </c>
      <c r="CG46" s="41">
        <f t="shared" si="73"/>
        <v>112.23318674755093</v>
      </c>
      <c r="CH46" s="132">
        <f t="shared" si="74"/>
        <v>12.233186747550931</v>
      </c>
      <c r="CI46" s="33">
        <v>181.60143500000001</v>
      </c>
      <c r="CJ46" s="33">
        <v>223.94989000000001</v>
      </c>
      <c r="CK46" s="33">
        <f t="shared" si="50"/>
        <v>42.348455000000001</v>
      </c>
      <c r="CL46" s="41">
        <f t="shared" si="51"/>
        <v>123.31944954069333</v>
      </c>
      <c r="CM46" s="33">
        <v>903.91136800000004</v>
      </c>
      <c r="CN46" s="33">
        <v>1034.6213459999999</v>
      </c>
      <c r="CO46" s="33">
        <f t="shared" si="84"/>
        <v>130.70997799999986</v>
      </c>
      <c r="CP46" s="41">
        <f t="shared" si="85"/>
        <v>114.46048613031714</v>
      </c>
      <c r="CQ46" s="132">
        <f t="shared" si="54"/>
        <v>14.460486130317136</v>
      </c>
      <c r="CR46" s="33">
        <v>152.915323</v>
      </c>
      <c r="CS46" s="33">
        <v>140.604568</v>
      </c>
      <c r="CT46" s="41">
        <f t="shared" si="86"/>
        <v>-12.310755</v>
      </c>
      <c r="CU46" s="41">
        <f t="shared" si="87"/>
        <v>91.949299286376956</v>
      </c>
      <c r="CV46" s="33">
        <v>1056.826691</v>
      </c>
      <c r="CW46" s="33">
        <v>1175.2259140000001</v>
      </c>
      <c r="CX46" s="41">
        <f t="shared" si="88"/>
        <v>118.39922300000012</v>
      </c>
      <c r="CY46" s="41">
        <f t="shared" si="89"/>
        <v>111.20327713221998</v>
      </c>
      <c r="CZ46" s="132">
        <f t="shared" si="90"/>
        <v>11.203277132219981</v>
      </c>
      <c r="DA46" s="33">
        <v>60.111910000000002</v>
      </c>
      <c r="DB46" s="33">
        <v>75.052961999999994</v>
      </c>
      <c r="DC46" s="33">
        <f t="shared" si="55"/>
        <v>14.941051999999992</v>
      </c>
      <c r="DD46" s="41">
        <f t="shared" si="56"/>
        <v>124.85539388117927</v>
      </c>
      <c r="DE46" s="33">
        <v>1250.2788760000001</v>
      </c>
      <c r="DF46" s="33">
        <f t="shared" si="112"/>
        <v>133.34027500000002</v>
      </c>
      <c r="DG46" s="41">
        <f t="shared" si="113"/>
        <v>111.93801296513702</v>
      </c>
      <c r="DH46" s="190">
        <f t="shared" si="57"/>
        <v>11.93801296513702</v>
      </c>
      <c r="DI46" s="33">
        <v>32.386099999999999</v>
      </c>
      <c r="DJ46" s="33">
        <v>34.938603999999998</v>
      </c>
      <c r="DK46" s="33">
        <f t="shared" si="19"/>
        <v>2.552503999999999</v>
      </c>
      <c r="DL46" s="41">
        <f t="shared" si="20"/>
        <v>107.88148001766189</v>
      </c>
      <c r="DM46" s="192">
        <f t="shared" si="21"/>
        <v>7.881480017661886</v>
      </c>
      <c r="DN46" s="200">
        <v>69.861310000000003</v>
      </c>
      <c r="DO46" s="195">
        <v>37.475209999999997</v>
      </c>
      <c r="DP46" s="33">
        <v>39.651085999999999</v>
      </c>
      <c r="DQ46" s="41">
        <f t="shared" si="22"/>
        <v>2.1758760000000024</v>
      </c>
      <c r="DR46" s="41">
        <f t="shared" si="23"/>
        <v>105.80617426826961</v>
      </c>
      <c r="DS46" s="33">
        <v>74.589690000000004</v>
      </c>
      <c r="DT46" s="41">
        <f t="shared" si="24"/>
        <v>4.7283800000000014</v>
      </c>
      <c r="DU46" s="41">
        <f t="shared" si="25"/>
        <v>106.76823838545256</v>
      </c>
      <c r="DV46" s="192">
        <f t="shared" si="26"/>
        <v>6.7682383854525625</v>
      </c>
      <c r="DW46" s="195">
        <v>157.434969</v>
      </c>
      <c r="DX46" s="33">
        <v>110.05728999999999</v>
      </c>
      <c r="DY46" s="33">
        <f t="shared" si="27"/>
        <v>-47.377679000000001</v>
      </c>
      <c r="DZ46" s="41">
        <f t="shared" si="28"/>
        <v>69.906508508919643</v>
      </c>
      <c r="EA46" s="200">
        <v>227.296279</v>
      </c>
      <c r="EB46" s="33">
        <v>184.64698000000001</v>
      </c>
      <c r="EC46" s="33">
        <f t="shared" si="114"/>
        <v>-42.649298999999985</v>
      </c>
      <c r="ED46" s="41">
        <f t="shared" si="115"/>
        <v>81.236252882080848</v>
      </c>
      <c r="EE46" s="192">
        <f t="shared" si="30"/>
        <v>-18.763747117919152</v>
      </c>
      <c r="EF46" s="195">
        <v>142.88481100000001</v>
      </c>
      <c r="EG46" s="33">
        <v>234.771275</v>
      </c>
      <c r="EH46" s="212">
        <f t="shared" si="31"/>
        <v>91.886463999999989</v>
      </c>
      <c r="EI46" s="41">
        <f t="shared" si="32"/>
        <v>164.30806980596418</v>
      </c>
      <c r="EJ46" s="200">
        <v>370.18108999999998</v>
      </c>
      <c r="EK46" s="33">
        <v>419.41825499999999</v>
      </c>
      <c r="EL46" s="212">
        <f t="shared" si="33"/>
        <v>49.237165000000005</v>
      </c>
      <c r="EM46" s="41">
        <f t="shared" si="34"/>
        <v>113.30083203331645</v>
      </c>
      <c r="EN46" s="211">
        <f t="shared" si="35"/>
        <v>13.300832033316453</v>
      </c>
    </row>
    <row r="47" spans="1:144" s="15" customFormat="1" ht="16.95" customHeight="1">
      <c r="A47" s="8" t="s">
        <v>4</v>
      </c>
      <c r="B47" s="34"/>
      <c r="C47" s="34"/>
      <c r="D47" s="39"/>
      <c r="E47" s="34"/>
      <c r="F47" s="83"/>
      <c r="G47" s="139"/>
      <c r="H47" s="34"/>
      <c r="I47" s="62"/>
      <c r="J47" s="39"/>
      <c r="K47" s="76"/>
      <c r="L47" s="37"/>
      <c r="M47" s="37"/>
      <c r="N47" s="67"/>
      <c r="O47" s="42"/>
      <c r="P47" s="133"/>
      <c r="Q47" s="34"/>
      <c r="R47" s="37"/>
      <c r="S47" s="67"/>
      <c r="T47" s="42"/>
      <c r="U47" s="133"/>
      <c r="V47" s="34"/>
      <c r="W47" s="34"/>
      <c r="X47" s="34"/>
      <c r="Y47" s="39"/>
      <c r="Z47" s="133"/>
      <c r="AA47" s="34"/>
      <c r="AB47" s="34"/>
      <c r="AC47" s="156"/>
      <c r="AD47" s="39"/>
      <c r="AE47" s="133"/>
      <c r="AF47" s="34"/>
      <c r="AG47" s="34"/>
      <c r="AH47" s="34"/>
      <c r="AI47" s="39"/>
      <c r="AJ47" s="164"/>
      <c r="AK47" s="34"/>
      <c r="AL47" s="34"/>
      <c r="AM47" s="34"/>
      <c r="AN47" s="39"/>
      <c r="AO47" s="164">
        <f t="shared" si="45"/>
        <v>-100</v>
      </c>
      <c r="AP47" s="34"/>
      <c r="AQ47" s="34"/>
      <c r="AR47" s="34"/>
      <c r="AS47" s="72"/>
      <c r="AT47" s="39"/>
      <c r="AU47" s="34"/>
      <c r="AV47" s="70"/>
      <c r="AW47" s="39"/>
      <c r="AX47" s="164"/>
      <c r="AY47" s="34"/>
      <c r="AZ47" s="34"/>
      <c r="BA47" s="34"/>
      <c r="BB47" s="34"/>
      <c r="BC47" s="39"/>
      <c r="BD47" s="34"/>
      <c r="BE47" s="34"/>
      <c r="BF47" s="39"/>
      <c r="BG47" s="164"/>
      <c r="BH47" s="34"/>
      <c r="BI47" s="34"/>
      <c r="BJ47" s="34"/>
      <c r="BK47" s="39"/>
      <c r="BL47" s="34"/>
      <c r="BM47" s="34"/>
      <c r="BN47" s="34"/>
      <c r="BO47" s="39"/>
      <c r="BP47" s="164"/>
      <c r="BQ47" s="34"/>
      <c r="BR47" s="34"/>
      <c r="BS47" s="34"/>
      <c r="BT47" s="39"/>
      <c r="BU47" s="34"/>
      <c r="BV47" s="34"/>
      <c r="BW47" s="34"/>
      <c r="BX47" s="39"/>
      <c r="BY47" s="133"/>
      <c r="BZ47" s="34"/>
      <c r="CA47" s="34"/>
      <c r="CB47" s="34"/>
      <c r="CC47" s="39"/>
      <c r="CD47" s="34"/>
      <c r="CE47" s="34"/>
      <c r="CF47" s="34"/>
      <c r="CG47" s="39"/>
      <c r="CH47" s="133"/>
      <c r="CI47" s="34"/>
      <c r="CJ47" s="34"/>
      <c r="CK47" s="34"/>
      <c r="CL47" s="39"/>
      <c r="CM47" s="34"/>
      <c r="CN47" s="34"/>
      <c r="CO47" s="34"/>
      <c r="CP47" s="39"/>
      <c r="CQ47" s="133"/>
      <c r="CR47" s="34"/>
      <c r="CS47" s="34"/>
      <c r="CT47" s="39"/>
      <c r="CU47" s="39"/>
      <c r="CV47" s="34"/>
      <c r="CW47" s="34"/>
      <c r="CX47" s="39"/>
      <c r="CY47" s="39"/>
      <c r="CZ47" s="133"/>
      <c r="DA47" s="34"/>
      <c r="DB47" s="34"/>
      <c r="DC47" s="34"/>
      <c r="DD47" s="39"/>
      <c r="DE47" s="34"/>
      <c r="DF47" s="34"/>
      <c r="DG47" s="39"/>
      <c r="DH47" s="85"/>
      <c r="DI47" s="34"/>
      <c r="DJ47" s="34"/>
      <c r="DK47" s="34"/>
      <c r="DL47" s="39"/>
      <c r="DM47" s="38"/>
      <c r="DN47" s="201"/>
      <c r="DO47" s="196"/>
      <c r="DP47" s="34"/>
      <c r="DQ47" s="39"/>
      <c r="DR47" s="39"/>
      <c r="DS47" s="34"/>
      <c r="DT47" s="39"/>
      <c r="DU47" s="39"/>
      <c r="DV47" s="38"/>
      <c r="DW47" s="196"/>
      <c r="DX47" s="34"/>
      <c r="DY47" s="34"/>
      <c r="DZ47" s="39"/>
      <c r="EA47" s="201"/>
      <c r="EB47" s="34"/>
      <c r="EC47" s="34"/>
      <c r="ED47" s="39"/>
      <c r="EE47" s="38"/>
      <c r="EF47" s="196"/>
      <c r="EG47" s="34"/>
      <c r="EH47" s="213"/>
      <c r="EI47" s="39"/>
      <c r="EJ47" s="201"/>
      <c r="EK47" s="34"/>
      <c r="EL47" s="213"/>
      <c r="EM47" s="39"/>
      <c r="EN47" s="210"/>
    </row>
    <row r="48" spans="1:144" s="23" customFormat="1" ht="16.95" customHeight="1">
      <c r="A48" s="25" t="s">
        <v>18</v>
      </c>
      <c r="B48" s="34">
        <v>27.134404</v>
      </c>
      <c r="C48" s="34">
        <v>30.295531</v>
      </c>
      <c r="D48" s="42">
        <f>C48/B48%</f>
        <v>111.6498855106602</v>
      </c>
      <c r="E48" s="34">
        <v>36.089176000000002</v>
      </c>
      <c r="F48" s="84">
        <f>E48/C48%</f>
        <v>119.12376119104829</v>
      </c>
      <c r="G48" s="140">
        <v>0.69194299999999997</v>
      </c>
      <c r="H48" s="37">
        <v>1.39866</v>
      </c>
      <c r="I48" s="67">
        <f>H48-G48</f>
        <v>0.70671700000000004</v>
      </c>
      <c r="J48" s="42">
        <f>H48/G48%</f>
        <v>202.13514697019841</v>
      </c>
      <c r="K48" s="76">
        <f t="shared" si="36"/>
        <v>102.13514697019841</v>
      </c>
      <c r="L48" s="37">
        <v>0.56831600000000004</v>
      </c>
      <c r="M48" s="37">
        <v>0.92370099999999999</v>
      </c>
      <c r="N48" s="67">
        <f t="shared" si="75"/>
        <v>0.35538499999999995</v>
      </c>
      <c r="O48" s="42">
        <f t="shared" si="76"/>
        <v>162.53299220856002</v>
      </c>
      <c r="P48" s="133">
        <f t="shared" si="1"/>
        <v>62.532992208560017</v>
      </c>
      <c r="Q48" s="34">
        <v>1.2602599999999999</v>
      </c>
      <c r="R48" s="37">
        <v>2.3223609999999999</v>
      </c>
      <c r="S48" s="67">
        <f t="shared" si="38"/>
        <v>1.062101</v>
      </c>
      <c r="T48" s="42">
        <f t="shared" si="39"/>
        <v>184.27633980289784</v>
      </c>
      <c r="U48" s="133">
        <f t="shared" si="2"/>
        <v>84.276339802897837</v>
      </c>
      <c r="V48" s="34">
        <v>0.44712200000000002</v>
      </c>
      <c r="W48" s="34">
        <v>1.122161</v>
      </c>
      <c r="X48" s="34">
        <f t="shared" si="3"/>
        <v>0.67503899999999994</v>
      </c>
      <c r="Y48" s="39">
        <f t="shared" si="4"/>
        <v>250.97423074686546</v>
      </c>
      <c r="Z48" s="133">
        <f t="shared" si="5"/>
        <v>150.97423074686546</v>
      </c>
      <c r="AA48" s="34">
        <v>1.707382</v>
      </c>
      <c r="AB48" s="37">
        <v>3.4445220000000001</v>
      </c>
      <c r="AC48" s="158">
        <f t="shared" si="40"/>
        <v>1.7371400000000001</v>
      </c>
      <c r="AD48" s="42">
        <f t="shared" si="41"/>
        <v>201.74290229134431</v>
      </c>
      <c r="AE48" s="133">
        <f t="shared" si="42"/>
        <v>101.74290229134431</v>
      </c>
      <c r="AF48" s="37">
        <v>0.41626400000000002</v>
      </c>
      <c r="AG48" s="37">
        <v>0.95416699999999999</v>
      </c>
      <c r="AH48" s="37">
        <f t="shared" si="64"/>
        <v>0.53790300000000002</v>
      </c>
      <c r="AI48" s="42">
        <f t="shared" si="65"/>
        <v>229.22159975400223</v>
      </c>
      <c r="AJ48" s="164">
        <f t="shared" si="43"/>
        <v>129.22159975400223</v>
      </c>
      <c r="AK48" s="37">
        <v>2.1236459999999999</v>
      </c>
      <c r="AL48" s="37">
        <v>4.3986890000000001</v>
      </c>
      <c r="AM48" s="37">
        <f t="shared" si="66"/>
        <v>2.2750430000000001</v>
      </c>
      <c r="AN48" s="42">
        <f t="shared" si="44"/>
        <v>207.12910720524985</v>
      </c>
      <c r="AO48" s="164">
        <f t="shared" si="45"/>
        <v>107.12910720524985</v>
      </c>
      <c r="AP48" s="34">
        <v>2.4912960000000002</v>
      </c>
      <c r="AQ48" s="34">
        <v>0.36764999999999998</v>
      </c>
      <c r="AR48" s="34">
        <v>0.79311699999999996</v>
      </c>
      <c r="AS48" s="72">
        <f t="shared" si="8"/>
        <v>0.42546699999999998</v>
      </c>
      <c r="AT48" s="39">
        <f t="shared" si="46"/>
        <v>215.72609819121448</v>
      </c>
      <c r="AU48" s="34">
        <v>5.1918059999999997</v>
      </c>
      <c r="AV48" s="70">
        <f t="shared" si="47"/>
        <v>2.7005099999999995</v>
      </c>
      <c r="AW48" s="39">
        <f t="shared" si="48"/>
        <v>208.39779777272551</v>
      </c>
      <c r="AX48" s="164">
        <f t="shared" si="49"/>
        <v>108.39779777272551</v>
      </c>
      <c r="AY48" s="34">
        <v>2.9005999999999998</v>
      </c>
      <c r="AZ48" s="34">
        <v>0.409304</v>
      </c>
      <c r="BA48" s="34">
        <v>0.69723999999999997</v>
      </c>
      <c r="BB48" s="34">
        <f t="shared" si="9"/>
        <v>0.28793599999999997</v>
      </c>
      <c r="BC48" s="39">
        <f t="shared" si="10"/>
        <v>170.34771221390457</v>
      </c>
      <c r="BD48" s="34">
        <v>5.8890459999999996</v>
      </c>
      <c r="BE48" s="34">
        <f t="shared" si="11"/>
        <v>2.9884459999999997</v>
      </c>
      <c r="BF48" s="39">
        <f t="shared" si="12"/>
        <v>203.02854581810661</v>
      </c>
      <c r="BG48" s="164">
        <f t="shared" si="13"/>
        <v>103.02854581810661</v>
      </c>
      <c r="BH48" s="34">
        <v>0.361987</v>
      </c>
      <c r="BI48" s="34">
        <v>0.78134000000000003</v>
      </c>
      <c r="BJ48" s="34">
        <f t="shared" si="67"/>
        <v>0.41935300000000003</v>
      </c>
      <c r="BK48" s="39">
        <f>BI48/BH48%</f>
        <v>215.8475304361759</v>
      </c>
      <c r="BL48" s="34">
        <v>3.2625869999999999</v>
      </c>
      <c r="BM48" s="34">
        <v>6.6703859999999997</v>
      </c>
      <c r="BN48" s="34">
        <f>BM48-BL48</f>
        <v>3.4077989999999998</v>
      </c>
      <c r="BO48" s="39">
        <f>BM48/BL48%</f>
        <v>204.45082384009987</v>
      </c>
      <c r="BP48" s="164">
        <f t="shared" si="68"/>
        <v>104.45082384009987</v>
      </c>
      <c r="BQ48" s="34">
        <v>0.56833199999999995</v>
      </c>
      <c r="BR48" s="34">
        <v>1.5228470000000001</v>
      </c>
      <c r="BS48" s="34">
        <f t="shared" si="80"/>
        <v>0.95451500000000011</v>
      </c>
      <c r="BT48" s="39">
        <f t="shared" si="81"/>
        <v>267.95024739060977</v>
      </c>
      <c r="BU48" s="34">
        <v>3.8309190000000002</v>
      </c>
      <c r="BV48" s="34">
        <v>8.1932329999999993</v>
      </c>
      <c r="BW48" s="34">
        <f t="shared" si="69"/>
        <v>4.3623139999999996</v>
      </c>
      <c r="BX48" s="39">
        <f t="shared" si="70"/>
        <v>213.87121471375406</v>
      </c>
      <c r="BY48" s="133">
        <f t="shared" si="82"/>
        <v>113.87121471375406</v>
      </c>
      <c r="BZ48" s="34">
        <v>1.251749</v>
      </c>
      <c r="CA48" s="34">
        <v>2.1498550000000001</v>
      </c>
      <c r="CB48" s="34">
        <f t="shared" si="71"/>
        <v>0.89810600000000007</v>
      </c>
      <c r="CC48" s="39">
        <f t="shared" si="72"/>
        <v>171.74809007237076</v>
      </c>
      <c r="CD48" s="34">
        <v>5.082668</v>
      </c>
      <c r="CE48" s="34">
        <v>10.343088</v>
      </c>
      <c r="CF48" s="34">
        <f t="shared" si="83"/>
        <v>5.2604199999999999</v>
      </c>
      <c r="CG48" s="39">
        <f t="shared" si="73"/>
        <v>203.49721839002666</v>
      </c>
      <c r="CH48" s="133">
        <f t="shared" si="74"/>
        <v>103.49721839002666</v>
      </c>
      <c r="CI48" s="34">
        <v>7.0988730000000002</v>
      </c>
      <c r="CJ48" s="34">
        <v>7.6211950000000002</v>
      </c>
      <c r="CK48" s="34">
        <f t="shared" si="50"/>
        <v>0.52232199999999995</v>
      </c>
      <c r="CL48" s="39">
        <f t="shared" si="51"/>
        <v>107.35781581104494</v>
      </c>
      <c r="CM48" s="34">
        <v>12.181540999999999</v>
      </c>
      <c r="CN48" s="34">
        <v>17.964283000000002</v>
      </c>
      <c r="CO48" s="34">
        <f t="shared" si="84"/>
        <v>5.7827420000000025</v>
      </c>
      <c r="CP48" s="39">
        <f t="shared" si="85"/>
        <v>147.47135029960498</v>
      </c>
      <c r="CQ48" s="133">
        <f t="shared" si="54"/>
        <v>47.471350299604978</v>
      </c>
      <c r="CR48" s="34">
        <v>16.384015000000002</v>
      </c>
      <c r="CS48" s="34">
        <v>21.736469</v>
      </c>
      <c r="CT48" s="39">
        <f t="shared" si="86"/>
        <v>5.352453999999998</v>
      </c>
      <c r="CU48" s="39">
        <f t="shared" si="87"/>
        <v>132.66875671195368</v>
      </c>
      <c r="CV48" s="34">
        <v>28.565556000000001</v>
      </c>
      <c r="CW48" s="34">
        <v>39.700752000000001</v>
      </c>
      <c r="CX48" s="39">
        <f t="shared" si="88"/>
        <v>11.135196000000001</v>
      </c>
      <c r="CY48" s="39">
        <f t="shared" si="89"/>
        <v>138.98119819547708</v>
      </c>
      <c r="CZ48" s="133">
        <f t="shared" si="90"/>
        <v>38.981198195477077</v>
      </c>
      <c r="DA48" s="34">
        <v>7.5236200000000002</v>
      </c>
      <c r="DB48" s="34">
        <v>12.531655000000001</v>
      </c>
      <c r="DC48" s="34">
        <f t="shared" si="55"/>
        <v>5.0080350000000005</v>
      </c>
      <c r="DD48" s="39">
        <f t="shared" si="56"/>
        <v>166.5641672492763</v>
      </c>
      <c r="DE48" s="34">
        <v>52.232407000000002</v>
      </c>
      <c r="DF48" s="34">
        <f>DE48-E48</f>
        <v>16.143231</v>
      </c>
      <c r="DG48" s="39">
        <f>DE48/E48%</f>
        <v>144.73150342917222</v>
      </c>
      <c r="DH48" s="85">
        <f t="shared" si="57"/>
        <v>44.731503429172221</v>
      </c>
      <c r="DI48" s="37">
        <v>1.39866</v>
      </c>
      <c r="DJ48" s="37">
        <v>1.4672050000000001</v>
      </c>
      <c r="DK48" s="37">
        <f t="shared" si="19"/>
        <v>6.8545000000000078E-2</v>
      </c>
      <c r="DL48" s="42">
        <f t="shared" si="20"/>
        <v>104.90076215806559</v>
      </c>
      <c r="DM48" s="38">
        <f t="shared" si="21"/>
        <v>4.9007621580655893</v>
      </c>
      <c r="DN48" s="201">
        <v>2.3223609999999999</v>
      </c>
      <c r="DO48" s="196">
        <v>0.92370099999999999</v>
      </c>
      <c r="DP48" s="37">
        <v>1.3747529999999999</v>
      </c>
      <c r="DQ48" s="42">
        <f t="shared" si="22"/>
        <v>0.4510519999999999</v>
      </c>
      <c r="DR48" s="42">
        <f t="shared" si="23"/>
        <v>148.83095287327825</v>
      </c>
      <c r="DS48" s="37">
        <v>2.841958</v>
      </c>
      <c r="DT48" s="42">
        <f t="shared" si="24"/>
        <v>0.51959700000000009</v>
      </c>
      <c r="DU48" s="42">
        <f t="shared" si="25"/>
        <v>122.37365336396883</v>
      </c>
      <c r="DV48" s="38">
        <f t="shared" si="26"/>
        <v>22.373653363968828</v>
      </c>
      <c r="DW48" s="196">
        <v>1.122161</v>
      </c>
      <c r="DX48" s="37">
        <v>1.4065589999999999</v>
      </c>
      <c r="DY48" s="37">
        <f t="shared" si="27"/>
        <v>0.28439799999999993</v>
      </c>
      <c r="DZ48" s="42">
        <f t="shared" si="28"/>
        <v>125.34377865564744</v>
      </c>
      <c r="EA48" s="201">
        <v>3.4445220000000001</v>
      </c>
      <c r="EB48" s="37">
        <v>4.2485169999999997</v>
      </c>
      <c r="EC48" s="37">
        <f>EB48-EA48</f>
        <v>0.80399499999999957</v>
      </c>
      <c r="ED48" s="42">
        <f>EB48/EA48%</f>
        <v>123.34126476765135</v>
      </c>
      <c r="EE48" s="38">
        <f t="shared" si="30"/>
        <v>23.341264767651353</v>
      </c>
      <c r="EF48" s="196">
        <v>0.95416699999999999</v>
      </c>
      <c r="EG48" s="37">
        <v>1.0786640000000001</v>
      </c>
      <c r="EH48" s="216">
        <f t="shared" si="31"/>
        <v>0.12449700000000008</v>
      </c>
      <c r="EI48" s="42">
        <f t="shared" si="32"/>
        <v>113.04771596586342</v>
      </c>
      <c r="EJ48" s="201">
        <v>4.3986890000000001</v>
      </c>
      <c r="EK48" s="37">
        <v>5.3271810000000004</v>
      </c>
      <c r="EL48" s="216">
        <f t="shared" si="33"/>
        <v>0.92849200000000032</v>
      </c>
      <c r="EM48" s="42">
        <f t="shared" si="34"/>
        <v>121.10838024693267</v>
      </c>
      <c r="EN48" s="210">
        <f t="shared" si="35"/>
        <v>21.108380246932668</v>
      </c>
    </row>
    <row r="49" spans="1:144" s="15" customFormat="1" ht="16.95" customHeight="1">
      <c r="A49" s="26" t="s">
        <v>19</v>
      </c>
      <c r="B49" s="34">
        <v>634.58465799999999</v>
      </c>
      <c r="C49" s="34">
        <v>712.42152899999996</v>
      </c>
      <c r="D49" s="39">
        <f>C49/B49%</f>
        <v>112.26579779683233</v>
      </c>
      <c r="E49" s="34">
        <v>764.54356900000005</v>
      </c>
      <c r="F49" s="83">
        <f>E49/C49%</f>
        <v>107.31617980062477</v>
      </c>
      <c r="G49" s="139">
        <v>5.5877559999999997</v>
      </c>
      <c r="H49" s="34">
        <v>6.8240090000000002</v>
      </c>
      <c r="I49" s="62">
        <f>H49-G49</f>
        <v>1.2362530000000005</v>
      </c>
      <c r="J49" s="39">
        <f>H49/G49%</f>
        <v>122.1243196732284</v>
      </c>
      <c r="K49" s="76">
        <f t="shared" si="36"/>
        <v>22.124319673228399</v>
      </c>
      <c r="L49" s="37">
        <v>10.276261</v>
      </c>
      <c r="M49" s="37">
        <v>9.7833909999999999</v>
      </c>
      <c r="N49" s="67">
        <f t="shared" si="75"/>
        <v>-0.49286999999999992</v>
      </c>
      <c r="O49" s="42">
        <f t="shared" si="76"/>
        <v>95.203800292732922</v>
      </c>
      <c r="P49" s="133">
        <f t="shared" si="1"/>
        <v>-4.7961997072670783</v>
      </c>
      <c r="Q49" s="34">
        <v>15.864017</v>
      </c>
      <c r="R49" s="37">
        <v>16.607399999999998</v>
      </c>
      <c r="S49" s="67">
        <f t="shared" si="38"/>
        <v>0.74338299999999791</v>
      </c>
      <c r="T49" s="42">
        <f t="shared" si="39"/>
        <v>104.68596951200946</v>
      </c>
      <c r="U49" s="133">
        <f t="shared" si="2"/>
        <v>4.6859695120094642</v>
      </c>
      <c r="V49" s="34">
        <v>121.77613700000001</v>
      </c>
      <c r="W49" s="34">
        <v>142.43472299999999</v>
      </c>
      <c r="X49" s="34">
        <f t="shared" si="3"/>
        <v>20.658585999999985</v>
      </c>
      <c r="Y49" s="39">
        <f t="shared" si="4"/>
        <v>116.96439590623571</v>
      </c>
      <c r="Z49" s="133">
        <f t="shared" si="5"/>
        <v>16.964395906235708</v>
      </c>
      <c r="AA49" s="34">
        <v>137.640154</v>
      </c>
      <c r="AB49" s="34">
        <v>159.042123</v>
      </c>
      <c r="AC49" s="156">
        <f t="shared" si="40"/>
        <v>21.401969000000008</v>
      </c>
      <c r="AD49" s="39">
        <f t="shared" si="41"/>
        <v>115.54921901642162</v>
      </c>
      <c r="AE49" s="133">
        <f t="shared" si="42"/>
        <v>15.549219016421617</v>
      </c>
      <c r="AF49" s="34">
        <v>116.265399</v>
      </c>
      <c r="AG49" s="34">
        <v>115.45634800000001</v>
      </c>
      <c r="AH49" s="34">
        <f t="shared" si="64"/>
        <v>-0.80905099999999663</v>
      </c>
      <c r="AI49" s="39">
        <f t="shared" si="65"/>
        <v>99.304134328047169</v>
      </c>
      <c r="AJ49" s="164">
        <f t="shared" si="43"/>
        <v>-0.69586567195283067</v>
      </c>
      <c r="AK49" s="34">
        <v>253.905553</v>
      </c>
      <c r="AL49" s="34">
        <v>274.498471</v>
      </c>
      <c r="AM49" s="34">
        <f t="shared" si="66"/>
        <v>20.592917999999997</v>
      </c>
      <c r="AN49" s="39">
        <f t="shared" si="44"/>
        <v>108.11046381486582</v>
      </c>
      <c r="AO49" s="164">
        <f t="shared" si="45"/>
        <v>8.1104638148658239</v>
      </c>
      <c r="AP49" s="34">
        <v>356.36974400000003</v>
      </c>
      <c r="AQ49" s="34">
        <v>102.464191</v>
      </c>
      <c r="AR49" s="34">
        <v>127.473108</v>
      </c>
      <c r="AS49" s="72">
        <f t="shared" si="8"/>
        <v>25.008916999999997</v>
      </c>
      <c r="AT49" s="39">
        <f t="shared" si="46"/>
        <v>124.40747031321411</v>
      </c>
      <c r="AU49" s="34">
        <v>401.97157900000002</v>
      </c>
      <c r="AV49" s="70">
        <f t="shared" si="47"/>
        <v>45.601834999999994</v>
      </c>
      <c r="AW49" s="39">
        <f t="shared" si="48"/>
        <v>112.79621397937755</v>
      </c>
      <c r="AX49" s="164">
        <f t="shared" si="49"/>
        <v>12.796213979377555</v>
      </c>
      <c r="AY49" s="34">
        <v>364.97544499999998</v>
      </c>
      <c r="AZ49" s="34">
        <v>8.6057009999999998</v>
      </c>
      <c r="BA49" s="34">
        <v>9.2705739999999999</v>
      </c>
      <c r="BB49" s="34">
        <f t="shared" si="9"/>
        <v>0.66487300000000005</v>
      </c>
      <c r="BC49" s="39">
        <f t="shared" si="10"/>
        <v>107.72595980269358</v>
      </c>
      <c r="BD49" s="34">
        <v>411.24215299999997</v>
      </c>
      <c r="BE49" s="34">
        <f t="shared" si="11"/>
        <v>46.266707999999994</v>
      </c>
      <c r="BF49" s="39">
        <f t="shared" si="12"/>
        <v>112.67666322045309</v>
      </c>
      <c r="BG49" s="164">
        <f t="shared" si="13"/>
        <v>12.676663220453094</v>
      </c>
      <c r="BH49" s="34">
        <v>80.742236000000005</v>
      </c>
      <c r="BI49" s="34">
        <v>110.08958699999999</v>
      </c>
      <c r="BJ49" s="34">
        <f t="shared" si="67"/>
        <v>29.347350999999989</v>
      </c>
      <c r="BK49" s="39">
        <f t="shared" si="77"/>
        <v>136.34696344054677</v>
      </c>
      <c r="BL49" s="34">
        <v>445.71768100000003</v>
      </c>
      <c r="BM49" s="34">
        <v>521.33173999999997</v>
      </c>
      <c r="BN49" s="34">
        <f>BM49-BL49</f>
        <v>75.614058999999941</v>
      </c>
      <c r="BO49" s="39">
        <f>BM49/BL49%</f>
        <v>116.9645634946216</v>
      </c>
      <c r="BP49" s="164">
        <f t="shared" si="68"/>
        <v>16.964563494621601</v>
      </c>
      <c r="BQ49" s="34">
        <v>106.181067</v>
      </c>
      <c r="BR49" s="34">
        <v>100.98872</v>
      </c>
      <c r="BS49" s="34">
        <f t="shared" si="80"/>
        <v>-5.192346999999998</v>
      </c>
      <c r="BT49" s="39">
        <f t="shared" si="81"/>
        <v>95.109912579801062</v>
      </c>
      <c r="BU49" s="34">
        <v>551.89874799999996</v>
      </c>
      <c r="BV49" s="34">
        <v>622.32046000000003</v>
      </c>
      <c r="BW49" s="34">
        <f t="shared" si="69"/>
        <v>70.42171200000007</v>
      </c>
      <c r="BX49" s="39">
        <f t="shared" si="70"/>
        <v>112.75989703821543</v>
      </c>
      <c r="BY49" s="133">
        <f t="shared" si="82"/>
        <v>12.759897038215428</v>
      </c>
      <c r="BZ49" s="34">
        <v>7.3348180000000003</v>
      </c>
      <c r="CA49" s="34">
        <v>7.1138690000000002</v>
      </c>
      <c r="CB49" s="34">
        <f t="shared" si="71"/>
        <v>-0.22094900000000006</v>
      </c>
      <c r="CC49" s="39">
        <f t="shared" si="72"/>
        <v>96.987668951022371</v>
      </c>
      <c r="CD49" s="34">
        <v>559.233566</v>
      </c>
      <c r="CE49" s="34">
        <v>629.43432900000005</v>
      </c>
      <c r="CF49" s="34">
        <f t="shared" si="83"/>
        <v>70.200763000000052</v>
      </c>
      <c r="CG49" s="39">
        <f t="shared" si="73"/>
        <v>112.55303101745507</v>
      </c>
      <c r="CH49" s="133">
        <f t="shared" si="74"/>
        <v>12.553031017455069</v>
      </c>
      <c r="CI49" s="34">
        <v>123.80581100000001</v>
      </c>
      <c r="CJ49" s="34">
        <v>166.93305599999999</v>
      </c>
      <c r="CK49" s="34">
        <f t="shared" si="50"/>
        <v>43.127244999999988</v>
      </c>
      <c r="CL49" s="39">
        <f t="shared" si="51"/>
        <v>134.83458866078587</v>
      </c>
      <c r="CM49" s="34">
        <v>683.03937699999994</v>
      </c>
      <c r="CN49" s="34">
        <v>796.36738500000001</v>
      </c>
      <c r="CO49" s="34">
        <f t="shared" si="84"/>
        <v>113.32800800000007</v>
      </c>
      <c r="CP49" s="39">
        <f t="shared" si="85"/>
        <v>116.59172396440037</v>
      </c>
      <c r="CQ49" s="133">
        <f t="shared" si="54"/>
        <v>16.591723964400373</v>
      </c>
      <c r="CR49" s="34">
        <v>66.199963999999994</v>
      </c>
      <c r="CS49" s="34">
        <v>43.364196999999997</v>
      </c>
      <c r="CT49" s="39">
        <f t="shared" si="86"/>
        <v>-22.835766999999997</v>
      </c>
      <c r="CU49" s="39">
        <f t="shared" si="87"/>
        <v>65.504864927116884</v>
      </c>
      <c r="CV49" s="34">
        <v>749.23934099999997</v>
      </c>
      <c r="CW49" s="34">
        <v>839.731582</v>
      </c>
      <c r="CX49" s="39">
        <f t="shared" si="88"/>
        <v>90.492241000000035</v>
      </c>
      <c r="CY49" s="39">
        <f t="shared" si="89"/>
        <v>112.07788166585343</v>
      </c>
      <c r="CZ49" s="133">
        <f t="shared" si="90"/>
        <v>12.077881665853425</v>
      </c>
      <c r="DA49" s="34">
        <v>15.304228</v>
      </c>
      <c r="DB49" s="34">
        <v>16.405878999999999</v>
      </c>
      <c r="DC49" s="44">
        <f t="shared" si="55"/>
        <v>1.1016509999999986</v>
      </c>
      <c r="DD49" s="39">
        <f t="shared" si="56"/>
        <v>107.19834414385357</v>
      </c>
      <c r="DE49" s="34">
        <v>856.13746100000003</v>
      </c>
      <c r="DF49" s="34">
        <f>DE49-E49</f>
        <v>91.593891999999983</v>
      </c>
      <c r="DG49" s="39">
        <f>DE49/E49%</f>
        <v>111.98020566961306</v>
      </c>
      <c r="DH49" s="85">
        <f t="shared" si="57"/>
        <v>11.980205669613056</v>
      </c>
      <c r="DI49" s="34">
        <v>6.8240090000000002</v>
      </c>
      <c r="DJ49" s="34">
        <v>8.8794789999999999</v>
      </c>
      <c r="DK49" s="34">
        <f t="shared" si="19"/>
        <v>2.0554699999999997</v>
      </c>
      <c r="DL49" s="39">
        <f t="shared" si="20"/>
        <v>130.12115019191796</v>
      </c>
      <c r="DM49" s="38">
        <f t="shared" si="21"/>
        <v>30.121150191917963</v>
      </c>
      <c r="DN49" s="201">
        <v>16.607399999999998</v>
      </c>
      <c r="DO49" s="196">
        <v>9.7833909999999999</v>
      </c>
      <c r="DP49" s="34">
        <v>10.443857</v>
      </c>
      <c r="DQ49" s="39">
        <f t="shared" si="22"/>
        <v>0.66046599999999955</v>
      </c>
      <c r="DR49" s="39">
        <f t="shared" si="23"/>
        <v>106.75089036102104</v>
      </c>
      <c r="DS49" s="34">
        <v>19.323336000000001</v>
      </c>
      <c r="DT49" s="39">
        <f t="shared" si="24"/>
        <v>2.7159360000000028</v>
      </c>
      <c r="DU49" s="39">
        <f t="shared" si="25"/>
        <v>116.35377000614187</v>
      </c>
      <c r="DV49" s="38">
        <f t="shared" si="26"/>
        <v>16.353770006141872</v>
      </c>
      <c r="DW49" s="196">
        <v>142.43472299999999</v>
      </c>
      <c r="DX49" s="34">
        <v>95.888953999999998</v>
      </c>
      <c r="DY49" s="34">
        <f t="shared" si="27"/>
        <v>-46.545768999999993</v>
      </c>
      <c r="DZ49" s="39">
        <f t="shared" si="28"/>
        <v>67.321332874709213</v>
      </c>
      <c r="EA49" s="201">
        <v>159.042123</v>
      </c>
      <c r="EB49" s="34">
        <v>115.21229</v>
      </c>
      <c r="EC49" s="34">
        <f>EB49-EA49</f>
        <v>-43.829833000000008</v>
      </c>
      <c r="ED49" s="39">
        <f>EB49/EA49%</f>
        <v>72.441368253113666</v>
      </c>
      <c r="EE49" s="38">
        <f t="shared" si="30"/>
        <v>-27.558631746886334</v>
      </c>
      <c r="EF49" s="196">
        <v>115.45634800000001</v>
      </c>
      <c r="EG49" s="34">
        <v>204.52335600000001</v>
      </c>
      <c r="EH49" s="213">
        <f t="shared" si="31"/>
        <v>89.067008000000001</v>
      </c>
      <c r="EI49" s="39">
        <f t="shared" si="32"/>
        <v>177.1434481887475</v>
      </c>
      <c r="EJ49" s="201">
        <v>274.498471</v>
      </c>
      <c r="EK49" s="34">
        <v>319.73564599999997</v>
      </c>
      <c r="EL49" s="213">
        <f t="shared" si="33"/>
        <v>45.237174999999979</v>
      </c>
      <c r="EM49" s="39">
        <f t="shared" si="34"/>
        <v>116.47993696839208</v>
      </c>
      <c r="EN49" s="210">
        <f t="shared" si="35"/>
        <v>16.479936968392082</v>
      </c>
    </row>
    <row r="50" spans="1:144" s="15" customFormat="1" ht="18" customHeight="1">
      <c r="A50" s="19" t="s">
        <v>20</v>
      </c>
      <c r="B50" s="34">
        <v>117.53222700000001</v>
      </c>
      <c r="C50" s="34">
        <v>139.978228</v>
      </c>
      <c r="D50" s="39">
        <f>C50/B50%</f>
        <v>119.09774159218475</v>
      </c>
      <c r="E50" s="34">
        <v>139.074352</v>
      </c>
      <c r="F50" s="83">
        <f>E50/C50%</f>
        <v>99.354273866075815</v>
      </c>
      <c r="G50" s="139">
        <v>6.6429679999999998</v>
      </c>
      <c r="H50" s="34">
        <v>8.9983389999999996</v>
      </c>
      <c r="I50" s="62">
        <f>H50-G50</f>
        <v>2.3553709999999999</v>
      </c>
      <c r="J50" s="39">
        <f>H50/G50%</f>
        <v>135.456606143519</v>
      </c>
      <c r="K50" s="76">
        <f t="shared" si="36"/>
        <v>35.456606143518997</v>
      </c>
      <c r="L50" s="37">
        <v>9.6130300000000002</v>
      </c>
      <c r="M50" s="37">
        <v>9.5827080000000002</v>
      </c>
      <c r="N50" s="146">
        <f t="shared" si="75"/>
        <v>-3.032199999999996E-2</v>
      </c>
      <c r="O50" s="42">
        <f t="shared" si="76"/>
        <v>99.684573958470949</v>
      </c>
      <c r="P50" s="133">
        <f t="shared" si="1"/>
        <v>-0.31542604152905085</v>
      </c>
      <c r="Q50" s="34">
        <v>16.255997000000001</v>
      </c>
      <c r="R50" s="37">
        <v>18.581047000000002</v>
      </c>
      <c r="S50" s="67">
        <f t="shared" si="38"/>
        <v>2.3250500000000009</v>
      </c>
      <c r="T50" s="42">
        <f t="shared" si="39"/>
        <v>114.30272163559087</v>
      </c>
      <c r="U50" s="133">
        <f t="shared" si="2"/>
        <v>14.302721635590871</v>
      </c>
      <c r="V50" s="34">
        <v>4.2768740000000003</v>
      </c>
      <c r="W50" s="34">
        <v>6.0081040000000003</v>
      </c>
      <c r="X50" s="34">
        <f t="shared" si="3"/>
        <v>1.73123</v>
      </c>
      <c r="Y50" s="39">
        <f t="shared" si="4"/>
        <v>140.47886376825693</v>
      </c>
      <c r="Z50" s="133">
        <f t="shared" si="5"/>
        <v>40.478863768256929</v>
      </c>
      <c r="AA50" s="34">
        <v>20.532871</v>
      </c>
      <c r="AB50" s="34">
        <v>24.589151000000001</v>
      </c>
      <c r="AC50" s="156">
        <f t="shared" si="40"/>
        <v>4.056280000000001</v>
      </c>
      <c r="AD50" s="39">
        <f t="shared" si="41"/>
        <v>119.75505519905133</v>
      </c>
      <c r="AE50" s="133">
        <f t="shared" si="42"/>
        <v>19.755055199051327</v>
      </c>
      <c r="AF50" s="34">
        <v>5.4672879999999999</v>
      </c>
      <c r="AG50" s="34">
        <v>6.1936150000000003</v>
      </c>
      <c r="AH50" s="34">
        <f t="shared" si="64"/>
        <v>0.72632700000000039</v>
      </c>
      <c r="AI50" s="39">
        <f t="shared" si="65"/>
        <v>113.28495956313259</v>
      </c>
      <c r="AJ50" s="164">
        <f t="shared" si="43"/>
        <v>13.284959563132588</v>
      </c>
      <c r="AK50" s="34">
        <v>26.000159</v>
      </c>
      <c r="AL50" s="34">
        <v>30.782765999999999</v>
      </c>
      <c r="AM50" s="34">
        <f t="shared" si="66"/>
        <v>4.7826069999999987</v>
      </c>
      <c r="AN50" s="39">
        <f t="shared" si="44"/>
        <v>118.39452981806764</v>
      </c>
      <c r="AO50" s="164">
        <f t="shared" si="45"/>
        <v>18.394529818067639</v>
      </c>
      <c r="AP50" s="34">
        <v>29.628195000000002</v>
      </c>
      <c r="AQ50" s="34">
        <v>3.6280359999999998</v>
      </c>
      <c r="AR50" s="34">
        <v>4.7867369999999996</v>
      </c>
      <c r="AS50" s="72">
        <f t="shared" si="8"/>
        <v>1.1587009999999998</v>
      </c>
      <c r="AT50" s="39">
        <f t="shared" si="46"/>
        <v>131.93741737954088</v>
      </c>
      <c r="AU50" s="34">
        <v>35.569502999999997</v>
      </c>
      <c r="AV50" s="70">
        <f t="shared" si="47"/>
        <v>5.9413079999999958</v>
      </c>
      <c r="AW50" s="39">
        <f t="shared" si="48"/>
        <v>120.05288543564667</v>
      </c>
      <c r="AX50" s="164">
        <f t="shared" si="49"/>
        <v>20.052885435646672</v>
      </c>
      <c r="AY50" s="34">
        <v>31.939772000000001</v>
      </c>
      <c r="AZ50" s="34">
        <v>2.3115770000000002</v>
      </c>
      <c r="BA50" s="34">
        <v>2.9158719999999998</v>
      </c>
      <c r="BB50" s="34">
        <f t="shared" si="9"/>
        <v>0.60429499999999958</v>
      </c>
      <c r="BC50" s="39">
        <f t="shared" si="10"/>
        <v>126.14210991024741</v>
      </c>
      <c r="BD50" s="34">
        <v>38.485374999999998</v>
      </c>
      <c r="BE50" s="34">
        <f t="shared" si="11"/>
        <v>6.5456029999999963</v>
      </c>
      <c r="BF50" s="39">
        <f t="shared" si="12"/>
        <v>120.49358085586834</v>
      </c>
      <c r="BG50" s="164">
        <f t="shared" si="13"/>
        <v>20.493580855868345</v>
      </c>
      <c r="BH50" s="34">
        <v>4.5706720000000001</v>
      </c>
      <c r="BI50" s="34">
        <v>5.5437820000000002</v>
      </c>
      <c r="BJ50" s="34">
        <f t="shared" si="67"/>
        <v>0.97311000000000014</v>
      </c>
      <c r="BK50" s="39">
        <f t="shared" si="77"/>
        <v>121.29030479544365</v>
      </c>
      <c r="BL50" s="34">
        <v>36.510444</v>
      </c>
      <c r="BM50" s="34">
        <v>44.029156999999998</v>
      </c>
      <c r="BN50" s="34">
        <f>BM50-BL50</f>
        <v>7.5187129999999982</v>
      </c>
      <c r="BO50" s="39">
        <f>BM50/BL50%</f>
        <v>120.59332118776753</v>
      </c>
      <c r="BP50" s="164">
        <f t="shared" si="68"/>
        <v>20.593321187767529</v>
      </c>
      <c r="BQ50" s="34">
        <v>3.9417019999999998</v>
      </c>
      <c r="BR50" s="34">
        <v>5.7503260000000003</v>
      </c>
      <c r="BS50" s="34">
        <f t="shared" si="80"/>
        <v>1.8086240000000005</v>
      </c>
      <c r="BT50" s="39">
        <f t="shared" si="81"/>
        <v>145.88434133275425</v>
      </c>
      <c r="BU50" s="34">
        <v>40.452145999999999</v>
      </c>
      <c r="BV50" s="34">
        <v>49.779482999999999</v>
      </c>
      <c r="BW50" s="34">
        <f t="shared" si="69"/>
        <v>9.327337</v>
      </c>
      <c r="BX50" s="39">
        <f t="shared" si="70"/>
        <v>123.05770625864942</v>
      </c>
      <c r="BY50" s="133">
        <f t="shared" si="82"/>
        <v>23.057706258649418</v>
      </c>
      <c r="BZ50" s="34">
        <v>4.4986490000000003</v>
      </c>
      <c r="CA50" s="34">
        <v>6.2735310000000002</v>
      </c>
      <c r="CB50" s="34">
        <f t="shared" si="71"/>
        <v>1.7748819999999998</v>
      </c>
      <c r="CC50" s="39">
        <f t="shared" si="72"/>
        <v>139.45366708983073</v>
      </c>
      <c r="CD50" s="34">
        <v>44.950794999999999</v>
      </c>
      <c r="CE50" s="34">
        <v>56.053013999999997</v>
      </c>
      <c r="CF50" s="34">
        <f t="shared" si="83"/>
        <v>11.102218999999998</v>
      </c>
      <c r="CG50" s="39">
        <f t="shared" si="73"/>
        <v>124.69860432946736</v>
      </c>
      <c r="CH50" s="133">
        <f t="shared" si="74"/>
        <v>24.698604329467358</v>
      </c>
      <c r="CI50" s="34">
        <v>23.592637</v>
      </c>
      <c r="CJ50" s="34">
        <v>20.587402999999998</v>
      </c>
      <c r="CK50" s="34">
        <f t="shared" si="50"/>
        <v>-3.0052340000000015</v>
      </c>
      <c r="CL50" s="39">
        <f t="shared" si="51"/>
        <v>87.261983473911798</v>
      </c>
      <c r="CM50" s="34">
        <v>68.543431999999996</v>
      </c>
      <c r="CN50" s="34">
        <v>76.640416999999999</v>
      </c>
      <c r="CO50" s="34">
        <f t="shared" si="84"/>
        <v>8.0969850000000037</v>
      </c>
      <c r="CP50" s="39">
        <f t="shared" si="85"/>
        <v>111.81292614586326</v>
      </c>
      <c r="CQ50" s="133">
        <f t="shared" si="54"/>
        <v>11.812926145863258</v>
      </c>
      <c r="CR50" s="34">
        <v>46.542271999999997</v>
      </c>
      <c r="CS50" s="34">
        <v>48.361187000000001</v>
      </c>
      <c r="CT50" s="39">
        <f t="shared" si="86"/>
        <v>1.8189150000000041</v>
      </c>
      <c r="CU50" s="39">
        <f t="shared" si="87"/>
        <v>103.90809241113112</v>
      </c>
      <c r="CV50" s="34">
        <v>115.08570400000001</v>
      </c>
      <c r="CW50" s="34">
        <v>125.001604</v>
      </c>
      <c r="CX50" s="39">
        <f t="shared" si="88"/>
        <v>9.9158999999999935</v>
      </c>
      <c r="CY50" s="39">
        <f t="shared" si="89"/>
        <v>108.61610057144891</v>
      </c>
      <c r="CZ50" s="133">
        <f t="shared" si="90"/>
        <v>8.6161005714489107</v>
      </c>
      <c r="DA50" s="34">
        <v>23.988648000000001</v>
      </c>
      <c r="DB50" s="34">
        <v>29.903193000000002</v>
      </c>
      <c r="DC50" s="34">
        <f t="shared" si="55"/>
        <v>5.9145450000000004</v>
      </c>
      <c r="DD50" s="39">
        <f t="shared" si="56"/>
        <v>124.65559959861014</v>
      </c>
      <c r="DE50" s="34">
        <v>154.904797</v>
      </c>
      <c r="DF50" s="34">
        <f>DE50-E50</f>
        <v>15.830444999999997</v>
      </c>
      <c r="DG50" s="39">
        <f>DE50/E50%</f>
        <v>111.38272066153506</v>
      </c>
      <c r="DH50" s="85">
        <f t="shared" si="57"/>
        <v>11.38272066153506</v>
      </c>
      <c r="DI50" s="34">
        <v>8.9983389999999996</v>
      </c>
      <c r="DJ50" s="34">
        <v>8.2369140000000005</v>
      </c>
      <c r="DK50" s="34">
        <f t="shared" si="19"/>
        <v>-0.76142499999999913</v>
      </c>
      <c r="DL50" s="39">
        <f t="shared" si="20"/>
        <v>91.538160542740172</v>
      </c>
      <c r="DM50" s="38">
        <f t="shared" si="21"/>
        <v>-8.4618394572598277</v>
      </c>
      <c r="DN50" s="201">
        <v>18.581047000000002</v>
      </c>
      <c r="DO50" s="196">
        <v>9.5827080000000002</v>
      </c>
      <c r="DP50" s="34">
        <v>10.333743999999999</v>
      </c>
      <c r="DQ50" s="39">
        <f t="shared" si="22"/>
        <v>0.75103599999999915</v>
      </c>
      <c r="DR50" s="39">
        <f t="shared" si="23"/>
        <v>107.83740879926633</v>
      </c>
      <c r="DS50" s="34">
        <v>18.570658000000002</v>
      </c>
      <c r="DT50" s="183">
        <f t="shared" si="24"/>
        <v>-1.0388999999999982E-2</v>
      </c>
      <c r="DU50" s="39">
        <f t="shared" si="25"/>
        <v>99.944088188356673</v>
      </c>
      <c r="DV50" s="38">
        <f t="shared" si="26"/>
        <v>-5.5911811643326814E-2</v>
      </c>
      <c r="DW50" s="196">
        <v>6.0081040000000003</v>
      </c>
      <c r="DX50" s="34">
        <v>5.6405760000000003</v>
      </c>
      <c r="DY50" s="34">
        <f t="shared" si="27"/>
        <v>-0.36752800000000008</v>
      </c>
      <c r="DZ50" s="39">
        <f t="shared" si="28"/>
        <v>93.882795637359138</v>
      </c>
      <c r="EA50" s="201">
        <v>24.589151000000001</v>
      </c>
      <c r="EB50" s="34">
        <v>24.211234000000001</v>
      </c>
      <c r="EC50" s="34">
        <f>EB50-EA50</f>
        <v>-0.37791700000000006</v>
      </c>
      <c r="ED50" s="39">
        <f>EB50/EA50%</f>
        <v>98.463074223262126</v>
      </c>
      <c r="EE50" s="38">
        <f t="shared" si="30"/>
        <v>-1.5369257767378741</v>
      </c>
      <c r="EF50" s="196">
        <v>6.1936150000000003</v>
      </c>
      <c r="EG50" s="34">
        <v>6.6657200000000003</v>
      </c>
      <c r="EH50" s="213">
        <f t="shared" si="31"/>
        <v>0.472105</v>
      </c>
      <c r="EI50" s="39">
        <f t="shared" si="32"/>
        <v>107.62244666483144</v>
      </c>
      <c r="EJ50" s="201">
        <v>30.782765999999999</v>
      </c>
      <c r="EK50" s="34">
        <v>30.876954000000001</v>
      </c>
      <c r="EL50" s="213">
        <f t="shared" si="33"/>
        <v>9.4188000000002603E-2</v>
      </c>
      <c r="EM50" s="39">
        <f t="shared" si="34"/>
        <v>100.30597640251042</v>
      </c>
      <c r="EN50" s="210">
        <f t="shared" si="35"/>
        <v>0.30597640251042435</v>
      </c>
    </row>
    <row r="51" spans="1:144" s="15" customFormat="1" ht="16.95" customHeight="1">
      <c r="A51" s="8" t="s">
        <v>21</v>
      </c>
      <c r="B51" s="34"/>
      <c r="C51" s="34"/>
      <c r="D51" s="39"/>
      <c r="E51" s="34"/>
      <c r="F51" s="83"/>
      <c r="G51" s="139"/>
      <c r="H51" s="34"/>
      <c r="I51" s="62"/>
      <c r="J51" s="39"/>
      <c r="K51" s="76"/>
      <c r="L51" s="37"/>
      <c r="M51" s="37"/>
      <c r="N51" s="146"/>
      <c r="O51" s="42"/>
      <c r="P51" s="133"/>
      <c r="Q51" s="34"/>
      <c r="R51" s="37"/>
      <c r="S51" s="67"/>
      <c r="T51" s="42"/>
      <c r="U51" s="133"/>
      <c r="V51" s="34"/>
      <c r="W51" s="34"/>
      <c r="X51" s="34"/>
      <c r="Y51" s="39"/>
      <c r="Z51" s="133"/>
      <c r="AA51" s="34"/>
      <c r="AB51" s="34"/>
      <c r="AC51" s="156"/>
      <c r="AD51" s="39"/>
      <c r="AE51" s="133"/>
      <c r="AF51" s="34"/>
      <c r="AG51" s="34"/>
      <c r="AH51" s="34"/>
      <c r="AI51" s="39"/>
      <c r="AJ51" s="164"/>
      <c r="AK51" s="34"/>
      <c r="AL51" s="34"/>
      <c r="AM51" s="34"/>
      <c r="AN51" s="39"/>
      <c r="AO51" s="164"/>
      <c r="AP51" s="34"/>
      <c r="AQ51" s="34"/>
      <c r="AR51" s="34"/>
      <c r="AS51" s="72"/>
      <c r="AT51" s="39"/>
      <c r="AU51" s="34"/>
      <c r="AV51" s="70"/>
      <c r="AW51" s="39"/>
      <c r="AX51" s="164"/>
      <c r="AY51" s="34"/>
      <c r="AZ51" s="34"/>
      <c r="BA51" s="34"/>
      <c r="BB51" s="34"/>
      <c r="BC51" s="39"/>
      <c r="BD51" s="34"/>
      <c r="BE51" s="34"/>
      <c r="BF51" s="39"/>
      <c r="BG51" s="164"/>
      <c r="BH51" s="34"/>
      <c r="BI51" s="34"/>
      <c r="BJ51" s="34"/>
      <c r="BK51" s="39"/>
      <c r="BL51" s="34"/>
      <c r="BM51" s="34"/>
      <c r="BN51" s="34"/>
      <c r="BO51" s="39"/>
      <c r="BP51" s="164"/>
      <c r="BQ51" s="34"/>
      <c r="BR51" s="34"/>
      <c r="BS51" s="34"/>
      <c r="BT51" s="39"/>
      <c r="BU51" s="34"/>
      <c r="BV51" s="34"/>
      <c r="BW51" s="34"/>
      <c r="BX51" s="39"/>
      <c r="BY51" s="133"/>
      <c r="BZ51" s="34"/>
      <c r="CA51" s="34"/>
      <c r="CB51" s="34"/>
      <c r="CC51" s="39"/>
      <c r="CD51" s="34"/>
      <c r="CE51" s="34"/>
      <c r="CF51" s="34"/>
      <c r="CG51" s="39"/>
      <c r="CH51" s="133"/>
      <c r="CI51" s="34"/>
      <c r="CJ51" s="34"/>
      <c r="CK51" s="34"/>
      <c r="CL51" s="39"/>
      <c r="CM51" s="34"/>
      <c r="CN51" s="34"/>
      <c r="CO51" s="34"/>
      <c r="CP51" s="39"/>
      <c r="CQ51" s="133"/>
      <c r="CR51" s="34"/>
      <c r="CS51" s="34"/>
      <c r="CT51" s="39"/>
      <c r="CU51" s="39"/>
      <c r="CV51" s="34"/>
      <c r="CW51" s="34"/>
      <c r="CX51" s="39"/>
      <c r="CY51" s="39"/>
      <c r="CZ51" s="133"/>
      <c r="DA51" s="34"/>
      <c r="DB51" s="34"/>
      <c r="DC51" s="34"/>
      <c r="DD51" s="39"/>
      <c r="DE51" s="34"/>
      <c r="DF51" s="34"/>
      <c r="DG51" s="39"/>
      <c r="DH51" s="85"/>
      <c r="DI51" s="34"/>
      <c r="DJ51" s="34"/>
      <c r="DK51" s="34"/>
      <c r="DL51" s="39"/>
      <c r="DM51" s="38"/>
      <c r="DN51" s="201"/>
      <c r="DO51" s="196"/>
      <c r="DP51" s="34"/>
      <c r="DQ51" s="39"/>
      <c r="DR51" s="39"/>
      <c r="DS51" s="34"/>
      <c r="DT51" s="183"/>
      <c r="DU51" s="39"/>
      <c r="DV51" s="38"/>
      <c r="DW51" s="196"/>
      <c r="DX51" s="34"/>
      <c r="DY51" s="34"/>
      <c r="DZ51" s="39"/>
      <c r="EA51" s="201"/>
      <c r="EB51" s="34"/>
      <c r="EC51" s="34"/>
      <c r="ED51" s="39"/>
      <c r="EE51" s="38"/>
      <c r="EF51" s="196"/>
      <c r="EG51" s="34"/>
      <c r="EH51" s="213"/>
      <c r="EI51" s="39"/>
      <c r="EJ51" s="201"/>
      <c r="EK51" s="34"/>
      <c r="EL51" s="213"/>
      <c r="EM51" s="39"/>
      <c r="EN51" s="210"/>
    </row>
    <row r="52" spans="1:144" s="15" customFormat="1" ht="16.95" customHeight="1">
      <c r="A52" s="59" t="s">
        <v>22</v>
      </c>
      <c r="B52" s="34">
        <v>27.233159000000001</v>
      </c>
      <c r="C52" s="34">
        <v>30.189093</v>
      </c>
      <c r="D52" s="39">
        <f t="shared" ref="D52:D61" si="120">C52/B52%</f>
        <v>110.85417229782266</v>
      </c>
      <c r="E52" s="34">
        <v>29.89311</v>
      </c>
      <c r="F52" s="83">
        <f t="shared" ref="F52:F61" si="121">E52/C52%</f>
        <v>99.019569749909351</v>
      </c>
      <c r="G52" s="139">
        <v>3.870085</v>
      </c>
      <c r="H52" s="34">
        <v>4.0205450000000003</v>
      </c>
      <c r="I52" s="62">
        <f t="shared" ref="I52:I61" si="122">H52-G52</f>
        <v>0.15046000000000026</v>
      </c>
      <c r="J52" s="39">
        <f t="shared" ref="J52:J61" si="123">H52/G52%</f>
        <v>103.88776990686252</v>
      </c>
      <c r="K52" s="76">
        <f t="shared" si="36"/>
        <v>3.8877699068625162</v>
      </c>
      <c r="L52" s="37">
        <v>7.1222640000000004</v>
      </c>
      <c r="M52" s="37">
        <v>6.0557129999999999</v>
      </c>
      <c r="N52" s="146">
        <f t="shared" si="75"/>
        <v>-1.0665510000000005</v>
      </c>
      <c r="O52" s="42">
        <f t="shared" si="76"/>
        <v>85.025112801210398</v>
      </c>
      <c r="P52" s="133">
        <f t="shared" si="1"/>
        <v>-14.974887198789602</v>
      </c>
      <c r="Q52" s="34">
        <v>10.992349000000001</v>
      </c>
      <c r="R52" s="37">
        <v>10.076257999999999</v>
      </c>
      <c r="S52" s="67">
        <f t="shared" si="38"/>
        <v>-0.91609100000000154</v>
      </c>
      <c r="T52" s="42">
        <f t="shared" si="39"/>
        <v>91.666103396098492</v>
      </c>
      <c r="U52" s="133">
        <f t="shared" si="2"/>
        <v>-8.3338966039015077</v>
      </c>
      <c r="V52" s="34">
        <v>2.2738429999999998</v>
      </c>
      <c r="W52" s="34">
        <v>1.9275260000000001</v>
      </c>
      <c r="X52" s="34">
        <f t="shared" si="3"/>
        <v>-0.34631699999999976</v>
      </c>
      <c r="Y52" s="39">
        <f t="shared" si="4"/>
        <v>84.769528942851395</v>
      </c>
      <c r="Z52" s="133">
        <f t="shared" si="5"/>
        <v>-15.230471057148605</v>
      </c>
      <c r="AA52" s="34">
        <v>13.266192</v>
      </c>
      <c r="AB52" s="34">
        <v>12.003784</v>
      </c>
      <c r="AC52" s="156">
        <f t="shared" si="40"/>
        <v>-1.2624080000000006</v>
      </c>
      <c r="AD52" s="39">
        <f t="shared" si="41"/>
        <v>90.484021337848873</v>
      </c>
      <c r="AE52" s="133">
        <f t="shared" si="42"/>
        <v>-9.5159786621511273</v>
      </c>
      <c r="AF52" s="34">
        <v>3.5960800000000002</v>
      </c>
      <c r="AG52" s="34">
        <v>2.9986290000000002</v>
      </c>
      <c r="AH52" s="34">
        <f t="shared" si="64"/>
        <v>-0.59745099999999995</v>
      </c>
      <c r="AI52" s="39">
        <f t="shared" si="65"/>
        <v>83.386048141309431</v>
      </c>
      <c r="AJ52" s="164">
        <f t="shared" si="43"/>
        <v>-16.613951858690569</v>
      </c>
      <c r="AK52" s="34">
        <v>16.862272000000001</v>
      </c>
      <c r="AL52" s="34">
        <v>15.002413000000001</v>
      </c>
      <c r="AM52" s="34">
        <f t="shared" si="66"/>
        <v>-1.8598590000000002</v>
      </c>
      <c r="AN52" s="39">
        <f t="shared" si="44"/>
        <v>88.970294157276086</v>
      </c>
      <c r="AO52" s="164">
        <f t="shared" si="45"/>
        <v>-11.029705842723914</v>
      </c>
      <c r="AP52" s="34">
        <v>18.871842999999998</v>
      </c>
      <c r="AQ52" s="34">
        <v>2.0095710000000002</v>
      </c>
      <c r="AR52" s="34">
        <v>2.018227</v>
      </c>
      <c r="AS52" s="170">
        <f t="shared" si="8"/>
        <v>8.655999999999775E-3</v>
      </c>
      <c r="AT52" s="39">
        <f t="shared" si="46"/>
        <v>100.43073869995136</v>
      </c>
      <c r="AU52" s="34">
        <v>17.02064</v>
      </c>
      <c r="AV52" s="70">
        <f t="shared" si="47"/>
        <v>-1.8512029999999982</v>
      </c>
      <c r="AW52" s="39">
        <f t="shared" si="48"/>
        <v>90.190661293653207</v>
      </c>
      <c r="AX52" s="164">
        <f t="shared" si="49"/>
        <v>-9.8093387063467929</v>
      </c>
      <c r="AY52" s="34">
        <v>19.43327</v>
      </c>
      <c r="AZ52" s="34">
        <v>0.56142700000000001</v>
      </c>
      <c r="BA52" s="34">
        <v>0.40094400000000002</v>
      </c>
      <c r="BB52" s="34">
        <f t="shared" si="9"/>
        <v>-0.16048299999999999</v>
      </c>
      <c r="BC52" s="39">
        <f t="shared" si="10"/>
        <v>71.415161721826706</v>
      </c>
      <c r="BD52" s="34">
        <v>17.421583999999999</v>
      </c>
      <c r="BE52" s="34">
        <f t="shared" si="11"/>
        <v>-2.011686000000001</v>
      </c>
      <c r="BF52" s="39">
        <f t="shared" si="12"/>
        <v>89.64823727555887</v>
      </c>
      <c r="BG52" s="164">
        <f t="shared" si="13"/>
        <v>-10.35176272444113</v>
      </c>
      <c r="BH52" s="34">
        <v>3.039771</v>
      </c>
      <c r="BI52" s="34">
        <v>3.0649099999999998</v>
      </c>
      <c r="BJ52" s="34" t="s">
        <v>14</v>
      </c>
      <c r="BK52" s="39">
        <f>BI52/BH52%</f>
        <v>100.82700308674566</v>
      </c>
      <c r="BL52" s="34">
        <v>22.473040999999998</v>
      </c>
      <c r="BM52" s="34">
        <v>20.486494</v>
      </c>
      <c r="BN52" s="34">
        <f t="shared" ref="BN52:BN53" si="124">BM52-BL52</f>
        <v>-1.9865469999999981</v>
      </c>
      <c r="BO52" s="39">
        <f>BM52/BL52%</f>
        <v>91.160310702944031</v>
      </c>
      <c r="BP52" s="164">
        <f t="shared" si="68"/>
        <v>-8.8396892970559691</v>
      </c>
      <c r="BQ52" s="34">
        <v>1.7014149999999999</v>
      </c>
      <c r="BR52" s="34">
        <v>1.2393749999999999</v>
      </c>
      <c r="BS52" s="34">
        <f t="shared" si="80"/>
        <v>-0.46204000000000001</v>
      </c>
      <c r="BT52" s="39">
        <f t="shared" si="81"/>
        <v>72.843780030151379</v>
      </c>
      <c r="BU52" s="34">
        <v>24.174455999999999</v>
      </c>
      <c r="BV52" s="34">
        <v>21.725868999999999</v>
      </c>
      <c r="BW52" s="34">
        <f t="shared" si="69"/>
        <v>-2.4485869999999998</v>
      </c>
      <c r="BX52" s="39">
        <f t="shared" si="70"/>
        <v>89.871180555210842</v>
      </c>
      <c r="BY52" s="133">
        <f t="shared" si="82"/>
        <v>-10.128819444789158</v>
      </c>
      <c r="BZ52" s="34">
        <v>0.3367</v>
      </c>
      <c r="CA52" s="34">
        <v>0.322432</v>
      </c>
      <c r="CB52" s="44">
        <f t="shared" si="71"/>
        <v>-1.4268000000000003E-2</v>
      </c>
      <c r="CC52" s="39">
        <f t="shared" si="72"/>
        <v>95.762399762399752</v>
      </c>
      <c r="CD52" s="34">
        <v>24.511156</v>
      </c>
      <c r="CE52" s="34">
        <v>22.048300999999999</v>
      </c>
      <c r="CF52" s="34">
        <f t="shared" si="83"/>
        <v>-2.4628550000000011</v>
      </c>
      <c r="CG52" s="39">
        <f t="shared" si="73"/>
        <v>89.952105890068992</v>
      </c>
      <c r="CH52" s="133">
        <f t="shared" si="74"/>
        <v>-10.047894109931008</v>
      </c>
      <c r="CI52" s="34">
        <v>3.1824620000000001</v>
      </c>
      <c r="CJ52" s="34">
        <v>3.3225319999999998</v>
      </c>
      <c r="CK52" s="34">
        <f t="shared" si="50"/>
        <v>0.14006999999999969</v>
      </c>
      <c r="CL52" s="39">
        <f t="shared" si="51"/>
        <v>104.40130942647548</v>
      </c>
      <c r="CM52" s="34">
        <v>27.693618000000001</v>
      </c>
      <c r="CN52" s="34">
        <v>25.370833000000001</v>
      </c>
      <c r="CO52" s="34">
        <f t="shared" si="84"/>
        <v>-2.3227849999999997</v>
      </c>
      <c r="CP52" s="39">
        <f t="shared" si="85"/>
        <v>91.612562143379023</v>
      </c>
      <c r="CQ52" s="133">
        <f t="shared" si="54"/>
        <v>-8.3874378566209771</v>
      </c>
      <c r="CR52" s="34">
        <v>1.4209240000000001</v>
      </c>
      <c r="CS52" s="34">
        <v>1.260416</v>
      </c>
      <c r="CT52" s="39">
        <f t="shared" si="86"/>
        <v>-0.1605080000000001</v>
      </c>
      <c r="CU52" s="39">
        <f t="shared" si="87"/>
        <v>88.703970092700231</v>
      </c>
      <c r="CV52" s="34">
        <v>29.114542</v>
      </c>
      <c r="CW52" s="34">
        <v>26.631249</v>
      </c>
      <c r="CX52" s="39">
        <f t="shared" si="88"/>
        <v>-2.4832929999999998</v>
      </c>
      <c r="CY52" s="39">
        <f t="shared" si="89"/>
        <v>91.470609429473427</v>
      </c>
      <c r="CZ52" s="133">
        <f t="shared" si="90"/>
        <v>-8.5293905705265729</v>
      </c>
      <c r="DA52" s="34">
        <v>0.77856800000000004</v>
      </c>
      <c r="DB52" s="34">
        <v>0.65437299999999998</v>
      </c>
      <c r="DC52" s="34">
        <f t="shared" si="55"/>
        <v>-0.12419500000000006</v>
      </c>
      <c r="DD52" s="39">
        <f t="shared" si="56"/>
        <v>84.048278377739635</v>
      </c>
      <c r="DE52" s="34">
        <v>27.285622</v>
      </c>
      <c r="DF52" s="34">
        <f t="shared" ref="DF52:DF61" si="125">DE52-E52</f>
        <v>-2.607488</v>
      </c>
      <c r="DG52" s="39">
        <f t="shared" ref="DG52:DG53" si="126">DE52/E52%</f>
        <v>91.277294333041965</v>
      </c>
      <c r="DH52" s="85">
        <f t="shared" si="57"/>
        <v>-8.722705666958035</v>
      </c>
      <c r="DI52" s="34">
        <v>4.0205450000000003</v>
      </c>
      <c r="DJ52" s="34">
        <v>4.2949140000000003</v>
      </c>
      <c r="DK52" s="34">
        <f t="shared" si="19"/>
        <v>0.27436900000000009</v>
      </c>
      <c r="DL52" s="39">
        <f t="shared" si="20"/>
        <v>106.82417433457404</v>
      </c>
      <c r="DM52" s="38">
        <f t="shared" si="21"/>
        <v>6.8241743345740389</v>
      </c>
      <c r="DN52" s="201">
        <v>10.076257999999999</v>
      </c>
      <c r="DO52" s="196">
        <v>6.0557129999999999</v>
      </c>
      <c r="DP52" s="34">
        <v>6.5093519999999998</v>
      </c>
      <c r="DQ52" s="39">
        <f t="shared" si="22"/>
        <v>0.4536389999999999</v>
      </c>
      <c r="DR52" s="39">
        <f t="shared" si="23"/>
        <v>107.49109147015388</v>
      </c>
      <c r="DS52" s="34">
        <v>10.804266</v>
      </c>
      <c r="DT52" s="183">
        <f t="shared" si="24"/>
        <v>0.72800800000000088</v>
      </c>
      <c r="DU52" s="39">
        <f t="shared" si="25"/>
        <v>107.22498371915448</v>
      </c>
      <c r="DV52" s="38">
        <f t="shared" si="26"/>
        <v>7.2249837191544799</v>
      </c>
      <c r="DW52" s="196">
        <v>1.9275260000000001</v>
      </c>
      <c r="DX52" s="34">
        <v>1.7316290000000001</v>
      </c>
      <c r="DY52" s="34">
        <f t="shared" si="27"/>
        <v>-0.19589699999999999</v>
      </c>
      <c r="DZ52" s="39">
        <f t="shared" si="28"/>
        <v>89.836868607738623</v>
      </c>
      <c r="EA52" s="201">
        <v>12.003784</v>
      </c>
      <c r="EB52" s="34">
        <v>12.535895</v>
      </c>
      <c r="EC52" s="34">
        <f t="shared" ref="EC52:EC61" si="127">EB52-EA52</f>
        <v>0.53211100000000044</v>
      </c>
      <c r="ED52" s="39">
        <f t="shared" ref="ED52:ED61" si="128">EB52/EA52%</f>
        <v>104.4328605046542</v>
      </c>
      <c r="EE52" s="38">
        <f t="shared" si="30"/>
        <v>4.4328605046542009</v>
      </c>
      <c r="EF52" s="196">
        <v>2.9986290000000002</v>
      </c>
      <c r="EG52" s="34">
        <v>3.4076249999999999</v>
      </c>
      <c r="EH52" s="213">
        <f t="shared" si="31"/>
        <v>0.40899599999999969</v>
      </c>
      <c r="EI52" s="39">
        <f t="shared" si="32"/>
        <v>113.63943322098197</v>
      </c>
      <c r="EJ52" s="201">
        <v>15.002413000000001</v>
      </c>
      <c r="EK52" s="34">
        <v>15.943519999999999</v>
      </c>
      <c r="EL52" s="213">
        <f t="shared" si="33"/>
        <v>0.94110699999999881</v>
      </c>
      <c r="EM52" s="39">
        <f t="shared" si="34"/>
        <v>106.27303754402708</v>
      </c>
      <c r="EN52" s="210">
        <f t="shared" si="35"/>
        <v>6.2730375440270763</v>
      </c>
    </row>
    <row r="53" spans="1:144" s="15" customFormat="1" ht="16.95" customHeight="1">
      <c r="A53" s="59" t="s">
        <v>23</v>
      </c>
      <c r="B53" s="34">
        <v>90.299068000000005</v>
      </c>
      <c r="C53" s="34">
        <v>109.789135</v>
      </c>
      <c r="D53" s="39">
        <f t="shared" si="120"/>
        <v>121.58390715616245</v>
      </c>
      <c r="E53" s="34">
        <v>109.181242</v>
      </c>
      <c r="F53" s="83">
        <f t="shared" si="121"/>
        <v>99.446308598751585</v>
      </c>
      <c r="G53" s="139">
        <v>2.7728830000000002</v>
      </c>
      <c r="H53" s="34">
        <v>4.9777940000000003</v>
      </c>
      <c r="I53" s="62">
        <f t="shared" si="122"/>
        <v>2.2049110000000001</v>
      </c>
      <c r="J53" s="39">
        <f t="shared" si="123"/>
        <v>179.51691434510579</v>
      </c>
      <c r="K53" s="76">
        <f t="shared" si="36"/>
        <v>79.516914345105789</v>
      </c>
      <c r="L53" s="37">
        <v>2.4907659999999998</v>
      </c>
      <c r="M53" s="37">
        <v>3.5269949999999999</v>
      </c>
      <c r="N53" s="146">
        <f t="shared" si="75"/>
        <v>1.0362290000000001</v>
      </c>
      <c r="O53" s="42">
        <f t="shared" si="76"/>
        <v>141.60282419143348</v>
      </c>
      <c r="P53" s="133">
        <f t="shared" si="1"/>
        <v>41.602824191433484</v>
      </c>
      <c r="Q53" s="34">
        <v>5.2636479999999999</v>
      </c>
      <c r="R53" s="37">
        <v>8.5047890000000006</v>
      </c>
      <c r="S53" s="67">
        <f t="shared" si="38"/>
        <v>3.2411410000000007</v>
      </c>
      <c r="T53" s="42">
        <f t="shared" si="39"/>
        <v>161.57594504799715</v>
      </c>
      <c r="U53" s="133">
        <f t="shared" si="2"/>
        <v>61.575945047997152</v>
      </c>
      <c r="V53" s="34">
        <v>2.003031</v>
      </c>
      <c r="W53" s="34">
        <v>4.080578</v>
      </c>
      <c r="X53" s="34">
        <f t="shared" si="3"/>
        <v>2.077547</v>
      </c>
      <c r="Y53" s="39">
        <f t="shared" si="4"/>
        <v>203.72016209434602</v>
      </c>
      <c r="Z53" s="133">
        <f t="shared" si="5"/>
        <v>103.72016209434602</v>
      </c>
      <c r="AA53" s="34">
        <v>7.2666789999999999</v>
      </c>
      <c r="AB53" s="34">
        <v>12.585367</v>
      </c>
      <c r="AC53" s="156">
        <f t="shared" si="40"/>
        <v>5.3186879999999999</v>
      </c>
      <c r="AD53" s="39">
        <f t="shared" si="41"/>
        <v>173.1928299020777</v>
      </c>
      <c r="AE53" s="133">
        <f t="shared" si="42"/>
        <v>73.192829902077705</v>
      </c>
      <c r="AF53" s="34">
        <v>1.871208</v>
      </c>
      <c r="AG53" s="34">
        <v>3.1949860000000001</v>
      </c>
      <c r="AH53" s="34">
        <f t="shared" si="64"/>
        <v>1.3237780000000001</v>
      </c>
      <c r="AI53" s="39">
        <f t="shared" si="65"/>
        <v>170.74456714592927</v>
      </c>
      <c r="AJ53" s="164">
        <f t="shared" si="43"/>
        <v>70.744567145929267</v>
      </c>
      <c r="AK53" s="34">
        <v>9.1378869999999992</v>
      </c>
      <c r="AL53" s="34">
        <v>15.780353</v>
      </c>
      <c r="AM53" s="34">
        <f t="shared" si="66"/>
        <v>6.6424660000000006</v>
      </c>
      <c r="AN53" s="39">
        <f t="shared" si="44"/>
        <v>172.69148764916881</v>
      </c>
      <c r="AO53" s="164">
        <f t="shared" si="45"/>
        <v>72.691487649168806</v>
      </c>
      <c r="AP53" s="34">
        <v>10.756352</v>
      </c>
      <c r="AQ53" s="34">
        <v>1.618465</v>
      </c>
      <c r="AR53" s="34">
        <v>2.76851</v>
      </c>
      <c r="AS53" s="72">
        <f t="shared" si="8"/>
        <v>1.150045</v>
      </c>
      <c r="AT53" s="39">
        <f t="shared" si="46"/>
        <v>171.05776152094731</v>
      </c>
      <c r="AU53" s="34">
        <v>18.548863000000001</v>
      </c>
      <c r="AV53" s="70">
        <f t="shared" si="47"/>
        <v>7.7925110000000011</v>
      </c>
      <c r="AW53" s="39">
        <f t="shared" si="48"/>
        <v>172.44566745305474</v>
      </c>
      <c r="AX53" s="164">
        <f t="shared" si="49"/>
        <v>72.445667453054739</v>
      </c>
      <c r="AY53" s="34">
        <v>12.506501999999999</v>
      </c>
      <c r="AZ53" s="34">
        <v>1.7501500000000001</v>
      </c>
      <c r="BA53" s="34">
        <v>2.5149279999999998</v>
      </c>
      <c r="BB53" s="34">
        <f t="shared" si="9"/>
        <v>0.76477799999999974</v>
      </c>
      <c r="BC53" s="39">
        <f t="shared" si="10"/>
        <v>143.69785446961689</v>
      </c>
      <c r="BD53" s="34">
        <v>21.063790999999998</v>
      </c>
      <c r="BE53" s="34">
        <f t="shared" si="11"/>
        <v>8.557288999999999</v>
      </c>
      <c r="BF53" s="39">
        <f t="shared" si="12"/>
        <v>168.42272123732118</v>
      </c>
      <c r="BG53" s="164">
        <f t="shared" si="13"/>
        <v>68.422721237321184</v>
      </c>
      <c r="BH53" s="34">
        <v>1.5309010000000001</v>
      </c>
      <c r="BI53" s="34">
        <v>2.478872</v>
      </c>
      <c r="BJ53" s="34" t="s">
        <v>14</v>
      </c>
      <c r="BK53" s="39">
        <f>BI53/BH53%</f>
        <v>161.92242346173919</v>
      </c>
      <c r="BL53" s="34">
        <v>14.037402999999999</v>
      </c>
      <c r="BM53" s="34">
        <v>23.542663000000001</v>
      </c>
      <c r="BN53" s="34">
        <f t="shared" si="124"/>
        <v>9.5052600000000016</v>
      </c>
      <c r="BO53" s="39">
        <f>BM53/BL53%</f>
        <v>167.71380717644143</v>
      </c>
      <c r="BP53" s="164">
        <f t="shared" si="68"/>
        <v>67.713807176441435</v>
      </c>
      <c r="BQ53" s="34">
        <v>2.2402869999999999</v>
      </c>
      <c r="BR53" s="34">
        <v>4.5109510000000004</v>
      </c>
      <c r="BS53" s="34">
        <f t="shared" si="80"/>
        <v>2.2706640000000005</v>
      </c>
      <c r="BT53" s="39">
        <f t="shared" si="81"/>
        <v>201.35594234131611</v>
      </c>
      <c r="BU53" s="34">
        <v>16.27769</v>
      </c>
      <c r="BV53" s="34">
        <v>28.053614</v>
      </c>
      <c r="BW53" s="34">
        <f t="shared" si="69"/>
        <v>11.775924</v>
      </c>
      <c r="BX53" s="39">
        <f t="shared" si="70"/>
        <v>172.34395052369223</v>
      </c>
      <c r="BY53" s="133">
        <f t="shared" si="82"/>
        <v>72.343950523692229</v>
      </c>
      <c r="BZ53" s="34">
        <v>4.1619489999999999</v>
      </c>
      <c r="CA53" s="34">
        <v>5.9510990000000001</v>
      </c>
      <c r="CB53" s="34">
        <f t="shared" si="71"/>
        <v>1.7891500000000002</v>
      </c>
      <c r="CC53" s="39">
        <f t="shared" si="72"/>
        <v>142.98827304226938</v>
      </c>
      <c r="CD53" s="34">
        <v>20.439639</v>
      </c>
      <c r="CE53" s="34">
        <v>34.004713000000002</v>
      </c>
      <c r="CF53" s="34">
        <f t="shared" si="83"/>
        <v>13.565074000000003</v>
      </c>
      <c r="CG53" s="39">
        <f t="shared" si="73"/>
        <v>166.36650480960063</v>
      </c>
      <c r="CH53" s="133">
        <f t="shared" si="74"/>
        <v>66.366504809600627</v>
      </c>
      <c r="CI53" s="34">
        <v>20.410174999999999</v>
      </c>
      <c r="CJ53" s="34">
        <v>17.264870999999999</v>
      </c>
      <c r="CK53" s="34">
        <f t="shared" si="50"/>
        <v>-3.1453039999999994</v>
      </c>
      <c r="CL53" s="39">
        <f t="shared" si="51"/>
        <v>84.589529487130804</v>
      </c>
      <c r="CM53" s="34">
        <v>40.849814000000002</v>
      </c>
      <c r="CN53" s="34">
        <v>51.269584000000002</v>
      </c>
      <c r="CO53" s="34">
        <f t="shared" si="84"/>
        <v>10.41977</v>
      </c>
      <c r="CP53" s="39">
        <f t="shared" si="85"/>
        <v>125.50750904275843</v>
      </c>
      <c r="CQ53" s="133">
        <f t="shared" si="54"/>
        <v>25.507509042758429</v>
      </c>
      <c r="CR53" s="34">
        <v>45.121347999999998</v>
      </c>
      <c r="CS53" s="34">
        <v>47.100771000000002</v>
      </c>
      <c r="CT53" s="39">
        <f t="shared" si="86"/>
        <v>1.9794230000000042</v>
      </c>
      <c r="CU53" s="39">
        <f t="shared" si="87"/>
        <v>104.38688799811567</v>
      </c>
      <c r="CV53" s="34">
        <v>85.971162000000007</v>
      </c>
      <c r="CW53" s="34">
        <v>98.370355000000004</v>
      </c>
      <c r="CX53" s="39">
        <f t="shared" si="88"/>
        <v>12.399192999999997</v>
      </c>
      <c r="CY53" s="39">
        <f t="shared" si="89"/>
        <v>114.42250251311015</v>
      </c>
      <c r="CZ53" s="133">
        <f t="shared" si="90"/>
        <v>14.422502513110146</v>
      </c>
      <c r="DA53" s="34">
        <v>23.210080000000001</v>
      </c>
      <c r="DB53" s="34">
        <v>29.248819999999998</v>
      </c>
      <c r="DC53" s="34">
        <f t="shared" si="55"/>
        <v>6.0387399999999971</v>
      </c>
      <c r="DD53" s="39">
        <f t="shared" si="56"/>
        <v>126.01774746144777</v>
      </c>
      <c r="DE53" s="34">
        <v>127.619175</v>
      </c>
      <c r="DF53" s="34">
        <f t="shared" si="125"/>
        <v>18.437933000000001</v>
      </c>
      <c r="DG53" s="39">
        <f t="shared" si="126"/>
        <v>116.88745489815916</v>
      </c>
      <c r="DH53" s="85">
        <f t="shared" si="57"/>
        <v>16.887454898159163</v>
      </c>
      <c r="DI53" s="34">
        <v>4.9777940000000003</v>
      </c>
      <c r="DJ53" s="34">
        <v>3.9420000000000002</v>
      </c>
      <c r="DK53" s="34">
        <f t="shared" si="19"/>
        <v>-1.0357940000000001</v>
      </c>
      <c r="DL53" s="39">
        <f t="shared" si="20"/>
        <v>79.191706205600312</v>
      </c>
      <c r="DM53" s="38">
        <f t="shared" si="21"/>
        <v>-20.808293794399688</v>
      </c>
      <c r="DN53" s="201">
        <v>8.5047890000000006</v>
      </c>
      <c r="DO53" s="196">
        <v>3.5269949999999999</v>
      </c>
      <c r="DP53" s="34">
        <v>3.824392</v>
      </c>
      <c r="DQ53" s="39">
        <f t="shared" si="22"/>
        <v>0.29739700000000013</v>
      </c>
      <c r="DR53" s="39">
        <f t="shared" si="23"/>
        <v>108.43202216050774</v>
      </c>
      <c r="DS53" s="34">
        <v>7.7663919999999997</v>
      </c>
      <c r="DT53" s="183">
        <f t="shared" si="24"/>
        <v>-0.73839700000000086</v>
      </c>
      <c r="DU53" s="39">
        <f t="shared" si="25"/>
        <v>91.317868085851387</v>
      </c>
      <c r="DV53" s="38">
        <f t="shared" si="26"/>
        <v>-8.6821319141486129</v>
      </c>
      <c r="DW53" s="196">
        <v>4.080578</v>
      </c>
      <c r="DX53" s="34">
        <v>3.9089469999999999</v>
      </c>
      <c r="DY53" s="34">
        <f t="shared" si="27"/>
        <v>-0.17163100000000009</v>
      </c>
      <c r="DZ53" s="39">
        <f t="shared" si="28"/>
        <v>95.793953699696459</v>
      </c>
      <c r="EA53" s="201">
        <v>12.585367</v>
      </c>
      <c r="EB53" s="34">
        <v>11.675338999999999</v>
      </c>
      <c r="EC53" s="34">
        <f t="shared" si="127"/>
        <v>-0.9100280000000005</v>
      </c>
      <c r="ED53" s="39">
        <f t="shared" si="128"/>
        <v>92.769158022964277</v>
      </c>
      <c r="EE53" s="38">
        <f t="shared" si="30"/>
        <v>-7.2308419770357233</v>
      </c>
      <c r="EF53" s="196">
        <v>3.1949860000000001</v>
      </c>
      <c r="EG53" s="34">
        <v>3.258095</v>
      </c>
      <c r="EH53" s="213">
        <f t="shared" si="31"/>
        <v>6.310899999999986E-2</v>
      </c>
      <c r="EI53" s="39">
        <f t="shared" si="32"/>
        <v>101.97525122175809</v>
      </c>
      <c r="EJ53" s="201">
        <v>15.780353</v>
      </c>
      <c r="EK53" s="34">
        <v>14.933434</v>
      </c>
      <c r="EL53" s="213">
        <f t="shared" si="33"/>
        <v>-0.84691899999999976</v>
      </c>
      <c r="EM53" s="39">
        <f t="shared" si="34"/>
        <v>94.63307950081979</v>
      </c>
      <c r="EN53" s="210">
        <f t="shared" si="35"/>
        <v>-5.3669204991802104</v>
      </c>
    </row>
    <row r="54" spans="1:144" s="15" customFormat="1" ht="18" customHeight="1">
      <c r="A54" s="19" t="s">
        <v>24</v>
      </c>
      <c r="B54" s="34">
        <v>175.29904999999999</v>
      </c>
      <c r="C54" s="34">
        <v>185.13084599999999</v>
      </c>
      <c r="D54" s="39">
        <f t="shared" si="120"/>
        <v>105.60858487253638</v>
      </c>
      <c r="E54" s="34">
        <v>176.41716199999999</v>
      </c>
      <c r="F54" s="83">
        <f t="shared" si="121"/>
        <v>95.293229524808638</v>
      </c>
      <c r="G54" s="139">
        <v>13.385921</v>
      </c>
      <c r="H54" s="34">
        <v>15.087267000000001</v>
      </c>
      <c r="I54" s="62">
        <f t="shared" si="122"/>
        <v>1.7013460000000009</v>
      </c>
      <c r="J54" s="39">
        <f t="shared" si="123"/>
        <v>112.70996594108092</v>
      </c>
      <c r="K54" s="76">
        <f t="shared" si="36"/>
        <v>12.709965941080924</v>
      </c>
      <c r="L54" s="37">
        <v>19.512962000000002</v>
      </c>
      <c r="M54" s="37">
        <v>17.103020000000001</v>
      </c>
      <c r="N54" s="67">
        <f t="shared" si="75"/>
        <v>-2.4099420000000009</v>
      </c>
      <c r="O54" s="42">
        <f t="shared" si="76"/>
        <v>87.649532654242861</v>
      </c>
      <c r="P54" s="133">
        <f t="shared" si="1"/>
        <v>-12.350467345757139</v>
      </c>
      <c r="Q54" s="34">
        <v>32.898882</v>
      </c>
      <c r="R54" s="37">
        <v>32.190286999999998</v>
      </c>
      <c r="S54" s="67">
        <f t="shared" si="38"/>
        <v>-0.70859500000000253</v>
      </c>
      <c r="T54" s="42">
        <f t="shared" si="39"/>
        <v>97.846142613600051</v>
      </c>
      <c r="U54" s="133">
        <f t="shared" si="2"/>
        <v>-2.1538573863999488</v>
      </c>
      <c r="V54" s="34">
        <v>8.3252509999999997</v>
      </c>
      <c r="W54" s="34">
        <v>7.7992020000000002</v>
      </c>
      <c r="X54" s="34">
        <f t="shared" si="3"/>
        <v>-0.52604899999999954</v>
      </c>
      <c r="Y54" s="39">
        <f t="shared" si="4"/>
        <v>93.681283603341214</v>
      </c>
      <c r="Z54" s="133">
        <f t="shared" si="5"/>
        <v>-6.318716396658786</v>
      </c>
      <c r="AA54" s="34">
        <v>41.224133000000002</v>
      </c>
      <c r="AB54" s="34">
        <v>39.989488999999999</v>
      </c>
      <c r="AC54" s="156">
        <f t="shared" si="40"/>
        <v>-1.234644000000003</v>
      </c>
      <c r="AD54" s="39">
        <f t="shared" si="41"/>
        <v>97.005045563966135</v>
      </c>
      <c r="AE54" s="133">
        <f t="shared" si="42"/>
        <v>-2.9949544360338649</v>
      </c>
      <c r="AF54" s="34">
        <v>21.839661</v>
      </c>
      <c r="AG54" s="34">
        <v>20.193473000000001</v>
      </c>
      <c r="AH54" s="34">
        <f t="shared" si="64"/>
        <v>-1.6461879999999987</v>
      </c>
      <c r="AI54" s="39">
        <f t="shared" si="65"/>
        <v>92.462392158925923</v>
      </c>
      <c r="AJ54" s="164">
        <f t="shared" si="43"/>
        <v>-7.5376078410740774</v>
      </c>
      <c r="AK54" s="34">
        <v>63.063794000000001</v>
      </c>
      <c r="AL54" s="34">
        <v>60.182962000000003</v>
      </c>
      <c r="AM54" s="34">
        <f t="shared" si="66"/>
        <v>-2.8808319999999981</v>
      </c>
      <c r="AN54" s="39">
        <f t="shared" si="44"/>
        <v>95.431876490018979</v>
      </c>
      <c r="AO54" s="164">
        <f t="shared" si="45"/>
        <v>-4.5681235099810209</v>
      </c>
      <c r="AP54" s="34">
        <v>73.229495999999997</v>
      </c>
      <c r="AQ54" s="34">
        <v>10.165702</v>
      </c>
      <c r="AR54" s="34">
        <v>12.543547999999999</v>
      </c>
      <c r="AS54" s="72">
        <f t="shared" si="8"/>
        <v>2.3778459999999999</v>
      </c>
      <c r="AT54" s="39">
        <f t="shared" si="46"/>
        <v>123.39086862864954</v>
      </c>
      <c r="AU54" s="34">
        <v>72.726510000000005</v>
      </c>
      <c r="AV54" s="70">
        <f t="shared" si="47"/>
        <v>-0.50298599999999283</v>
      </c>
      <c r="AW54" s="39">
        <f t="shared" si="48"/>
        <v>99.313137427574276</v>
      </c>
      <c r="AX54" s="164">
        <f t="shared" si="49"/>
        <v>-0.68686257242572424</v>
      </c>
      <c r="AY54" s="34">
        <v>76.638834000000003</v>
      </c>
      <c r="AZ54" s="34">
        <v>3.409338</v>
      </c>
      <c r="BA54" s="34">
        <v>4.5963700000000003</v>
      </c>
      <c r="BB54" s="34">
        <f t="shared" si="9"/>
        <v>1.1870320000000003</v>
      </c>
      <c r="BC54" s="39">
        <f t="shared" si="10"/>
        <v>134.8170817912451</v>
      </c>
      <c r="BD54" s="34">
        <v>77.322879999999998</v>
      </c>
      <c r="BE54" s="34">
        <f t="shared" si="11"/>
        <v>0.68404599999999505</v>
      </c>
      <c r="BF54" s="39">
        <f t="shared" si="12"/>
        <v>100.89255794262215</v>
      </c>
      <c r="BG54" s="164">
        <f t="shared" si="13"/>
        <v>0.89255794262214749</v>
      </c>
      <c r="BH54" s="34">
        <v>20.515612999999998</v>
      </c>
      <c r="BI54" s="34">
        <v>21.739533000000002</v>
      </c>
      <c r="BJ54" s="34">
        <f t="shared" si="67"/>
        <v>1.2239200000000032</v>
      </c>
      <c r="BK54" s="39">
        <f t="shared" si="77"/>
        <v>105.96579785356646</v>
      </c>
      <c r="BL54" s="34">
        <v>97.154447000000005</v>
      </c>
      <c r="BM54" s="34">
        <v>99.062413000000006</v>
      </c>
      <c r="BN54" s="34">
        <f t="shared" ref="BN54:BN61" si="129">BM54-BL54</f>
        <v>1.9079660000000018</v>
      </c>
      <c r="BO54" s="39">
        <f t="shared" ref="BO54:BO61" si="130">BM54/BL54%</f>
        <v>101.96384834551115</v>
      </c>
      <c r="BP54" s="164">
        <f t="shared" si="68"/>
        <v>1.9638483455111526</v>
      </c>
      <c r="BQ54" s="34">
        <v>10.428316000000001</v>
      </c>
      <c r="BR54" s="34">
        <v>9.7598059999999993</v>
      </c>
      <c r="BS54" s="34">
        <f t="shared" si="80"/>
        <v>-0.66851000000000127</v>
      </c>
      <c r="BT54" s="39">
        <f t="shared" si="81"/>
        <v>93.589473122985524</v>
      </c>
      <c r="BU54" s="34">
        <v>107.582763</v>
      </c>
      <c r="BV54" s="34">
        <v>108.822219</v>
      </c>
      <c r="BW54" s="34">
        <f t="shared" si="69"/>
        <v>1.2394560000000041</v>
      </c>
      <c r="BX54" s="39">
        <f t="shared" si="70"/>
        <v>101.15209534077499</v>
      </c>
      <c r="BY54" s="133">
        <f t="shared" si="82"/>
        <v>1.1520953407749914</v>
      </c>
      <c r="BZ54" s="34">
        <v>4.852894</v>
      </c>
      <c r="CA54" s="34">
        <v>5.2798400000000001</v>
      </c>
      <c r="CB54" s="34">
        <f t="shared" si="71"/>
        <v>0.42694600000000005</v>
      </c>
      <c r="CC54" s="39">
        <f t="shared" si="72"/>
        <v>108.79776067641288</v>
      </c>
      <c r="CD54" s="34">
        <v>112.43565700000001</v>
      </c>
      <c r="CE54" s="34">
        <v>114.102059</v>
      </c>
      <c r="CF54" s="34">
        <f t="shared" si="83"/>
        <v>1.6664019999999908</v>
      </c>
      <c r="CG54" s="39">
        <f t="shared" si="73"/>
        <v>101.48209388770681</v>
      </c>
      <c r="CH54" s="133">
        <f t="shared" si="74"/>
        <v>1.4820938877068102</v>
      </c>
      <c r="CI54" s="34">
        <v>27.035630999999999</v>
      </c>
      <c r="CJ54" s="34">
        <v>28.730924999999999</v>
      </c>
      <c r="CK54" s="34">
        <f t="shared" si="50"/>
        <v>1.6952940000000005</v>
      </c>
      <c r="CL54" s="39">
        <f t="shared" si="51"/>
        <v>106.27059157598356</v>
      </c>
      <c r="CM54" s="34">
        <v>139.47128799999999</v>
      </c>
      <c r="CN54" s="34">
        <v>142.83298400000001</v>
      </c>
      <c r="CO54" s="34">
        <f t="shared" si="84"/>
        <v>3.3616960000000233</v>
      </c>
      <c r="CP54" s="39">
        <f t="shared" si="85"/>
        <v>102.41031401387791</v>
      </c>
      <c r="CQ54" s="133">
        <f t="shared" si="54"/>
        <v>2.4103140138779082</v>
      </c>
      <c r="CR54" s="34">
        <v>23.720573000000002</v>
      </c>
      <c r="CS54" s="34">
        <v>27.055351000000002</v>
      </c>
      <c r="CT54" s="39">
        <f t="shared" si="86"/>
        <v>3.334778</v>
      </c>
      <c r="CU54" s="39">
        <f t="shared" si="87"/>
        <v>114.05858956273948</v>
      </c>
      <c r="CV54" s="34">
        <v>163.19186099999999</v>
      </c>
      <c r="CW54" s="34">
        <v>169.88833500000001</v>
      </c>
      <c r="CX54" s="39">
        <f t="shared" si="88"/>
        <v>6.6964740000000234</v>
      </c>
      <c r="CY54" s="39">
        <f t="shared" si="89"/>
        <v>104.10343626144446</v>
      </c>
      <c r="CZ54" s="133">
        <f t="shared" si="90"/>
        <v>4.1034362614444575</v>
      </c>
      <c r="DA54" s="34">
        <v>13.225301</v>
      </c>
      <c r="DB54" s="34">
        <v>16.127904000000001</v>
      </c>
      <c r="DC54" s="34">
        <f t="shared" si="55"/>
        <v>2.9026030000000009</v>
      </c>
      <c r="DD54" s="39">
        <f t="shared" si="56"/>
        <v>121.94734925125712</v>
      </c>
      <c r="DE54" s="34">
        <v>186.01623900000001</v>
      </c>
      <c r="DF54" s="34">
        <f t="shared" si="125"/>
        <v>9.5990770000000225</v>
      </c>
      <c r="DG54" s="39">
        <f t="shared" ref="DG54:DG61" si="131">DE54/E54%</f>
        <v>105.44112425978149</v>
      </c>
      <c r="DH54" s="85">
        <f t="shared" si="57"/>
        <v>5.4411242597814891</v>
      </c>
      <c r="DI54" s="34">
        <v>15.087267000000001</v>
      </c>
      <c r="DJ54" s="34">
        <v>16.277176999999998</v>
      </c>
      <c r="DK54" s="34">
        <f t="shared" si="19"/>
        <v>1.1899099999999976</v>
      </c>
      <c r="DL54" s="39">
        <f t="shared" si="20"/>
        <v>107.88684922192996</v>
      </c>
      <c r="DM54" s="38">
        <f t="shared" si="21"/>
        <v>7.886849221929964</v>
      </c>
      <c r="DN54" s="201">
        <v>32.190286999999998</v>
      </c>
      <c r="DO54" s="196">
        <v>17.103020000000001</v>
      </c>
      <c r="DP54" s="34">
        <v>17.366517000000002</v>
      </c>
      <c r="DQ54" s="39">
        <f t="shared" si="22"/>
        <v>0.26349700000000098</v>
      </c>
      <c r="DR54" s="39">
        <f t="shared" si="23"/>
        <v>101.54064603795119</v>
      </c>
      <c r="DS54" s="34">
        <v>33.643694000000004</v>
      </c>
      <c r="DT54" s="39">
        <f t="shared" si="24"/>
        <v>1.4534070000000057</v>
      </c>
      <c r="DU54" s="39">
        <f t="shared" si="25"/>
        <v>104.51504828148941</v>
      </c>
      <c r="DV54" s="38">
        <f t="shared" si="26"/>
        <v>4.5150482814894133</v>
      </c>
      <c r="DW54" s="196">
        <v>7.7992020000000002</v>
      </c>
      <c r="DX54" s="34">
        <v>6.9555340000000001</v>
      </c>
      <c r="DY54" s="34">
        <f t="shared" si="27"/>
        <v>-0.84366800000000008</v>
      </c>
      <c r="DZ54" s="39">
        <f t="shared" si="28"/>
        <v>89.182636890286986</v>
      </c>
      <c r="EA54" s="201">
        <v>39.989488999999999</v>
      </c>
      <c r="EB54" s="34">
        <v>40.599227999999997</v>
      </c>
      <c r="EC54" s="34">
        <f t="shared" si="127"/>
        <v>0.60973899999999759</v>
      </c>
      <c r="ED54" s="39">
        <f t="shared" si="128"/>
        <v>101.52474816569924</v>
      </c>
      <c r="EE54" s="38">
        <f t="shared" si="30"/>
        <v>1.5247481656992363</v>
      </c>
      <c r="EF54" s="196">
        <v>20.193473000000001</v>
      </c>
      <c r="EG54" s="34">
        <v>22.343964</v>
      </c>
      <c r="EH54" s="213">
        <f t="shared" si="31"/>
        <v>2.1504909999999988</v>
      </c>
      <c r="EI54" s="39">
        <f t="shared" si="32"/>
        <v>110.64943608263917</v>
      </c>
      <c r="EJ54" s="201">
        <v>60.182962000000003</v>
      </c>
      <c r="EK54" s="34">
        <v>62.943192000000003</v>
      </c>
      <c r="EL54" s="213">
        <f t="shared" si="33"/>
        <v>2.76023</v>
      </c>
      <c r="EM54" s="39">
        <f t="shared" si="34"/>
        <v>104.58639772499066</v>
      </c>
      <c r="EN54" s="210">
        <f t="shared" si="35"/>
        <v>4.5863977249906611</v>
      </c>
    </row>
    <row r="55" spans="1:144" s="21" customFormat="1" ht="33.6" hidden="1" customHeight="1">
      <c r="A55" s="28" t="s">
        <v>25</v>
      </c>
      <c r="B55" s="34" t="e">
        <v>#REF!</v>
      </c>
      <c r="C55" s="34" t="e">
        <v>#REF!</v>
      </c>
      <c r="D55" s="43" t="e">
        <f t="shared" si="120"/>
        <v>#REF!</v>
      </c>
      <c r="E55" s="34"/>
      <c r="F55" s="85" t="e">
        <f t="shared" si="121"/>
        <v>#REF!</v>
      </c>
      <c r="G55" s="141"/>
      <c r="H55" s="38"/>
      <c r="I55" s="68">
        <f t="shared" si="122"/>
        <v>0</v>
      </c>
      <c r="J55" s="43" t="e">
        <f t="shared" si="123"/>
        <v>#DIV/0!</v>
      </c>
      <c r="K55" s="76" t="e">
        <f t="shared" si="36"/>
        <v>#DIV/0!</v>
      </c>
      <c r="L55" s="37"/>
      <c r="M55" s="37"/>
      <c r="N55" s="67">
        <f t="shared" si="75"/>
        <v>0</v>
      </c>
      <c r="O55" s="42" t="e">
        <f t="shared" si="76"/>
        <v>#DIV/0!</v>
      </c>
      <c r="P55" s="133" t="e">
        <f t="shared" si="1"/>
        <v>#DIV/0!</v>
      </c>
      <c r="Q55" s="34">
        <v>0</v>
      </c>
      <c r="R55" s="37">
        <f t="shared" si="107"/>
        <v>0</v>
      </c>
      <c r="S55" s="67">
        <f t="shared" si="38"/>
        <v>0</v>
      </c>
      <c r="T55" s="42" t="e">
        <f t="shared" si="39"/>
        <v>#DIV/0!</v>
      </c>
      <c r="U55" s="133" t="e">
        <f t="shared" si="2"/>
        <v>#DIV/0!</v>
      </c>
      <c r="V55" s="34"/>
      <c r="W55" s="34"/>
      <c r="X55" s="34">
        <f t="shared" si="3"/>
        <v>0</v>
      </c>
      <c r="Y55" s="39" t="e">
        <f t="shared" si="4"/>
        <v>#DIV/0!</v>
      </c>
      <c r="Z55" s="133" t="e">
        <f t="shared" si="5"/>
        <v>#DIV/0!</v>
      </c>
      <c r="AA55" s="34">
        <v>0</v>
      </c>
      <c r="AB55" s="38">
        <f t="shared" si="95"/>
        <v>0</v>
      </c>
      <c r="AC55" s="159">
        <f t="shared" si="40"/>
        <v>0</v>
      </c>
      <c r="AD55" s="43" t="e">
        <f t="shared" si="41"/>
        <v>#DIV/0!</v>
      </c>
      <c r="AE55" s="133" t="e">
        <f t="shared" si="42"/>
        <v>#DIV/0!</v>
      </c>
      <c r="AF55" s="38"/>
      <c r="AG55" s="38"/>
      <c r="AH55" s="38">
        <f t="shared" si="64"/>
        <v>0</v>
      </c>
      <c r="AI55" s="43" t="e">
        <f t="shared" si="65"/>
        <v>#DIV/0!</v>
      </c>
      <c r="AJ55" s="164" t="e">
        <f t="shared" si="43"/>
        <v>#DIV/0!</v>
      </c>
      <c r="AK55" s="38">
        <v>0</v>
      </c>
      <c r="AL55" s="38">
        <f t="shared" si="6"/>
        <v>0</v>
      </c>
      <c r="AM55" s="38">
        <f t="shared" si="66"/>
        <v>0</v>
      </c>
      <c r="AN55" s="43" t="e">
        <f t="shared" si="44"/>
        <v>#DIV/0!</v>
      </c>
      <c r="AO55" s="164" t="e">
        <f t="shared" si="45"/>
        <v>#DIV/0!</v>
      </c>
      <c r="AP55" s="34">
        <v>0</v>
      </c>
      <c r="AQ55" s="34"/>
      <c r="AR55" s="34"/>
      <c r="AS55" s="72">
        <f t="shared" si="8"/>
        <v>0</v>
      </c>
      <c r="AT55" s="39" t="e">
        <f t="shared" si="46"/>
        <v>#DIV/0!</v>
      </c>
      <c r="AU55" s="34">
        <f t="shared" si="96"/>
        <v>0</v>
      </c>
      <c r="AV55" s="70">
        <f t="shared" si="47"/>
        <v>0</v>
      </c>
      <c r="AW55" s="39" t="e">
        <f t="shared" si="48"/>
        <v>#DIV/0!</v>
      </c>
      <c r="AX55" s="164" t="e">
        <f t="shared" si="49"/>
        <v>#DIV/0!</v>
      </c>
      <c r="AY55" s="34">
        <v>0</v>
      </c>
      <c r="AZ55" s="34"/>
      <c r="BA55" s="34"/>
      <c r="BB55" s="34">
        <f t="shared" si="9"/>
        <v>0</v>
      </c>
      <c r="BC55" s="39" t="e">
        <f t="shared" si="10"/>
        <v>#DIV/0!</v>
      </c>
      <c r="BD55" s="34">
        <f t="shared" si="97"/>
        <v>0</v>
      </c>
      <c r="BE55" s="34">
        <f t="shared" si="11"/>
        <v>0</v>
      </c>
      <c r="BF55" s="39" t="e">
        <f t="shared" si="12"/>
        <v>#DIV/0!</v>
      </c>
      <c r="BG55" s="164" t="e">
        <f t="shared" si="13"/>
        <v>#DIV/0!</v>
      </c>
      <c r="BH55" s="34"/>
      <c r="BI55" s="34"/>
      <c r="BJ55" s="34">
        <f t="shared" si="67"/>
        <v>0</v>
      </c>
      <c r="BK55" s="39" t="e">
        <f t="shared" si="77"/>
        <v>#DIV/0!</v>
      </c>
      <c r="BL55" s="34">
        <v>0</v>
      </c>
      <c r="BM55" s="34">
        <f t="shared" ref="BM55:BM58" si="132">BD55+BI55</f>
        <v>0</v>
      </c>
      <c r="BN55" s="34">
        <f t="shared" si="129"/>
        <v>0</v>
      </c>
      <c r="BO55" s="39" t="e">
        <f t="shared" si="130"/>
        <v>#DIV/0!</v>
      </c>
      <c r="BP55" s="164" t="e">
        <f t="shared" si="68"/>
        <v>#DIV/0!</v>
      </c>
      <c r="BQ55" s="34"/>
      <c r="BR55" s="34"/>
      <c r="BS55" s="34">
        <f t="shared" si="80"/>
        <v>0</v>
      </c>
      <c r="BT55" s="39" t="e">
        <f t="shared" si="81"/>
        <v>#DIV/0!</v>
      </c>
      <c r="BU55" s="34">
        <v>0</v>
      </c>
      <c r="BV55" s="34">
        <f t="shared" si="99"/>
        <v>0</v>
      </c>
      <c r="BW55" s="34">
        <f t="shared" si="69"/>
        <v>0</v>
      </c>
      <c r="BX55" s="39" t="e">
        <f t="shared" si="70"/>
        <v>#DIV/0!</v>
      </c>
      <c r="BY55" s="133" t="e">
        <f t="shared" si="82"/>
        <v>#DIV/0!</v>
      </c>
      <c r="BZ55" s="34"/>
      <c r="CA55" s="34"/>
      <c r="CB55" s="34">
        <f t="shared" si="71"/>
        <v>0</v>
      </c>
      <c r="CC55" s="39" t="e">
        <f t="shared" si="72"/>
        <v>#DIV/0!</v>
      </c>
      <c r="CD55" s="34">
        <v>0</v>
      </c>
      <c r="CE55" s="34">
        <f t="shared" si="100"/>
        <v>0</v>
      </c>
      <c r="CF55" s="34">
        <f t="shared" si="83"/>
        <v>0</v>
      </c>
      <c r="CG55" s="39" t="e">
        <f t="shared" si="73"/>
        <v>#DIV/0!</v>
      </c>
      <c r="CH55" s="133" t="e">
        <f t="shared" si="74"/>
        <v>#DIV/0!</v>
      </c>
      <c r="CI55" s="34"/>
      <c r="CJ55" s="34"/>
      <c r="CK55" s="34">
        <f t="shared" si="50"/>
        <v>0</v>
      </c>
      <c r="CL55" s="39" t="e">
        <f t="shared" si="51"/>
        <v>#DIV/0!</v>
      </c>
      <c r="CM55" s="34">
        <v>0</v>
      </c>
      <c r="CN55" s="34">
        <f t="shared" si="101"/>
        <v>0</v>
      </c>
      <c r="CO55" s="34">
        <f t="shared" si="84"/>
        <v>0</v>
      </c>
      <c r="CP55" s="39" t="e">
        <f t="shared" si="85"/>
        <v>#DIV/0!</v>
      </c>
      <c r="CQ55" s="133" t="e">
        <f t="shared" si="54"/>
        <v>#DIV/0!</v>
      </c>
      <c r="CR55" s="34"/>
      <c r="CS55" s="34"/>
      <c r="CT55" s="39">
        <f t="shared" si="86"/>
        <v>0</v>
      </c>
      <c r="CU55" s="39" t="e">
        <f t="shared" si="87"/>
        <v>#DIV/0!</v>
      </c>
      <c r="CV55" s="34">
        <v>0</v>
      </c>
      <c r="CW55" s="34">
        <f t="shared" si="102"/>
        <v>0</v>
      </c>
      <c r="CX55" s="39">
        <f t="shared" si="88"/>
        <v>0</v>
      </c>
      <c r="CY55" s="39" t="e">
        <f t="shared" si="89"/>
        <v>#DIV/0!</v>
      </c>
      <c r="CZ55" s="133" t="e">
        <f t="shared" si="90"/>
        <v>#DIV/0!</v>
      </c>
      <c r="DA55" s="34"/>
      <c r="DB55" s="34"/>
      <c r="DC55" s="34">
        <f t="shared" si="55"/>
        <v>0</v>
      </c>
      <c r="DD55" s="39" t="e">
        <f t="shared" si="56"/>
        <v>#DIV/0!</v>
      </c>
      <c r="DE55" s="34">
        <f t="shared" si="103"/>
        <v>0</v>
      </c>
      <c r="DF55" s="34">
        <f t="shared" si="125"/>
        <v>0</v>
      </c>
      <c r="DG55" s="39" t="e">
        <f t="shared" si="131"/>
        <v>#DIV/0!</v>
      </c>
      <c r="DH55" s="85" t="e">
        <f t="shared" si="57"/>
        <v>#DIV/0!</v>
      </c>
      <c r="DI55" s="38"/>
      <c r="DJ55" s="38"/>
      <c r="DK55" s="38">
        <f t="shared" si="19"/>
        <v>0</v>
      </c>
      <c r="DL55" s="43" t="e">
        <f t="shared" si="20"/>
        <v>#DIV/0!</v>
      </c>
      <c r="DM55" s="38" t="e">
        <f t="shared" si="21"/>
        <v>#DIV/0!</v>
      </c>
      <c r="DN55" s="201">
        <v>0</v>
      </c>
      <c r="DO55" s="196"/>
      <c r="DP55" s="38"/>
      <c r="DQ55" s="43">
        <f t="shared" si="22"/>
        <v>0</v>
      </c>
      <c r="DR55" s="43" t="e">
        <f t="shared" si="23"/>
        <v>#DIV/0!</v>
      </c>
      <c r="DS55" s="38">
        <f t="shared" si="104"/>
        <v>0</v>
      </c>
      <c r="DT55" s="43">
        <f t="shared" si="24"/>
        <v>0</v>
      </c>
      <c r="DU55" s="43" t="e">
        <f t="shared" si="25"/>
        <v>#DIV/0!</v>
      </c>
      <c r="DV55" s="38" t="e">
        <f t="shared" si="26"/>
        <v>#DIV/0!</v>
      </c>
      <c r="DW55" s="196"/>
      <c r="DX55" s="38"/>
      <c r="DY55" s="38">
        <f t="shared" si="27"/>
        <v>0</v>
      </c>
      <c r="DZ55" s="43" t="e">
        <f t="shared" si="28"/>
        <v>#DIV/0!</v>
      </c>
      <c r="EA55" s="201">
        <v>0</v>
      </c>
      <c r="EB55" s="38">
        <f t="shared" si="29"/>
        <v>0</v>
      </c>
      <c r="EC55" s="38">
        <f t="shared" si="127"/>
        <v>0</v>
      </c>
      <c r="ED55" s="43" t="e">
        <f t="shared" si="128"/>
        <v>#DIV/0!</v>
      </c>
      <c r="EE55" s="38" t="e">
        <f t="shared" si="30"/>
        <v>#DIV/0!</v>
      </c>
      <c r="EF55" s="196"/>
      <c r="EG55" s="38"/>
      <c r="EH55" s="209">
        <f t="shared" si="31"/>
        <v>0</v>
      </c>
      <c r="EI55" s="43" t="e">
        <f t="shared" si="32"/>
        <v>#DIV/0!</v>
      </c>
      <c r="EJ55" s="201">
        <v>0</v>
      </c>
      <c r="EK55" s="38">
        <f t="shared" si="105"/>
        <v>0</v>
      </c>
      <c r="EL55" s="209">
        <f t="shared" si="33"/>
        <v>0</v>
      </c>
      <c r="EM55" s="43" t="e">
        <f t="shared" si="34"/>
        <v>#DIV/0!</v>
      </c>
      <c r="EN55" s="210" t="e">
        <f t="shared" si="35"/>
        <v>#DIV/0!</v>
      </c>
    </row>
    <row r="56" spans="1:144" s="21" customFormat="1" ht="18" hidden="1" customHeight="1">
      <c r="A56" s="20" t="s">
        <v>2</v>
      </c>
      <c r="B56" s="34" t="e">
        <v>#REF!</v>
      </c>
      <c r="C56" s="34" t="e">
        <v>#REF!</v>
      </c>
      <c r="D56" s="43" t="e">
        <f t="shared" si="120"/>
        <v>#REF!</v>
      </c>
      <c r="E56" s="34"/>
      <c r="F56" s="85" t="e">
        <f t="shared" si="121"/>
        <v>#REF!</v>
      </c>
      <c r="G56" s="141"/>
      <c r="H56" s="38"/>
      <c r="I56" s="68">
        <f t="shared" si="122"/>
        <v>0</v>
      </c>
      <c r="J56" s="43" t="e">
        <f t="shared" si="123"/>
        <v>#DIV/0!</v>
      </c>
      <c r="K56" s="76" t="e">
        <f t="shared" si="36"/>
        <v>#DIV/0!</v>
      </c>
      <c r="L56" s="37"/>
      <c r="M56" s="37"/>
      <c r="N56" s="67">
        <f t="shared" si="75"/>
        <v>0</v>
      </c>
      <c r="O56" s="42" t="e">
        <f t="shared" si="76"/>
        <v>#DIV/0!</v>
      </c>
      <c r="P56" s="133" t="e">
        <f t="shared" si="1"/>
        <v>#DIV/0!</v>
      </c>
      <c r="Q56" s="34">
        <v>0</v>
      </c>
      <c r="R56" s="37">
        <f t="shared" si="107"/>
        <v>0</v>
      </c>
      <c r="S56" s="67">
        <f t="shared" si="38"/>
        <v>0</v>
      </c>
      <c r="T56" s="42" t="e">
        <f t="shared" si="39"/>
        <v>#DIV/0!</v>
      </c>
      <c r="U56" s="133" t="e">
        <f t="shared" si="2"/>
        <v>#DIV/0!</v>
      </c>
      <c r="V56" s="34"/>
      <c r="W56" s="34"/>
      <c r="X56" s="34">
        <f t="shared" si="3"/>
        <v>0</v>
      </c>
      <c r="Y56" s="39" t="e">
        <f t="shared" si="4"/>
        <v>#DIV/0!</v>
      </c>
      <c r="Z56" s="133" t="e">
        <f t="shared" si="5"/>
        <v>#DIV/0!</v>
      </c>
      <c r="AA56" s="34">
        <v>0</v>
      </c>
      <c r="AB56" s="38">
        <f t="shared" si="95"/>
        <v>0</v>
      </c>
      <c r="AC56" s="159">
        <f t="shared" si="40"/>
        <v>0</v>
      </c>
      <c r="AD56" s="43" t="e">
        <f t="shared" si="41"/>
        <v>#DIV/0!</v>
      </c>
      <c r="AE56" s="133" t="e">
        <f t="shared" si="42"/>
        <v>#DIV/0!</v>
      </c>
      <c r="AF56" s="38"/>
      <c r="AG56" s="38"/>
      <c r="AH56" s="38">
        <f t="shared" si="64"/>
        <v>0</v>
      </c>
      <c r="AI56" s="43" t="e">
        <f t="shared" si="65"/>
        <v>#DIV/0!</v>
      </c>
      <c r="AJ56" s="164" t="e">
        <f t="shared" si="43"/>
        <v>#DIV/0!</v>
      </c>
      <c r="AK56" s="38">
        <v>0</v>
      </c>
      <c r="AL56" s="38">
        <f t="shared" si="6"/>
        <v>0</v>
      </c>
      <c r="AM56" s="38">
        <f t="shared" si="66"/>
        <v>0</v>
      </c>
      <c r="AN56" s="43" t="e">
        <f t="shared" si="44"/>
        <v>#DIV/0!</v>
      </c>
      <c r="AO56" s="164" t="e">
        <f t="shared" si="45"/>
        <v>#DIV/0!</v>
      </c>
      <c r="AP56" s="34">
        <v>0</v>
      </c>
      <c r="AQ56" s="34"/>
      <c r="AR56" s="34"/>
      <c r="AS56" s="72">
        <f t="shared" si="8"/>
        <v>0</v>
      </c>
      <c r="AT56" s="39" t="e">
        <f t="shared" si="46"/>
        <v>#DIV/0!</v>
      </c>
      <c r="AU56" s="34">
        <f t="shared" si="96"/>
        <v>0</v>
      </c>
      <c r="AV56" s="70">
        <f t="shared" si="47"/>
        <v>0</v>
      </c>
      <c r="AW56" s="39" t="e">
        <f t="shared" si="48"/>
        <v>#DIV/0!</v>
      </c>
      <c r="AX56" s="164" t="e">
        <f t="shared" si="49"/>
        <v>#DIV/0!</v>
      </c>
      <c r="AY56" s="34">
        <v>0</v>
      </c>
      <c r="AZ56" s="34"/>
      <c r="BA56" s="34"/>
      <c r="BB56" s="34">
        <f t="shared" si="9"/>
        <v>0</v>
      </c>
      <c r="BC56" s="39" t="e">
        <f t="shared" si="10"/>
        <v>#DIV/0!</v>
      </c>
      <c r="BD56" s="34">
        <f t="shared" si="97"/>
        <v>0</v>
      </c>
      <c r="BE56" s="34">
        <f t="shared" si="11"/>
        <v>0</v>
      </c>
      <c r="BF56" s="39" t="e">
        <f t="shared" si="12"/>
        <v>#DIV/0!</v>
      </c>
      <c r="BG56" s="164" t="e">
        <f t="shared" si="13"/>
        <v>#DIV/0!</v>
      </c>
      <c r="BH56" s="34"/>
      <c r="BI56" s="34"/>
      <c r="BJ56" s="34">
        <f t="shared" si="67"/>
        <v>0</v>
      </c>
      <c r="BK56" s="39" t="e">
        <f t="shared" si="77"/>
        <v>#DIV/0!</v>
      </c>
      <c r="BL56" s="34">
        <v>0</v>
      </c>
      <c r="BM56" s="34">
        <f t="shared" si="132"/>
        <v>0</v>
      </c>
      <c r="BN56" s="34">
        <f t="shared" si="129"/>
        <v>0</v>
      </c>
      <c r="BO56" s="39" t="e">
        <f t="shared" si="130"/>
        <v>#DIV/0!</v>
      </c>
      <c r="BP56" s="164" t="e">
        <f t="shared" si="68"/>
        <v>#DIV/0!</v>
      </c>
      <c r="BQ56" s="34"/>
      <c r="BR56" s="34"/>
      <c r="BS56" s="34">
        <f t="shared" si="80"/>
        <v>0</v>
      </c>
      <c r="BT56" s="39" t="e">
        <f t="shared" si="81"/>
        <v>#DIV/0!</v>
      </c>
      <c r="BU56" s="34">
        <v>0</v>
      </c>
      <c r="BV56" s="34">
        <f t="shared" si="99"/>
        <v>0</v>
      </c>
      <c r="BW56" s="34">
        <f t="shared" si="69"/>
        <v>0</v>
      </c>
      <c r="BX56" s="39" t="e">
        <f t="shared" si="70"/>
        <v>#DIV/0!</v>
      </c>
      <c r="BY56" s="133" t="e">
        <f t="shared" si="82"/>
        <v>#DIV/0!</v>
      </c>
      <c r="BZ56" s="34"/>
      <c r="CA56" s="34"/>
      <c r="CB56" s="34">
        <f t="shared" si="71"/>
        <v>0</v>
      </c>
      <c r="CC56" s="39" t="e">
        <f t="shared" si="72"/>
        <v>#DIV/0!</v>
      </c>
      <c r="CD56" s="34">
        <v>0</v>
      </c>
      <c r="CE56" s="34">
        <f t="shared" si="100"/>
        <v>0</v>
      </c>
      <c r="CF56" s="34">
        <f t="shared" si="83"/>
        <v>0</v>
      </c>
      <c r="CG56" s="39" t="e">
        <f t="shared" si="73"/>
        <v>#DIV/0!</v>
      </c>
      <c r="CH56" s="133" t="e">
        <f t="shared" si="74"/>
        <v>#DIV/0!</v>
      </c>
      <c r="CI56" s="34"/>
      <c r="CJ56" s="34"/>
      <c r="CK56" s="34">
        <f t="shared" si="50"/>
        <v>0</v>
      </c>
      <c r="CL56" s="39" t="e">
        <f t="shared" si="51"/>
        <v>#DIV/0!</v>
      </c>
      <c r="CM56" s="34">
        <v>0</v>
      </c>
      <c r="CN56" s="34">
        <f t="shared" si="101"/>
        <v>0</v>
      </c>
      <c r="CO56" s="34">
        <f t="shared" si="84"/>
        <v>0</v>
      </c>
      <c r="CP56" s="39" t="e">
        <f t="shared" si="85"/>
        <v>#DIV/0!</v>
      </c>
      <c r="CQ56" s="133" t="e">
        <f t="shared" si="54"/>
        <v>#DIV/0!</v>
      </c>
      <c r="CR56" s="34"/>
      <c r="CS56" s="34"/>
      <c r="CT56" s="39">
        <f t="shared" si="86"/>
        <v>0</v>
      </c>
      <c r="CU56" s="39" t="e">
        <f t="shared" si="87"/>
        <v>#DIV/0!</v>
      </c>
      <c r="CV56" s="34">
        <v>0</v>
      </c>
      <c r="CW56" s="34">
        <f t="shared" si="102"/>
        <v>0</v>
      </c>
      <c r="CX56" s="39">
        <f t="shared" si="88"/>
        <v>0</v>
      </c>
      <c r="CY56" s="39" t="e">
        <f t="shared" si="89"/>
        <v>#DIV/0!</v>
      </c>
      <c r="CZ56" s="133" t="e">
        <f t="shared" si="90"/>
        <v>#DIV/0!</v>
      </c>
      <c r="DA56" s="34"/>
      <c r="DB56" s="34"/>
      <c r="DC56" s="34">
        <f t="shared" si="55"/>
        <v>0</v>
      </c>
      <c r="DD56" s="39" t="e">
        <f t="shared" si="56"/>
        <v>#DIV/0!</v>
      </c>
      <c r="DE56" s="34">
        <f t="shared" si="103"/>
        <v>0</v>
      </c>
      <c r="DF56" s="34">
        <f t="shared" si="125"/>
        <v>0</v>
      </c>
      <c r="DG56" s="39" t="e">
        <f t="shared" si="131"/>
        <v>#DIV/0!</v>
      </c>
      <c r="DH56" s="85" t="e">
        <f t="shared" si="57"/>
        <v>#DIV/0!</v>
      </c>
      <c r="DI56" s="38"/>
      <c r="DJ56" s="38"/>
      <c r="DK56" s="38">
        <f t="shared" si="19"/>
        <v>0</v>
      </c>
      <c r="DL56" s="43" t="e">
        <f t="shared" si="20"/>
        <v>#DIV/0!</v>
      </c>
      <c r="DM56" s="38" t="e">
        <f t="shared" si="21"/>
        <v>#DIV/0!</v>
      </c>
      <c r="DN56" s="201">
        <v>0</v>
      </c>
      <c r="DO56" s="196"/>
      <c r="DP56" s="38"/>
      <c r="DQ56" s="43">
        <f t="shared" si="22"/>
        <v>0</v>
      </c>
      <c r="DR56" s="43" t="e">
        <f t="shared" si="23"/>
        <v>#DIV/0!</v>
      </c>
      <c r="DS56" s="38">
        <f t="shared" si="104"/>
        <v>0</v>
      </c>
      <c r="DT56" s="43">
        <f t="shared" si="24"/>
        <v>0</v>
      </c>
      <c r="DU56" s="43" t="e">
        <f t="shared" si="25"/>
        <v>#DIV/0!</v>
      </c>
      <c r="DV56" s="38" t="e">
        <f t="shared" si="26"/>
        <v>#DIV/0!</v>
      </c>
      <c r="DW56" s="196"/>
      <c r="DX56" s="38"/>
      <c r="DY56" s="38">
        <f t="shared" si="27"/>
        <v>0</v>
      </c>
      <c r="DZ56" s="43" t="e">
        <f t="shared" si="28"/>
        <v>#DIV/0!</v>
      </c>
      <c r="EA56" s="201">
        <v>0</v>
      </c>
      <c r="EB56" s="38">
        <f t="shared" si="29"/>
        <v>0</v>
      </c>
      <c r="EC56" s="38">
        <f t="shared" si="127"/>
        <v>0</v>
      </c>
      <c r="ED56" s="43" t="e">
        <f t="shared" si="128"/>
        <v>#DIV/0!</v>
      </c>
      <c r="EE56" s="38" t="e">
        <f t="shared" si="30"/>
        <v>#DIV/0!</v>
      </c>
      <c r="EF56" s="196"/>
      <c r="EG56" s="38"/>
      <c r="EH56" s="209">
        <f t="shared" si="31"/>
        <v>0</v>
      </c>
      <c r="EI56" s="43" t="e">
        <f t="shared" si="32"/>
        <v>#DIV/0!</v>
      </c>
      <c r="EJ56" s="201">
        <v>0</v>
      </c>
      <c r="EK56" s="38">
        <f t="shared" si="105"/>
        <v>0</v>
      </c>
      <c r="EL56" s="209">
        <f t="shared" si="33"/>
        <v>0</v>
      </c>
      <c r="EM56" s="43" t="e">
        <f t="shared" si="34"/>
        <v>#DIV/0!</v>
      </c>
      <c r="EN56" s="210" t="e">
        <f t="shared" si="35"/>
        <v>#DIV/0!</v>
      </c>
    </row>
    <row r="57" spans="1:144" s="21" customFormat="1" ht="18" hidden="1" customHeight="1">
      <c r="A57" s="20" t="s">
        <v>3</v>
      </c>
      <c r="B57" s="34" t="e">
        <v>#REF!</v>
      </c>
      <c r="C57" s="34" t="e">
        <v>#REF!</v>
      </c>
      <c r="D57" s="43" t="e">
        <f t="shared" si="120"/>
        <v>#REF!</v>
      </c>
      <c r="E57" s="34"/>
      <c r="F57" s="85" t="e">
        <f t="shared" si="121"/>
        <v>#REF!</v>
      </c>
      <c r="G57" s="141"/>
      <c r="H57" s="38"/>
      <c r="I57" s="68">
        <f t="shared" si="122"/>
        <v>0</v>
      </c>
      <c r="J57" s="43" t="e">
        <f t="shared" si="123"/>
        <v>#DIV/0!</v>
      </c>
      <c r="K57" s="76" t="e">
        <f t="shared" si="36"/>
        <v>#DIV/0!</v>
      </c>
      <c r="L57" s="37"/>
      <c r="M57" s="37"/>
      <c r="N57" s="67">
        <f t="shared" si="75"/>
        <v>0</v>
      </c>
      <c r="O57" s="42" t="e">
        <f t="shared" si="76"/>
        <v>#DIV/0!</v>
      </c>
      <c r="P57" s="133" t="e">
        <f t="shared" si="1"/>
        <v>#DIV/0!</v>
      </c>
      <c r="Q57" s="34">
        <v>0</v>
      </c>
      <c r="R57" s="37">
        <f t="shared" si="107"/>
        <v>0</v>
      </c>
      <c r="S57" s="67">
        <f t="shared" si="38"/>
        <v>0</v>
      </c>
      <c r="T57" s="42" t="e">
        <f t="shared" si="39"/>
        <v>#DIV/0!</v>
      </c>
      <c r="U57" s="133" t="e">
        <f t="shared" si="2"/>
        <v>#DIV/0!</v>
      </c>
      <c r="V57" s="34"/>
      <c r="W57" s="34"/>
      <c r="X57" s="34">
        <f t="shared" si="3"/>
        <v>0</v>
      </c>
      <c r="Y57" s="39" t="e">
        <f t="shared" si="4"/>
        <v>#DIV/0!</v>
      </c>
      <c r="Z57" s="133" t="e">
        <f t="shared" si="5"/>
        <v>#DIV/0!</v>
      </c>
      <c r="AA57" s="34">
        <v>0</v>
      </c>
      <c r="AB57" s="38">
        <f t="shared" si="95"/>
        <v>0</v>
      </c>
      <c r="AC57" s="159">
        <f t="shared" si="40"/>
        <v>0</v>
      </c>
      <c r="AD57" s="43" t="e">
        <f t="shared" si="41"/>
        <v>#DIV/0!</v>
      </c>
      <c r="AE57" s="133" t="e">
        <f t="shared" si="42"/>
        <v>#DIV/0!</v>
      </c>
      <c r="AF57" s="38"/>
      <c r="AG57" s="38"/>
      <c r="AH57" s="38">
        <f t="shared" si="64"/>
        <v>0</v>
      </c>
      <c r="AI57" s="43" t="e">
        <f t="shared" si="65"/>
        <v>#DIV/0!</v>
      </c>
      <c r="AJ57" s="164" t="e">
        <f t="shared" si="43"/>
        <v>#DIV/0!</v>
      </c>
      <c r="AK57" s="38">
        <v>0</v>
      </c>
      <c r="AL57" s="38">
        <f t="shared" si="6"/>
        <v>0</v>
      </c>
      <c r="AM57" s="38">
        <f t="shared" si="66"/>
        <v>0</v>
      </c>
      <c r="AN57" s="43" t="e">
        <f t="shared" si="44"/>
        <v>#DIV/0!</v>
      </c>
      <c r="AO57" s="164" t="e">
        <f t="shared" si="45"/>
        <v>#DIV/0!</v>
      </c>
      <c r="AP57" s="34">
        <v>0</v>
      </c>
      <c r="AQ57" s="34"/>
      <c r="AR57" s="34"/>
      <c r="AS57" s="72">
        <f t="shared" si="8"/>
        <v>0</v>
      </c>
      <c r="AT57" s="39" t="e">
        <f t="shared" si="46"/>
        <v>#DIV/0!</v>
      </c>
      <c r="AU57" s="34">
        <f t="shared" si="96"/>
        <v>0</v>
      </c>
      <c r="AV57" s="70">
        <f t="shared" si="47"/>
        <v>0</v>
      </c>
      <c r="AW57" s="39" t="e">
        <f t="shared" si="48"/>
        <v>#DIV/0!</v>
      </c>
      <c r="AX57" s="164" t="e">
        <f t="shared" si="49"/>
        <v>#DIV/0!</v>
      </c>
      <c r="AY57" s="34">
        <v>0</v>
      </c>
      <c r="AZ57" s="34"/>
      <c r="BA57" s="34"/>
      <c r="BB57" s="34">
        <f t="shared" si="9"/>
        <v>0</v>
      </c>
      <c r="BC57" s="39" t="e">
        <f t="shared" si="10"/>
        <v>#DIV/0!</v>
      </c>
      <c r="BD57" s="34">
        <f t="shared" si="97"/>
        <v>0</v>
      </c>
      <c r="BE57" s="34">
        <f t="shared" si="11"/>
        <v>0</v>
      </c>
      <c r="BF57" s="39" t="e">
        <f t="shared" si="12"/>
        <v>#DIV/0!</v>
      </c>
      <c r="BG57" s="164" t="e">
        <f t="shared" si="13"/>
        <v>#DIV/0!</v>
      </c>
      <c r="BH57" s="34"/>
      <c r="BI57" s="34"/>
      <c r="BJ57" s="34">
        <f t="shared" si="67"/>
        <v>0</v>
      </c>
      <c r="BK57" s="39" t="e">
        <f t="shared" si="77"/>
        <v>#DIV/0!</v>
      </c>
      <c r="BL57" s="34">
        <v>0</v>
      </c>
      <c r="BM57" s="34">
        <f t="shared" si="132"/>
        <v>0</v>
      </c>
      <c r="BN57" s="34">
        <f t="shared" si="129"/>
        <v>0</v>
      </c>
      <c r="BO57" s="39" t="e">
        <f t="shared" si="130"/>
        <v>#DIV/0!</v>
      </c>
      <c r="BP57" s="164" t="e">
        <f t="shared" si="68"/>
        <v>#DIV/0!</v>
      </c>
      <c r="BQ57" s="34"/>
      <c r="BR57" s="34"/>
      <c r="BS57" s="34">
        <f t="shared" si="80"/>
        <v>0</v>
      </c>
      <c r="BT57" s="39" t="e">
        <f t="shared" si="81"/>
        <v>#DIV/0!</v>
      </c>
      <c r="BU57" s="34">
        <v>0</v>
      </c>
      <c r="BV57" s="34">
        <f t="shared" si="99"/>
        <v>0</v>
      </c>
      <c r="BW57" s="34">
        <f t="shared" si="69"/>
        <v>0</v>
      </c>
      <c r="BX57" s="39" t="e">
        <f t="shared" si="70"/>
        <v>#DIV/0!</v>
      </c>
      <c r="BY57" s="133" t="e">
        <f t="shared" si="82"/>
        <v>#DIV/0!</v>
      </c>
      <c r="BZ57" s="34"/>
      <c r="CA57" s="34"/>
      <c r="CB57" s="34">
        <f t="shared" si="71"/>
        <v>0</v>
      </c>
      <c r="CC57" s="39" t="e">
        <f t="shared" si="72"/>
        <v>#DIV/0!</v>
      </c>
      <c r="CD57" s="34">
        <v>0</v>
      </c>
      <c r="CE57" s="34">
        <f t="shared" si="100"/>
        <v>0</v>
      </c>
      <c r="CF57" s="34">
        <f t="shared" si="83"/>
        <v>0</v>
      </c>
      <c r="CG57" s="39" t="e">
        <f t="shared" si="73"/>
        <v>#DIV/0!</v>
      </c>
      <c r="CH57" s="133" t="e">
        <f t="shared" si="74"/>
        <v>#DIV/0!</v>
      </c>
      <c r="CI57" s="34"/>
      <c r="CJ57" s="34"/>
      <c r="CK57" s="34">
        <f t="shared" si="50"/>
        <v>0</v>
      </c>
      <c r="CL57" s="39" t="e">
        <f t="shared" si="51"/>
        <v>#DIV/0!</v>
      </c>
      <c r="CM57" s="34">
        <v>0</v>
      </c>
      <c r="CN57" s="34">
        <f t="shared" si="101"/>
        <v>0</v>
      </c>
      <c r="CO57" s="34">
        <f t="shared" si="84"/>
        <v>0</v>
      </c>
      <c r="CP57" s="39" t="e">
        <f t="shared" si="85"/>
        <v>#DIV/0!</v>
      </c>
      <c r="CQ57" s="133" t="e">
        <f t="shared" si="54"/>
        <v>#DIV/0!</v>
      </c>
      <c r="CR57" s="34"/>
      <c r="CS57" s="34"/>
      <c r="CT57" s="39">
        <f t="shared" si="86"/>
        <v>0</v>
      </c>
      <c r="CU57" s="39" t="e">
        <f t="shared" si="87"/>
        <v>#DIV/0!</v>
      </c>
      <c r="CV57" s="34">
        <v>0</v>
      </c>
      <c r="CW57" s="34">
        <f t="shared" si="102"/>
        <v>0</v>
      </c>
      <c r="CX57" s="39">
        <f t="shared" si="88"/>
        <v>0</v>
      </c>
      <c r="CY57" s="39" t="e">
        <f t="shared" si="89"/>
        <v>#DIV/0!</v>
      </c>
      <c r="CZ57" s="133" t="e">
        <f t="shared" si="90"/>
        <v>#DIV/0!</v>
      </c>
      <c r="DA57" s="34"/>
      <c r="DB57" s="34"/>
      <c r="DC57" s="34">
        <f t="shared" si="55"/>
        <v>0</v>
      </c>
      <c r="DD57" s="39" t="e">
        <f t="shared" si="56"/>
        <v>#DIV/0!</v>
      </c>
      <c r="DE57" s="34">
        <f t="shared" si="103"/>
        <v>0</v>
      </c>
      <c r="DF57" s="34">
        <f t="shared" si="125"/>
        <v>0</v>
      </c>
      <c r="DG57" s="39" t="e">
        <f t="shared" si="131"/>
        <v>#DIV/0!</v>
      </c>
      <c r="DH57" s="85" t="e">
        <f t="shared" si="57"/>
        <v>#DIV/0!</v>
      </c>
      <c r="DI57" s="38"/>
      <c r="DJ57" s="38"/>
      <c r="DK57" s="38">
        <f t="shared" si="19"/>
        <v>0</v>
      </c>
      <c r="DL57" s="43" t="e">
        <f t="shared" si="20"/>
        <v>#DIV/0!</v>
      </c>
      <c r="DM57" s="38" t="e">
        <f t="shared" si="21"/>
        <v>#DIV/0!</v>
      </c>
      <c r="DN57" s="201">
        <v>0</v>
      </c>
      <c r="DO57" s="196"/>
      <c r="DP57" s="38"/>
      <c r="DQ57" s="43">
        <f t="shared" si="22"/>
        <v>0</v>
      </c>
      <c r="DR57" s="43" t="e">
        <f t="shared" si="23"/>
        <v>#DIV/0!</v>
      </c>
      <c r="DS57" s="38">
        <f t="shared" si="104"/>
        <v>0</v>
      </c>
      <c r="DT57" s="43">
        <f t="shared" si="24"/>
        <v>0</v>
      </c>
      <c r="DU57" s="43" t="e">
        <f t="shared" si="25"/>
        <v>#DIV/0!</v>
      </c>
      <c r="DV57" s="38" t="e">
        <f t="shared" si="26"/>
        <v>#DIV/0!</v>
      </c>
      <c r="DW57" s="196"/>
      <c r="DX57" s="38"/>
      <c r="DY57" s="38">
        <f t="shared" si="27"/>
        <v>0</v>
      </c>
      <c r="DZ57" s="43" t="e">
        <f t="shared" si="28"/>
        <v>#DIV/0!</v>
      </c>
      <c r="EA57" s="201">
        <v>0</v>
      </c>
      <c r="EB57" s="38">
        <f t="shared" si="29"/>
        <v>0</v>
      </c>
      <c r="EC57" s="38">
        <f t="shared" si="127"/>
        <v>0</v>
      </c>
      <c r="ED57" s="43" t="e">
        <f t="shared" si="128"/>
        <v>#DIV/0!</v>
      </c>
      <c r="EE57" s="38" t="e">
        <f t="shared" si="30"/>
        <v>#DIV/0!</v>
      </c>
      <c r="EF57" s="196"/>
      <c r="EG57" s="38"/>
      <c r="EH57" s="209">
        <f t="shared" si="31"/>
        <v>0</v>
      </c>
      <c r="EI57" s="43" t="e">
        <f t="shared" si="32"/>
        <v>#DIV/0!</v>
      </c>
      <c r="EJ57" s="201">
        <v>0</v>
      </c>
      <c r="EK57" s="38">
        <f t="shared" si="105"/>
        <v>0</v>
      </c>
      <c r="EL57" s="209">
        <f t="shared" si="33"/>
        <v>0</v>
      </c>
      <c r="EM57" s="43" t="e">
        <f t="shared" si="34"/>
        <v>#DIV/0!</v>
      </c>
      <c r="EN57" s="210" t="e">
        <f t="shared" si="35"/>
        <v>#DIV/0!</v>
      </c>
    </row>
    <row r="58" spans="1:144" s="21" customFormat="1" ht="18" hidden="1" customHeight="1">
      <c r="A58" s="27" t="s">
        <v>1</v>
      </c>
      <c r="B58" s="34" t="e">
        <v>#REF!</v>
      </c>
      <c r="C58" s="34" t="e">
        <v>#REF!</v>
      </c>
      <c r="D58" s="43" t="e">
        <f t="shared" si="120"/>
        <v>#REF!</v>
      </c>
      <c r="E58" s="34"/>
      <c r="F58" s="85" t="e">
        <f t="shared" si="121"/>
        <v>#REF!</v>
      </c>
      <c r="G58" s="141"/>
      <c r="H58" s="38"/>
      <c r="I58" s="68">
        <f t="shared" si="122"/>
        <v>0</v>
      </c>
      <c r="J58" s="43" t="e">
        <f t="shared" si="123"/>
        <v>#DIV/0!</v>
      </c>
      <c r="K58" s="76" t="e">
        <f t="shared" si="36"/>
        <v>#DIV/0!</v>
      </c>
      <c r="L58" s="37"/>
      <c r="M58" s="37"/>
      <c r="N58" s="67">
        <f t="shared" si="75"/>
        <v>0</v>
      </c>
      <c r="O58" s="42" t="e">
        <f t="shared" si="76"/>
        <v>#DIV/0!</v>
      </c>
      <c r="P58" s="133" t="e">
        <f t="shared" si="1"/>
        <v>#DIV/0!</v>
      </c>
      <c r="Q58" s="34">
        <v>0</v>
      </c>
      <c r="R58" s="37">
        <f t="shared" si="107"/>
        <v>0</v>
      </c>
      <c r="S58" s="67">
        <f t="shared" si="38"/>
        <v>0</v>
      </c>
      <c r="T58" s="42" t="e">
        <f t="shared" si="39"/>
        <v>#DIV/0!</v>
      </c>
      <c r="U58" s="133" t="e">
        <f t="shared" si="2"/>
        <v>#DIV/0!</v>
      </c>
      <c r="V58" s="34"/>
      <c r="W58" s="34"/>
      <c r="X58" s="34">
        <f t="shared" si="3"/>
        <v>0</v>
      </c>
      <c r="Y58" s="39" t="e">
        <f t="shared" si="4"/>
        <v>#DIV/0!</v>
      </c>
      <c r="Z58" s="133" t="e">
        <f t="shared" si="5"/>
        <v>#DIV/0!</v>
      </c>
      <c r="AA58" s="34">
        <v>0</v>
      </c>
      <c r="AB58" s="38">
        <f t="shared" si="95"/>
        <v>0</v>
      </c>
      <c r="AC58" s="159">
        <f t="shared" si="40"/>
        <v>0</v>
      </c>
      <c r="AD58" s="43" t="e">
        <f t="shared" si="41"/>
        <v>#DIV/0!</v>
      </c>
      <c r="AE58" s="133" t="e">
        <f t="shared" si="42"/>
        <v>#DIV/0!</v>
      </c>
      <c r="AF58" s="38"/>
      <c r="AG58" s="38"/>
      <c r="AH58" s="38">
        <f t="shared" si="64"/>
        <v>0</v>
      </c>
      <c r="AI58" s="43" t="e">
        <f t="shared" si="65"/>
        <v>#DIV/0!</v>
      </c>
      <c r="AJ58" s="164" t="e">
        <f t="shared" si="43"/>
        <v>#DIV/0!</v>
      </c>
      <c r="AK58" s="38">
        <v>0</v>
      </c>
      <c r="AL58" s="38">
        <f t="shared" si="6"/>
        <v>0</v>
      </c>
      <c r="AM58" s="38">
        <f t="shared" si="66"/>
        <v>0</v>
      </c>
      <c r="AN58" s="43" t="e">
        <f t="shared" si="44"/>
        <v>#DIV/0!</v>
      </c>
      <c r="AO58" s="164" t="e">
        <f t="shared" si="45"/>
        <v>#DIV/0!</v>
      </c>
      <c r="AP58" s="34">
        <v>0</v>
      </c>
      <c r="AQ58" s="34"/>
      <c r="AR58" s="34"/>
      <c r="AS58" s="72">
        <f t="shared" si="8"/>
        <v>0</v>
      </c>
      <c r="AT58" s="39" t="e">
        <f t="shared" si="46"/>
        <v>#DIV/0!</v>
      </c>
      <c r="AU58" s="34">
        <f t="shared" si="96"/>
        <v>0</v>
      </c>
      <c r="AV58" s="70">
        <f t="shared" si="47"/>
        <v>0</v>
      </c>
      <c r="AW58" s="39" t="e">
        <f t="shared" si="48"/>
        <v>#DIV/0!</v>
      </c>
      <c r="AX58" s="164" t="e">
        <f t="shared" si="49"/>
        <v>#DIV/0!</v>
      </c>
      <c r="AY58" s="34">
        <v>0</v>
      </c>
      <c r="AZ58" s="34"/>
      <c r="BA58" s="34"/>
      <c r="BB58" s="34">
        <f t="shared" si="9"/>
        <v>0</v>
      </c>
      <c r="BC58" s="39" t="e">
        <f t="shared" si="10"/>
        <v>#DIV/0!</v>
      </c>
      <c r="BD58" s="34">
        <f t="shared" si="97"/>
        <v>0</v>
      </c>
      <c r="BE58" s="34">
        <f t="shared" si="11"/>
        <v>0</v>
      </c>
      <c r="BF58" s="39" t="e">
        <f t="shared" si="12"/>
        <v>#DIV/0!</v>
      </c>
      <c r="BG58" s="164" t="e">
        <f t="shared" si="13"/>
        <v>#DIV/0!</v>
      </c>
      <c r="BH58" s="34"/>
      <c r="BI58" s="34"/>
      <c r="BJ58" s="34">
        <f t="shared" si="67"/>
        <v>0</v>
      </c>
      <c r="BK58" s="39" t="e">
        <f t="shared" si="77"/>
        <v>#DIV/0!</v>
      </c>
      <c r="BL58" s="34">
        <v>0</v>
      </c>
      <c r="BM58" s="34">
        <f t="shared" si="132"/>
        <v>0</v>
      </c>
      <c r="BN58" s="34">
        <f t="shared" si="129"/>
        <v>0</v>
      </c>
      <c r="BO58" s="39" t="e">
        <f t="shared" si="130"/>
        <v>#DIV/0!</v>
      </c>
      <c r="BP58" s="164" t="e">
        <f t="shared" si="68"/>
        <v>#DIV/0!</v>
      </c>
      <c r="BQ58" s="34"/>
      <c r="BR58" s="34"/>
      <c r="BS58" s="34">
        <f t="shared" si="80"/>
        <v>0</v>
      </c>
      <c r="BT58" s="39" t="e">
        <f t="shared" si="81"/>
        <v>#DIV/0!</v>
      </c>
      <c r="BU58" s="34">
        <v>0</v>
      </c>
      <c r="BV58" s="34">
        <f t="shared" si="99"/>
        <v>0</v>
      </c>
      <c r="BW58" s="34">
        <f t="shared" si="69"/>
        <v>0</v>
      </c>
      <c r="BX58" s="39" t="e">
        <f t="shared" si="70"/>
        <v>#DIV/0!</v>
      </c>
      <c r="BY58" s="133" t="e">
        <f t="shared" si="82"/>
        <v>#DIV/0!</v>
      </c>
      <c r="BZ58" s="34"/>
      <c r="CA58" s="34"/>
      <c r="CB58" s="34">
        <f t="shared" si="71"/>
        <v>0</v>
      </c>
      <c r="CC58" s="39" t="e">
        <f t="shared" si="72"/>
        <v>#DIV/0!</v>
      </c>
      <c r="CD58" s="34">
        <v>0</v>
      </c>
      <c r="CE58" s="34">
        <f t="shared" si="100"/>
        <v>0</v>
      </c>
      <c r="CF58" s="34">
        <f t="shared" si="83"/>
        <v>0</v>
      </c>
      <c r="CG58" s="39" t="e">
        <f t="shared" si="73"/>
        <v>#DIV/0!</v>
      </c>
      <c r="CH58" s="133" t="e">
        <f t="shared" si="74"/>
        <v>#DIV/0!</v>
      </c>
      <c r="CI58" s="34"/>
      <c r="CJ58" s="34"/>
      <c r="CK58" s="34">
        <f t="shared" si="50"/>
        <v>0</v>
      </c>
      <c r="CL58" s="39" t="e">
        <f t="shared" si="51"/>
        <v>#DIV/0!</v>
      </c>
      <c r="CM58" s="34">
        <v>0</v>
      </c>
      <c r="CN58" s="34">
        <f t="shared" si="101"/>
        <v>0</v>
      </c>
      <c r="CO58" s="34">
        <f t="shared" si="84"/>
        <v>0</v>
      </c>
      <c r="CP58" s="39" t="e">
        <f t="shared" si="85"/>
        <v>#DIV/0!</v>
      </c>
      <c r="CQ58" s="133" t="e">
        <f t="shared" si="54"/>
        <v>#DIV/0!</v>
      </c>
      <c r="CR58" s="34"/>
      <c r="CS58" s="34"/>
      <c r="CT58" s="39">
        <f t="shared" si="86"/>
        <v>0</v>
      </c>
      <c r="CU58" s="39" t="e">
        <f t="shared" si="87"/>
        <v>#DIV/0!</v>
      </c>
      <c r="CV58" s="34">
        <v>0</v>
      </c>
      <c r="CW58" s="34">
        <f t="shared" si="102"/>
        <v>0</v>
      </c>
      <c r="CX58" s="39">
        <f t="shared" si="88"/>
        <v>0</v>
      </c>
      <c r="CY58" s="39" t="e">
        <f t="shared" si="89"/>
        <v>#DIV/0!</v>
      </c>
      <c r="CZ58" s="133" t="e">
        <f t="shared" si="90"/>
        <v>#DIV/0!</v>
      </c>
      <c r="DA58" s="34"/>
      <c r="DB58" s="34"/>
      <c r="DC58" s="34">
        <f t="shared" si="55"/>
        <v>0</v>
      </c>
      <c r="DD58" s="39" t="e">
        <f t="shared" si="56"/>
        <v>#DIV/0!</v>
      </c>
      <c r="DE58" s="34">
        <f t="shared" si="103"/>
        <v>0</v>
      </c>
      <c r="DF58" s="34">
        <f t="shared" si="125"/>
        <v>0</v>
      </c>
      <c r="DG58" s="39" t="e">
        <f t="shared" si="131"/>
        <v>#DIV/0!</v>
      </c>
      <c r="DH58" s="85" t="e">
        <f t="shared" si="57"/>
        <v>#DIV/0!</v>
      </c>
      <c r="DI58" s="38"/>
      <c r="DJ58" s="38"/>
      <c r="DK58" s="38">
        <f t="shared" si="19"/>
        <v>0</v>
      </c>
      <c r="DL58" s="43" t="e">
        <f t="shared" si="20"/>
        <v>#DIV/0!</v>
      </c>
      <c r="DM58" s="38" t="e">
        <f t="shared" si="21"/>
        <v>#DIV/0!</v>
      </c>
      <c r="DN58" s="201">
        <v>0</v>
      </c>
      <c r="DO58" s="196"/>
      <c r="DP58" s="38"/>
      <c r="DQ58" s="43">
        <f t="shared" si="22"/>
        <v>0</v>
      </c>
      <c r="DR58" s="43" t="e">
        <f t="shared" si="23"/>
        <v>#DIV/0!</v>
      </c>
      <c r="DS58" s="38">
        <f t="shared" si="104"/>
        <v>0</v>
      </c>
      <c r="DT58" s="43">
        <f t="shared" si="24"/>
        <v>0</v>
      </c>
      <c r="DU58" s="43" t="e">
        <f t="shared" si="25"/>
        <v>#DIV/0!</v>
      </c>
      <c r="DV58" s="38" t="e">
        <f t="shared" si="26"/>
        <v>#DIV/0!</v>
      </c>
      <c r="DW58" s="196"/>
      <c r="DX58" s="38"/>
      <c r="DY58" s="38">
        <f t="shared" si="27"/>
        <v>0</v>
      </c>
      <c r="DZ58" s="43" t="e">
        <f t="shared" si="28"/>
        <v>#DIV/0!</v>
      </c>
      <c r="EA58" s="201">
        <v>0</v>
      </c>
      <c r="EB58" s="38">
        <f t="shared" si="29"/>
        <v>0</v>
      </c>
      <c r="EC58" s="38">
        <f t="shared" si="127"/>
        <v>0</v>
      </c>
      <c r="ED58" s="43" t="e">
        <f t="shared" si="128"/>
        <v>#DIV/0!</v>
      </c>
      <c r="EE58" s="38" t="e">
        <f t="shared" si="30"/>
        <v>#DIV/0!</v>
      </c>
      <c r="EF58" s="196"/>
      <c r="EG58" s="38"/>
      <c r="EH58" s="209">
        <f t="shared" si="31"/>
        <v>0</v>
      </c>
      <c r="EI58" s="43" t="e">
        <f t="shared" si="32"/>
        <v>#DIV/0!</v>
      </c>
      <c r="EJ58" s="201">
        <v>0</v>
      </c>
      <c r="EK58" s="38">
        <f t="shared" si="105"/>
        <v>0</v>
      </c>
      <c r="EL58" s="209">
        <f t="shared" si="33"/>
        <v>0</v>
      </c>
      <c r="EM58" s="43" t="e">
        <f t="shared" si="34"/>
        <v>#DIV/0!</v>
      </c>
      <c r="EN58" s="210" t="e">
        <f t="shared" si="35"/>
        <v>#DIV/0!</v>
      </c>
    </row>
    <row r="59" spans="1:144" s="14" customFormat="1" ht="16.95" customHeight="1">
      <c r="A59" s="6" t="s">
        <v>26</v>
      </c>
      <c r="B59" s="33">
        <v>2904.2008719999999</v>
      </c>
      <c r="C59" s="33">
        <v>3226.8307460000001</v>
      </c>
      <c r="D59" s="41">
        <f t="shared" si="120"/>
        <v>111.10907572236279</v>
      </c>
      <c r="E59" s="33">
        <v>2929.4078880000002</v>
      </c>
      <c r="F59" s="82">
        <f t="shared" si="121"/>
        <v>90.782818145367955</v>
      </c>
      <c r="G59" s="138">
        <v>200.078575</v>
      </c>
      <c r="H59" s="33">
        <v>330.43922300000003</v>
      </c>
      <c r="I59" s="61">
        <f t="shared" si="122"/>
        <v>130.36064800000003</v>
      </c>
      <c r="J59" s="41">
        <f t="shared" si="123"/>
        <v>165.15472633689041</v>
      </c>
      <c r="K59" s="75">
        <f t="shared" si="36"/>
        <v>65.154726336890405</v>
      </c>
      <c r="L59" s="47">
        <v>176.72988599999999</v>
      </c>
      <c r="M59" s="47">
        <v>374.08810099999999</v>
      </c>
      <c r="N59" s="145">
        <f t="shared" si="75"/>
        <v>197.358215</v>
      </c>
      <c r="O59" s="57">
        <f t="shared" si="76"/>
        <v>211.67223578699077</v>
      </c>
      <c r="P59" s="132">
        <f t="shared" si="1"/>
        <v>111.67223578699077</v>
      </c>
      <c r="Q59" s="33">
        <v>376.80846100000002</v>
      </c>
      <c r="R59" s="47">
        <v>704.52732400000002</v>
      </c>
      <c r="S59" s="145">
        <f t="shared" si="38"/>
        <v>327.718863</v>
      </c>
      <c r="T59" s="57">
        <f t="shared" si="39"/>
        <v>186.97226758928855</v>
      </c>
      <c r="U59" s="132">
        <f t="shared" si="2"/>
        <v>86.972267589288549</v>
      </c>
      <c r="V59" s="33">
        <v>201.48064199999999</v>
      </c>
      <c r="W59" s="33">
        <v>325.43345900000003</v>
      </c>
      <c r="X59" s="33">
        <f t="shared" si="3"/>
        <v>123.95281700000004</v>
      </c>
      <c r="Y59" s="41">
        <f t="shared" si="4"/>
        <v>161.52095594374771</v>
      </c>
      <c r="Z59" s="132">
        <f t="shared" si="5"/>
        <v>61.520955943747708</v>
      </c>
      <c r="AA59" s="33">
        <v>578.28910299999995</v>
      </c>
      <c r="AB59" s="33">
        <v>1029.960783</v>
      </c>
      <c r="AC59" s="155">
        <f t="shared" si="40"/>
        <v>451.67168000000004</v>
      </c>
      <c r="AD59" s="41">
        <f t="shared" si="41"/>
        <v>178.10482294355114</v>
      </c>
      <c r="AE59" s="132">
        <f t="shared" si="42"/>
        <v>78.104822943551142</v>
      </c>
      <c r="AF59" s="33">
        <v>223.48406199999999</v>
      </c>
      <c r="AG59" s="33">
        <v>324.201661</v>
      </c>
      <c r="AH59" s="33">
        <f t="shared" si="64"/>
        <v>100.71759900000001</v>
      </c>
      <c r="AI59" s="41">
        <f t="shared" si="65"/>
        <v>145.06701645686036</v>
      </c>
      <c r="AJ59" s="163">
        <f t="shared" si="43"/>
        <v>45.067016456860358</v>
      </c>
      <c r="AK59" s="33">
        <v>801.77316499999995</v>
      </c>
      <c r="AL59" s="33">
        <v>1354.1624440000001</v>
      </c>
      <c r="AM59" s="33">
        <f t="shared" si="66"/>
        <v>552.3892790000001</v>
      </c>
      <c r="AN59" s="41">
        <f t="shared" si="44"/>
        <v>168.89595500492962</v>
      </c>
      <c r="AO59" s="163">
        <f t="shared" si="45"/>
        <v>68.895955004929618</v>
      </c>
      <c r="AP59" s="33">
        <v>1024.3252010000001</v>
      </c>
      <c r="AQ59" s="33">
        <v>222.55203599999999</v>
      </c>
      <c r="AR59" s="33">
        <v>317.66442999999998</v>
      </c>
      <c r="AS59" s="71">
        <f t="shared" si="8"/>
        <v>95.112393999999995</v>
      </c>
      <c r="AT59" s="41">
        <f t="shared" si="46"/>
        <v>142.7371484482847</v>
      </c>
      <c r="AU59" s="33">
        <v>1671.8268740000001</v>
      </c>
      <c r="AV59" s="69">
        <f t="shared" si="47"/>
        <v>647.50167299999998</v>
      </c>
      <c r="AW59" s="41">
        <f t="shared" si="48"/>
        <v>163.21251028168348</v>
      </c>
      <c r="AX59" s="163">
        <f t="shared" si="49"/>
        <v>63.212510281683478</v>
      </c>
      <c r="AY59" s="33">
        <v>1295.6846740000001</v>
      </c>
      <c r="AZ59" s="33">
        <v>271.35947299999998</v>
      </c>
      <c r="BA59" s="33">
        <v>313.839091</v>
      </c>
      <c r="BB59" s="33">
        <f t="shared" si="9"/>
        <v>42.479618000000016</v>
      </c>
      <c r="BC59" s="41">
        <f t="shared" si="10"/>
        <v>115.654370761547</v>
      </c>
      <c r="BD59" s="33">
        <v>1985.6659649999999</v>
      </c>
      <c r="BE59" s="33">
        <f t="shared" si="11"/>
        <v>689.98129099999983</v>
      </c>
      <c r="BF59" s="41">
        <f t="shared" si="12"/>
        <v>153.25225379643564</v>
      </c>
      <c r="BG59" s="163">
        <f t="shared" si="13"/>
        <v>53.252253796435639</v>
      </c>
      <c r="BH59" s="33">
        <v>273.96360600000003</v>
      </c>
      <c r="BI59" s="33">
        <v>284.23219999999998</v>
      </c>
      <c r="BJ59" s="33">
        <f t="shared" si="67"/>
        <v>10.26859399999995</v>
      </c>
      <c r="BK59" s="41">
        <f t="shared" si="77"/>
        <v>103.74815989244934</v>
      </c>
      <c r="BL59" s="33">
        <v>1569.6482800000001</v>
      </c>
      <c r="BM59" s="33">
        <v>2269.8981650000001</v>
      </c>
      <c r="BN59" s="33">
        <f t="shared" si="129"/>
        <v>700.24988499999995</v>
      </c>
      <c r="BO59" s="41">
        <f t="shared" si="130"/>
        <v>144.61189770487945</v>
      </c>
      <c r="BP59" s="163">
        <f t="shared" si="68"/>
        <v>44.611897704879453</v>
      </c>
      <c r="BQ59" s="33">
        <v>257.72602499999999</v>
      </c>
      <c r="BR59" s="33">
        <v>310.19150300000001</v>
      </c>
      <c r="BS59" s="33">
        <f t="shared" si="80"/>
        <v>52.465478000000019</v>
      </c>
      <c r="BT59" s="41">
        <f t="shared" si="81"/>
        <v>120.35707414491803</v>
      </c>
      <c r="BU59" s="33">
        <v>1827.374305</v>
      </c>
      <c r="BV59" s="33">
        <v>2580.0896680000001</v>
      </c>
      <c r="BW59" s="33">
        <f t="shared" si="69"/>
        <v>752.71536300000002</v>
      </c>
      <c r="BX59" s="41">
        <f t="shared" si="70"/>
        <v>141.19108827022717</v>
      </c>
      <c r="BY59" s="132">
        <f t="shared" si="82"/>
        <v>41.191088270227169</v>
      </c>
      <c r="BZ59" s="33">
        <v>266.63939099999999</v>
      </c>
      <c r="CA59" s="33">
        <v>353.93710299999998</v>
      </c>
      <c r="CB59" s="34">
        <f t="shared" si="71"/>
        <v>87.29771199999999</v>
      </c>
      <c r="CC59" s="39">
        <f t="shared" si="72"/>
        <v>132.73999076903081</v>
      </c>
      <c r="CD59" s="33">
        <v>2094.013696</v>
      </c>
      <c r="CE59" s="33">
        <v>2934.0267709999998</v>
      </c>
      <c r="CF59" s="33">
        <f t="shared" si="83"/>
        <v>840.01307499999984</v>
      </c>
      <c r="CG59" s="41">
        <f t="shared" si="73"/>
        <v>140.11497520787944</v>
      </c>
      <c r="CH59" s="132">
        <f t="shared" si="74"/>
        <v>40.114975207879439</v>
      </c>
      <c r="CI59" s="33">
        <v>266.26593000000003</v>
      </c>
      <c r="CJ59" s="33">
        <v>360.97162400000002</v>
      </c>
      <c r="CK59" s="33">
        <f t="shared" si="50"/>
        <v>94.705693999999994</v>
      </c>
      <c r="CL59" s="41">
        <f t="shared" si="51"/>
        <v>135.56808563528949</v>
      </c>
      <c r="CM59" s="33">
        <v>2360.279626</v>
      </c>
      <c r="CN59" s="33">
        <v>3294.9983950000001</v>
      </c>
      <c r="CO59" s="33">
        <f t="shared" si="84"/>
        <v>934.71876900000007</v>
      </c>
      <c r="CP59" s="41">
        <f t="shared" si="85"/>
        <v>139.60203522936311</v>
      </c>
      <c r="CQ59" s="132">
        <f t="shared" si="54"/>
        <v>39.602035229363111</v>
      </c>
      <c r="CR59" s="33">
        <v>300.289016</v>
      </c>
      <c r="CS59" s="33">
        <v>401.91887200000002</v>
      </c>
      <c r="CT59" s="41">
        <f t="shared" si="86"/>
        <v>101.62985600000002</v>
      </c>
      <c r="CU59" s="41">
        <f t="shared" si="87"/>
        <v>133.84401379503004</v>
      </c>
      <c r="CV59" s="33">
        <v>2660.5686420000002</v>
      </c>
      <c r="CW59" s="33">
        <v>3696.9172669999998</v>
      </c>
      <c r="CX59" s="41">
        <f t="shared" si="88"/>
        <v>1036.3486249999996</v>
      </c>
      <c r="CY59" s="41">
        <f t="shared" si="89"/>
        <v>138.95214762138053</v>
      </c>
      <c r="CZ59" s="132">
        <f t="shared" si="90"/>
        <v>38.952147621380533</v>
      </c>
      <c r="DA59" s="33">
        <v>268.839246</v>
      </c>
      <c r="DB59" s="33">
        <v>433.507091</v>
      </c>
      <c r="DC59" s="33">
        <f t="shared" si="55"/>
        <v>164.667845</v>
      </c>
      <c r="DD59" s="41">
        <f t="shared" si="56"/>
        <v>161.25141602279302</v>
      </c>
      <c r="DE59" s="33">
        <v>4130.4243580000002</v>
      </c>
      <c r="DF59" s="33">
        <f t="shared" si="125"/>
        <v>1201.01647</v>
      </c>
      <c r="DG59" s="41">
        <f t="shared" si="131"/>
        <v>140.99860845325887</v>
      </c>
      <c r="DH59" s="190">
        <f t="shared" si="57"/>
        <v>40.998608453258868</v>
      </c>
      <c r="DI59" s="33">
        <v>330.43922300000003</v>
      </c>
      <c r="DJ59" s="33">
        <v>451.96884399999999</v>
      </c>
      <c r="DK59" s="33">
        <f t="shared" si="19"/>
        <v>121.52962099999996</v>
      </c>
      <c r="DL59" s="41">
        <f t="shared" si="20"/>
        <v>136.77820686559355</v>
      </c>
      <c r="DM59" s="192">
        <f t="shared" si="21"/>
        <v>36.778206865593546</v>
      </c>
      <c r="DN59" s="200">
        <v>704.52732400000002</v>
      </c>
      <c r="DO59" s="195">
        <v>374.08810099999999</v>
      </c>
      <c r="DP59" s="33">
        <v>453.34803299999999</v>
      </c>
      <c r="DQ59" s="41">
        <f t="shared" si="22"/>
        <v>79.259931999999992</v>
      </c>
      <c r="DR59" s="41">
        <f t="shared" si="23"/>
        <v>121.18750417030773</v>
      </c>
      <c r="DS59" s="33">
        <v>905.31687699999998</v>
      </c>
      <c r="DT59" s="41">
        <f t="shared" si="24"/>
        <v>200.78955299999996</v>
      </c>
      <c r="DU59" s="41">
        <f t="shared" si="25"/>
        <v>128.49989576841452</v>
      </c>
      <c r="DV59" s="192">
        <f t="shared" si="26"/>
        <v>28.499895768414518</v>
      </c>
      <c r="DW59" s="195">
        <v>325.43345900000003</v>
      </c>
      <c r="DX59" s="33">
        <v>371.31324799999999</v>
      </c>
      <c r="DY59" s="33">
        <f t="shared" si="27"/>
        <v>45.87978899999996</v>
      </c>
      <c r="DZ59" s="41">
        <f t="shared" si="28"/>
        <v>114.09805529553736</v>
      </c>
      <c r="EA59" s="200">
        <v>1029.960783</v>
      </c>
      <c r="EB59" s="33">
        <v>1276.6301249999999</v>
      </c>
      <c r="EC59" s="33">
        <f t="shared" si="127"/>
        <v>246.66934199999992</v>
      </c>
      <c r="ED59" s="41">
        <f t="shared" si="128"/>
        <v>123.94939167310024</v>
      </c>
      <c r="EE59" s="192">
        <f t="shared" si="30"/>
        <v>23.949391673100237</v>
      </c>
      <c r="EF59" s="195">
        <v>324.201661</v>
      </c>
      <c r="EG59" s="33">
        <v>419.43729400000001</v>
      </c>
      <c r="EH59" s="212">
        <f t="shared" si="31"/>
        <v>95.235633000000007</v>
      </c>
      <c r="EI59" s="41">
        <f t="shared" si="32"/>
        <v>129.37543031280151</v>
      </c>
      <c r="EJ59" s="200">
        <v>1354.1624440000001</v>
      </c>
      <c r="EK59" s="33">
        <v>1696.067419</v>
      </c>
      <c r="EL59" s="212">
        <f t="shared" si="33"/>
        <v>341.90497499999992</v>
      </c>
      <c r="EM59" s="41">
        <f t="shared" si="34"/>
        <v>125.24844611626226</v>
      </c>
      <c r="EN59" s="211">
        <f t="shared" si="35"/>
        <v>25.248446116262258</v>
      </c>
    </row>
    <row r="60" spans="1:144" s="15" customFormat="1" ht="16.95" customHeight="1">
      <c r="A60" s="9" t="s">
        <v>2</v>
      </c>
      <c r="B60" s="34">
        <v>2857.9634080000001</v>
      </c>
      <c r="C60" s="34">
        <v>3159.9919220000002</v>
      </c>
      <c r="D60" s="39">
        <f t="shared" si="120"/>
        <v>110.56796294713092</v>
      </c>
      <c r="E60" s="34">
        <v>2863.4976259999999</v>
      </c>
      <c r="F60" s="83">
        <f t="shared" si="121"/>
        <v>90.617245128514597</v>
      </c>
      <c r="G60" s="139">
        <v>194.949746</v>
      </c>
      <c r="H60" s="34">
        <v>326.30964999999998</v>
      </c>
      <c r="I60" s="62">
        <f t="shared" si="122"/>
        <v>131.35990399999997</v>
      </c>
      <c r="J60" s="39">
        <f t="shared" si="123"/>
        <v>167.38141838871641</v>
      </c>
      <c r="K60" s="76">
        <f t="shared" si="36"/>
        <v>67.381418388716412</v>
      </c>
      <c r="L60" s="37">
        <v>172.226136</v>
      </c>
      <c r="M60" s="37">
        <v>369.32076999999998</v>
      </c>
      <c r="N60" s="67">
        <f t="shared" si="75"/>
        <v>197.09463399999999</v>
      </c>
      <c r="O60" s="42">
        <f t="shared" si="76"/>
        <v>214.43944489354391</v>
      </c>
      <c r="P60" s="133">
        <f t="shared" si="1"/>
        <v>114.43944489354391</v>
      </c>
      <c r="Q60" s="34">
        <v>367.175882</v>
      </c>
      <c r="R60" s="37">
        <v>695.63041999999996</v>
      </c>
      <c r="S60" s="67">
        <f t="shared" si="38"/>
        <v>328.45453799999996</v>
      </c>
      <c r="T60" s="42">
        <f t="shared" si="39"/>
        <v>189.45427902587565</v>
      </c>
      <c r="U60" s="133">
        <f t="shared" si="2"/>
        <v>89.45427902587565</v>
      </c>
      <c r="V60" s="34">
        <v>198.15977599999999</v>
      </c>
      <c r="W60" s="34">
        <v>320.72135900000001</v>
      </c>
      <c r="X60" s="34">
        <f t="shared" si="3"/>
        <v>122.56158300000001</v>
      </c>
      <c r="Y60" s="39">
        <f t="shared" si="4"/>
        <v>161.84987966478121</v>
      </c>
      <c r="Z60" s="133">
        <f t="shared" si="5"/>
        <v>61.849879664781213</v>
      </c>
      <c r="AA60" s="34">
        <v>565.33565799999997</v>
      </c>
      <c r="AB60" s="34">
        <v>1016.351779</v>
      </c>
      <c r="AC60" s="156">
        <f t="shared" si="40"/>
        <v>451.016121</v>
      </c>
      <c r="AD60" s="39">
        <f t="shared" si="41"/>
        <v>179.77846693689364</v>
      </c>
      <c r="AE60" s="133">
        <f t="shared" si="42"/>
        <v>79.778466936893636</v>
      </c>
      <c r="AF60" s="34">
        <v>219.91629599999999</v>
      </c>
      <c r="AG60" s="34">
        <v>318.55196699999999</v>
      </c>
      <c r="AH60" s="34">
        <f t="shared" si="64"/>
        <v>98.635671000000002</v>
      </c>
      <c r="AI60" s="39">
        <f t="shared" si="65"/>
        <v>144.85146066665294</v>
      </c>
      <c r="AJ60" s="164">
        <f t="shared" si="43"/>
        <v>44.85146066665294</v>
      </c>
      <c r="AK60" s="34">
        <v>785.25195399999996</v>
      </c>
      <c r="AL60" s="34">
        <v>1334.903746</v>
      </c>
      <c r="AM60" s="34">
        <f t="shared" si="66"/>
        <v>549.651792</v>
      </c>
      <c r="AN60" s="39">
        <f t="shared" si="44"/>
        <v>169.99687032934145</v>
      </c>
      <c r="AO60" s="164">
        <f t="shared" si="45"/>
        <v>69.996870329341448</v>
      </c>
      <c r="AP60" s="34">
        <v>1004.425148</v>
      </c>
      <c r="AQ60" s="34">
        <v>219.173194</v>
      </c>
      <c r="AR60" s="34">
        <v>312.72243700000001</v>
      </c>
      <c r="AS60" s="72">
        <f t="shared" si="8"/>
        <v>93.549243000000018</v>
      </c>
      <c r="AT60" s="39">
        <f t="shared" si="46"/>
        <v>142.68279404642888</v>
      </c>
      <c r="AU60" s="34">
        <v>1647.6261830000001</v>
      </c>
      <c r="AV60" s="70">
        <f t="shared" si="47"/>
        <v>643.20103500000005</v>
      </c>
      <c r="AW60" s="39">
        <f t="shared" si="48"/>
        <v>164.03673148573935</v>
      </c>
      <c r="AX60" s="164">
        <f t="shared" si="49"/>
        <v>64.036731485739352</v>
      </c>
      <c r="AY60" s="34">
        <v>1270.857287</v>
      </c>
      <c r="AZ60" s="34">
        <v>266.43213900000001</v>
      </c>
      <c r="BA60" s="34">
        <v>307.90561100000002</v>
      </c>
      <c r="BB60" s="34">
        <f t="shared" si="9"/>
        <v>41.473472000000015</v>
      </c>
      <c r="BC60" s="39">
        <f t="shared" si="10"/>
        <v>115.56624217921399</v>
      </c>
      <c r="BD60" s="34">
        <v>1955.531794</v>
      </c>
      <c r="BE60" s="34">
        <f t="shared" si="11"/>
        <v>684.67450699999995</v>
      </c>
      <c r="BF60" s="39">
        <f t="shared" si="12"/>
        <v>153.8750113017214</v>
      </c>
      <c r="BG60" s="164">
        <f t="shared" si="13"/>
        <v>53.875011301721401</v>
      </c>
      <c r="BH60" s="34">
        <v>268.08082100000001</v>
      </c>
      <c r="BI60" s="34">
        <v>277.43072799999999</v>
      </c>
      <c r="BJ60" s="34">
        <f t="shared" si="67"/>
        <v>9.3499069999999733</v>
      </c>
      <c r="BK60" s="39">
        <f t="shared" si="77"/>
        <v>103.48771947397159</v>
      </c>
      <c r="BL60" s="34">
        <v>1538.9381080000001</v>
      </c>
      <c r="BM60" s="34">
        <v>2232.9625219999998</v>
      </c>
      <c r="BN60" s="34">
        <f t="shared" si="129"/>
        <v>694.02441399999975</v>
      </c>
      <c r="BO60" s="39">
        <f t="shared" si="130"/>
        <v>145.09761701215862</v>
      </c>
      <c r="BP60" s="164">
        <f t="shared" si="68"/>
        <v>45.097617012158622</v>
      </c>
      <c r="BQ60" s="34">
        <v>251.15514899999999</v>
      </c>
      <c r="BR60" s="34">
        <v>307.81883800000003</v>
      </c>
      <c r="BS60" s="34">
        <f t="shared" si="80"/>
        <v>56.663689000000034</v>
      </c>
      <c r="BT60" s="39">
        <f t="shared" si="81"/>
        <v>122.56122927426028</v>
      </c>
      <c r="BU60" s="34">
        <v>1790.093257</v>
      </c>
      <c r="BV60" s="34">
        <v>2540.7813599999999</v>
      </c>
      <c r="BW60" s="34">
        <f t="shared" si="69"/>
        <v>750.68810299999996</v>
      </c>
      <c r="BX60" s="39">
        <f t="shared" si="70"/>
        <v>141.93569804614935</v>
      </c>
      <c r="BY60" s="133">
        <f t="shared" si="82"/>
        <v>41.935698046149355</v>
      </c>
      <c r="BZ60" s="34">
        <v>259.378873</v>
      </c>
      <c r="CA60" s="34">
        <v>346.592873</v>
      </c>
      <c r="CB60" s="34">
        <f t="shared" si="71"/>
        <v>87.213999999999999</v>
      </c>
      <c r="CC60" s="39">
        <f t="shared" si="72"/>
        <v>133.62417262102917</v>
      </c>
      <c r="CD60" s="34">
        <v>2049.4721300000001</v>
      </c>
      <c r="CE60" s="34">
        <v>2887.374233</v>
      </c>
      <c r="CF60" s="34">
        <f t="shared" si="83"/>
        <v>837.9021029999999</v>
      </c>
      <c r="CG60" s="39">
        <f t="shared" si="73"/>
        <v>140.88380079606156</v>
      </c>
      <c r="CH60" s="133">
        <f t="shared" si="74"/>
        <v>40.883800796061564</v>
      </c>
      <c r="CI60" s="34">
        <v>259.26297199999999</v>
      </c>
      <c r="CJ60" s="34">
        <v>354.34094099999999</v>
      </c>
      <c r="CK60" s="34">
        <f t="shared" si="50"/>
        <v>95.077968999999996</v>
      </c>
      <c r="CL60" s="39">
        <f t="shared" si="51"/>
        <v>136.6724057301943</v>
      </c>
      <c r="CM60" s="34">
        <v>2308.7351020000001</v>
      </c>
      <c r="CN60" s="34">
        <v>3241.7151739999999</v>
      </c>
      <c r="CO60" s="34">
        <f t="shared" si="84"/>
        <v>932.98007199999984</v>
      </c>
      <c r="CP60" s="39">
        <f t="shared" si="85"/>
        <v>140.41087568650826</v>
      </c>
      <c r="CQ60" s="133">
        <f t="shared" si="54"/>
        <v>40.410875686508263</v>
      </c>
      <c r="CR60" s="34">
        <v>293.967061</v>
      </c>
      <c r="CS60" s="34">
        <v>393.15915899999999</v>
      </c>
      <c r="CT60" s="39">
        <f t="shared" si="86"/>
        <v>99.192097999999987</v>
      </c>
      <c r="CU60" s="39">
        <f t="shared" si="87"/>
        <v>133.74258927601417</v>
      </c>
      <c r="CV60" s="34">
        <v>2602.7021629999999</v>
      </c>
      <c r="CW60" s="34">
        <v>3634.8743330000002</v>
      </c>
      <c r="CX60" s="39">
        <f t="shared" si="88"/>
        <v>1032.1721700000003</v>
      </c>
      <c r="CY60" s="39">
        <f t="shared" si="89"/>
        <v>139.65771361292715</v>
      </c>
      <c r="CZ60" s="133">
        <f t="shared" si="90"/>
        <v>39.657713612927154</v>
      </c>
      <c r="DA60" s="34">
        <v>260.79546299999998</v>
      </c>
      <c r="DB60" s="34">
        <v>426.48717199999999</v>
      </c>
      <c r="DC60" s="34">
        <f t="shared" si="55"/>
        <v>165.691709</v>
      </c>
      <c r="DD60" s="39">
        <f t="shared" si="56"/>
        <v>163.53320226280164</v>
      </c>
      <c r="DE60" s="34">
        <v>4061.3615049999999</v>
      </c>
      <c r="DF60" s="34">
        <f t="shared" si="125"/>
        <v>1197.863879</v>
      </c>
      <c r="DG60" s="39">
        <f t="shared" si="131"/>
        <v>141.83219389196029</v>
      </c>
      <c r="DH60" s="85">
        <f t="shared" si="57"/>
        <v>41.832193891960287</v>
      </c>
      <c r="DI60" s="34">
        <v>326.30964999999998</v>
      </c>
      <c r="DJ60" s="34">
        <v>446.72419100000002</v>
      </c>
      <c r="DK60" s="34">
        <f t="shared" si="19"/>
        <v>120.41454100000004</v>
      </c>
      <c r="DL60" s="39">
        <f t="shared" si="20"/>
        <v>136.90192459830718</v>
      </c>
      <c r="DM60" s="38">
        <f t="shared" si="21"/>
        <v>36.901924598307176</v>
      </c>
      <c r="DN60" s="201">
        <v>695.63041999999996</v>
      </c>
      <c r="DO60" s="196">
        <v>369.32076999999998</v>
      </c>
      <c r="DP60" s="34">
        <v>448.60897799999998</v>
      </c>
      <c r="DQ60" s="39">
        <f t="shared" si="22"/>
        <v>79.288207999999997</v>
      </c>
      <c r="DR60" s="39">
        <f t="shared" si="23"/>
        <v>121.46865663688506</v>
      </c>
      <c r="DS60" s="34">
        <v>895.333169</v>
      </c>
      <c r="DT60" s="39">
        <f t="shared" si="24"/>
        <v>199.70274900000004</v>
      </c>
      <c r="DU60" s="39">
        <f t="shared" si="25"/>
        <v>128.70816790904573</v>
      </c>
      <c r="DV60" s="38">
        <f t="shared" si="26"/>
        <v>28.708167909045727</v>
      </c>
      <c r="DW60" s="196">
        <v>320.72135900000001</v>
      </c>
      <c r="DX60" s="34">
        <v>366.84911599999998</v>
      </c>
      <c r="DY60" s="34">
        <f t="shared" si="27"/>
        <v>46.127756999999974</v>
      </c>
      <c r="DZ60" s="39">
        <f t="shared" si="28"/>
        <v>114.38250235151939</v>
      </c>
      <c r="EA60" s="201">
        <v>1016.351779</v>
      </c>
      <c r="EB60" s="34">
        <v>1262.1822850000001</v>
      </c>
      <c r="EC60" s="34">
        <f t="shared" si="127"/>
        <v>245.83050600000013</v>
      </c>
      <c r="ED60" s="39">
        <f t="shared" si="128"/>
        <v>124.18754127058995</v>
      </c>
      <c r="EE60" s="38">
        <f t="shared" si="30"/>
        <v>24.187541270589946</v>
      </c>
      <c r="EF60" s="196">
        <v>318.55196699999999</v>
      </c>
      <c r="EG60" s="34">
        <v>415.25588499999998</v>
      </c>
      <c r="EH60" s="213">
        <f t="shared" si="31"/>
        <v>96.703917999999987</v>
      </c>
      <c r="EI60" s="39">
        <f t="shared" si="32"/>
        <v>130.35734448941577</v>
      </c>
      <c r="EJ60" s="201">
        <v>1334.903746</v>
      </c>
      <c r="EK60" s="34">
        <v>1677.4381699999999</v>
      </c>
      <c r="EL60" s="213">
        <f t="shared" si="33"/>
        <v>342.53442399999994</v>
      </c>
      <c r="EM60" s="39">
        <f t="shared" si="34"/>
        <v>125.6598593738608</v>
      </c>
      <c r="EN60" s="210">
        <f t="shared" si="35"/>
        <v>25.659859373860797</v>
      </c>
    </row>
    <row r="61" spans="1:144" s="15" customFormat="1" ht="16.95" customHeight="1">
      <c r="A61" s="9" t="s">
        <v>3</v>
      </c>
      <c r="B61" s="34">
        <v>46.237464000000003</v>
      </c>
      <c r="C61" s="34">
        <v>66.838824000000002</v>
      </c>
      <c r="D61" s="39">
        <f t="shared" si="120"/>
        <v>144.55555780481387</v>
      </c>
      <c r="E61" s="34">
        <v>65.910262000000003</v>
      </c>
      <c r="F61" s="83">
        <f t="shared" si="121"/>
        <v>98.610744557684015</v>
      </c>
      <c r="G61" s="139">
        <v>5.1288289999999996</v>
      </c>
      <c r="H61" s="34">
        <v>4.1295729999999997</v>
      </c>
      <c r="I61" s="62">
        <f t="shared" si="122"/>
        <v>-0.99925599999999992</v>
      </c>
      <c r="J61" s="39">
        <f t="shared" si="123"/>
        <v>80.516878219180256</v>
      </c>
      <c r="K61" s="76">
        <f t="shared" si="36"/>
        <v>-19.483121780819744</v>
      </c>
      <c r="L61" s="37">
        <v>4.5037500000000001</v>
      </c>
      <c r="M61" s="37">
        <v>4.7673310000000004</v>
      </c>
      <c r="N61" s="67">
        <f t="shared" si="75"/>
        <v>0.26358100000000029</v>
      </c>
      <c r="O61" s="42">
        <f t="shared" si="76"/>
        <v>105.85247849014711</v>
      </c>
      <c r="P61" s="133">
        <f t="shared" si="1"/>
        <v>5.8524784901471065</v>
      </c>
      <c r="Q61" s="34">
        <v>9.6325789999999998</v>
      </c>
      <c r="R61" s="37">
        <v>8.8969039999999993</v>
      </c>
      <c r="S61" s="67">
        <f t="shared" si="38"/>
        <v>-0.73567500000000052</v>
      </c>
      <c r="T61" s="42">
        <f t="shared" si="39"/>
        <v>92.362637254259738</v>
      </c>
      <c r="U61" s="133">
        <f t="shared" si="2"/>
        <v>-7.637362745740262</v>
      </c>
      <c r="V61" s="34">
        <v>3.3208660000000001</v>
      </c>
      <c r="W61" s="34">
        <v>4.7121000000000004</v>
      </c>
      <c r="X61" s="34">
        <f t="shared" si="3"/>
        <v>1.3912340000000003</v>
      </c>
      <c r="Y61" s="39">
        <f t="shared" si="4"/>
        <v>141.89371085734865</v>
      </c>
      <c r="Z61" s="133">
        <f t="shared" si="5"/>
        <v>41.893710857348651</v>
      </c>
      <c r="AA61" s="34">
        <v>12.953445</v>
      </c>
      <c r="AB61" s="34">
        <v>13.609004000000001</v>
      </c>
      <c r="AC61" s="156">
        <f t="shared" si="40"/>
        <v>0.65555900000000022</v>
      </c>
      <c r="AD61" s="39">
        <f t="shared" si="41"/>
        <v>105.06088534748865</v>
      </c>
      <c r="AE61" s="133">
        <f t="shared" si="42"/>
        <v>5.0608853474886502</v>
      </c>
      <c r="AF61" s="34">
        <v>3.5677660000000002</v>
      </c>
      <c r="AG61" s="34">
        <v>5.6496940000000002</v>
      </c>
      <c r="AH61" s="34">
        <f t="shared" si="64"/>
        <v>2.081928</v>
      </c>
      <c r="AI61" s="39">
        <f t="shared" si="65"/>
        <v>158.35382701668215</v>
      </c>
      <c r="AJ61" s="164">
        <f t="shared" si="43"/>
        <v>58.353827016682146</v>
      </c>
      <c r="AK61" s="34">
        <v>16.521211000000001</v>
      </c>
      <c r="AL61" s="34">
        <v>19.258697999999999</v>
      </c>
      <c r="AM61" s="34">
        <f t="shared" si="66"/>
        <v>2.737486999999998</v>
      </c>
      <c r="AN61" s="39">
        <f t="shared" si="44"/>
        <v>116.56952992126301</v>
      </c>
      <c r="AO61" s="164">
        <f t="shared" si="45"/>
        <v>16.569529921263012</v>
      </c>
      <c r="AP61" s="34">
        <v>19.900053</v>
      </c>
      <c r="AQ61" s="34">
        <v>3.3788420000000001</v>
      </c>
      <c r="AR61" s="34">
        <v>4.9419930000000001</v>
      </c>
      <c r="AS61" s="72">
        <f t="shared" si="8"/>
        <v>1.563151</v>
      </c>
      <c r="AT61" s="39">
        <f t="shared" si="46"/>
        <v>146.26292084684636</v>
      </c>
      <c r="AU61" s="34">
        <v>24.200690999999999</v>
      </c>
      <c r="AV61" s="70">
        <f t="shared" si="47"/>
        <v>4.3006379999999993</v>
      </c>
      <c r="AW61" s="39">
        <f t="shared" si="48"/>
        <v>121.6111886737186</v>
      </c>
      <c r="AX61" s="164">
        <f t="shared" si="49"/>
        <v>21.611188673718601</v>
      </c>
      <c r="AY61" s="34">
        <v>24.827387000000002</v>
      </c>
      <c r="AZ61" s="34">
        <v>4.9273340000000001</v>
      </c>
      <c r="BA61" s="34">
        <v>5.9334800000000003</v>
      </c>
      <c r="BB61" s="34">
        <f t="shared" si="9"/>
        <v>1.0061460000000002</v>
      </c>
      <c r="BC61" s="39">
        <f t="shared" si="10"/>
        <v>120.41968334194517</v>
      </c>
      <c r="BD61" s="34">
        <v>30.134170999999998</v>
      </c>
      <c r="BE61" s="34">
        <f t="shared" si="11"/>
        <v>5.3067839999999968</v>
      </c>
      <c r="BF61" s="39">
        <f t="shared" si="12"/>
        <v>121.37471816909286</v>
      </c>
      <c r="BG61" s="164">
        <f t="shared" si="13"/>
        <v>21.374718169092858</v>
      </c>
      <c r="BH61" s="34">
        <v>5.8827850000000002</v>
      </c>
      <c r="BI61" s="34">
        <v>6.8014720000000004</v>
      </c>
      <c r="BJ61" s="34">
        <f t="shared" si="67"/>
        <v>0.91868700000000025</v>
      </c>
      <c r="BK61" s="39">
        <f t="shared" si="77"/>
        <v>115.61653196572712</v>
      </c>
      <c r="BL61" s="34">
        <v>30.710172</v>
      </c>
      <c r="BM61" s="34">
        <v>36.935642999999999</v>
      </c>
      <c r="BN61" s="34">
        <f t="shared" si="129"/>
        <v>6.2254709999999989</v>
      </c>
      <c r="BO61" s="39">
        <f t="shared" si="130"/>
        <v>120.27169043533848</v>
      </c>
      <c r="BP61" s="164">
        <f t="shared" si="68"/>
        <v>20.271690435338485</v>
      </c>
      <c r="BQ61" s="34">
        <v>6.5708760000000002</v>
      </c>
      <c r="BR61" s="34">
        <v>2.372665</v>
      </c>
      <c r="BS61" s="34">
        <f t="shared" si="80"/>
        <v>-4.1982110000000006</v>
      </c>
      <c r="BT61" s="39">
        <f t="shared" si="81"/>
        <v>36.108808018900369</v>
      </c>
      <c r="BU61" s="34">
        <v>37.281047999999998</v>
      </c>
      <c r="BV61" s="34">
        <v>39.308307999999997</v>
      </c>
      <c r="BW61" s="34">
        <f t="shared" si="69"/>
        <v>2.0272599999999983</v>
      </c>
      <c r="BX61" s="39">
        <f t="shared" si="70"/>
        <v>105.4377763200219</v>
      </c>
      <c r="BY61" s="133">
        <f t="shared" si="82"/>
        <v>5.4377763200218965</v>
      </c>
      <c r="BZ61" s="34">
        <v>7.2605180000000002</v>
      </c>
      <c r="CA61" s="34">
        <v>7.3442299999999996</v>
      </c>
      <c r="CB61" s="34">
        <f t="shared" si="71"/>
        <v>8.3711999999999342E-2</v>
      </c>
      <c r="CC61" s="39">
        <f t="shared" si="72"/>
        <v>101.15297558659037</v>
      </c>
      <c r="CD61" s="34">
        <v>44.541566000000003</v>
      </c>
      <c r="CE61" s="34">
        <v>46.652538</v>
      </c>
      <c r="CF61" s="34">
        <f t="shared" si="83"/>
        <v>2.1109719999999967</v>
      </c>
      <c r="CG61" s="39">
        <f t="shared" si="73"/>
        <v>104.73933044922578</v>
      </c>
      <c r="CH61" s="133">
        <f t="shared" si="74"/>
        <v>4.7393304492257755</v>
      </c>
      <c r="CI61" s="34">
        <v>7.0029579999999996</v>
      </c>
      <c r="CJ61" s="34">
        <v>6.6306830000000003</v>
      </c>
      <c r="CK61" s="34">
        <f t="shared" si="50"/>
        <v>-0.37227499999999925</v>
      </c>
      <c r="CL61" s="39">
        <f t="shared" si="51"/>
        <v>94.684032090439516</v>
      </c>
      <c r="CM61" s="34">
        <v>51.544524000000003</v>
      </c>
      <c r="CN61" s="34">
        <v>53.283220999999998</v>
      </c>
      <c r="CO61" s="34">
        <f t="shared" si="84"/>
        <v>1.7386969999999948</v>
      </c>
      <c r="CP61" s="39">
        <f t="shared" si="85"/>
        <v>103.37319440567536</v>
      </c>
      <c r="CQ61" s="133">
        <f t="shared" si="54"/>
        <v>3.3731944056753633</v>
      </c>
      <c r="CR61" s="34">
        <v>6.321955</v>
      </c>
      <c r="CS61" s="34">
        <v>8.7597129999999996</v>
      </c>
      <c r="CT61" s="39">
        <f t="shared" si="86"/>
        <v>2.4377579999999996</v>
      </c>
      <c r="CU61" s="39">
        <f t="shared" si="87"/>
        <v>138.56019221902085</v>
      </c>
      <c r="CV61" s="34">
        <v>57.866478999999998</v>
      </c>
      <c r="CW61" s="34">
        <v>62.042934000000002</v>
      </c>
      <c r="CX61" s="39">
        <f t="shared" si="88"/>
        <v>4.1764550000000042</v>
      </c>
      <c r="CY61" s="39">
        <f t="shared" si="89"/>
        <v>107.21739955873245</v>
      </c>
      <c r="CZ61" s="133">
        <f t="shared" si="90"/>
        <v>7.2173995587324526</v>
      </c>
      <c r="DA61" s="34">
        <v>8.0437829999999995</v>
      </c>
      <c r="DB61" s="34">
        <v>7.0199189999999998</v>
      </c>
      <c r="DC61" s="34">
        <f t="shared" si="55"/>
        <v>-1.0238639999999997</v>
      </c>
      <c r="DD61" s="39">
        <f t="shared" si="56"/>
        <v>87.271362243362375</v>
      </c>
      <c r="DE61" s="34">
        <v>69.062853000000004</v>
      </c>
      <c r="DF61" s="34">
        <f t="shared" si="125"/>
        <v>3.152591000000001</v>
      </c>
      <c r="DG61" s="39">
        <f t="shared" si="131"/>
        <v>104.78315652879668</v>
      </c>
      <c r="DH61" s="85">
        <f t="shared" si="57"/>
        <v>4.7831565287966811</v>
      </c>
      <c r="DI61" s="34">
        <v>4.1295729999999997</v>
      </c>
      <c r="DJ61" s="34">
        <v>5.2446529999999996</v>
      </c>
      <c r="DK61" s="34">
        <f t="shared" si="19"/>
        <v>1.1150799999999998</v>
      </c>
      <c r="DL61" s="39">
        <f t="shared" si="20"/>
        <v>127.00230750249482</v>
      </c>
      <c r="DM61" s="38">
        <f t="shared" si="21"/>
        <v>27.002307502494816</v>
      </c>
      <c r="DN61" s="201">
        <v>8.8969039999999993</v>
      </c>
      <c r="DO61" s="196">
        <v>4.7673310000000004</v>
      </c>
      <c r="DP61" s="34">
        <v>4.7390549999999996</v>
      </c>
      <c r="DQ61" s="39">
        <f t="shared" si="22"/>
        <v>-2.8276000000000856E-2</v>
      </c>
      <c r="DR61" s="39">
        <f t="shared" si="23"/>
        <v>99.406879866323507</v>
      </c>
      <c r="DS61" s="34">
        <v>9.983708</v>
      </c>
      <c r="DT61" s="39">
        <f t="shared" si="24"/>
        <v>1.0868040000000008</v>
      </c>
      <c r="DU61" s="39">
        <f t="shared" si="25"/>
        <v>112.21553025636783</v>
      </c>
      <c r="DV61" s="38">
        <f t="shared" si="26"/>
        <v>12.215530256367828</v>
      </c>
      <c r="DW61" s="196">
        <v>4.7121000000000004</v>
      </c>
      <c r="DX61" s="34">
        <v>4.4641320000000002</v>
      </c>
      <c r="DY61" s="34">
        <f t="shared" si="27"/>
        <v>-0.24796800000000019</v>
      </c>
      <c r="DZ61" s="39">
        <f t="shared" si="28"/>
        <v>94.737632902527537</v>
      </c>
      <c r="EA61" s="201">
        <v>13.609004000000001</v>
      </c>
      <c r="EB61" s="34">
        <v>14.447839999999999</v>
      </c>
      <c r="EC61" s="34">
        <f t="shared" si="127"/>
        <v>0.8388359999999988</v>
      </c>
      <c r="ED61" s="39">
        <f t="shared" si="128"/>
        <v>106.16383094604132</v>
      </c>
      <c r="EE61" s="38">
        <f t="shared" si="30"/>
        <v>6.1638309460413154</v>
      </c>
      <c r="EF61" s="196">
        <v>5.6496940000000002</v>
      </c>
      <c r="EG61" s="34">
        <v>4.1814090000000004</v>
      </c>
      <c r="EH61" s="213">
        <f t="shared" si="31"/>
        <v>-1.4682849999999998</v>
      </c>
      <c r="EI61" s="39">
        <f t="shared" si="32"/>
        <v>74.011247334811415</v>
      </c>
      <c r="EJ61" s="201">
        <v>19.258697999999999</v>
      </c>
      <c r="EK61" s="34">
        <v>18.629249000000002</v>
      </c>
      <c r="EL61" s="213">
        <f t="shared" si="33"/>
        <v>-0.62944899999999748</v>
      </c>
      <c r="EM61" s="39">
        <f t="shared" si="34"/>
        <v>96.731611867011992</v>
      </c>
      <c r="EN61" s="210">
        <f t="shared" si="35"/>
        <v>-3.268388132988008</v>
      </c>
    </row>
    <row r="62" spans="1:144" s="15" customFormat="1" ht="15" customHeight="1">
      <c r="A62" s="51" t="s">
        <v>21</v>
      </c>
      <c r="B62" s="34"/>
      <c r="C62" s="34"/>
      <c r="D62" s="39"/>
      <c r="E62" s="34"/>
      <c r="F62" s="83"/>
      <c r="G62" s="139"/>
      <c r="H62" s="34"/>
      <c r="I62" s="62"/>
      <c r="J62" s="39"/>
      <c r="K62" s="76"/>
      <c r="L62" s="37"/>
      <c r="M62" s="37"/>
      <c r="N62" s="67"/>
      <c r="O62" s="42"/>
      <c r="P62" s="133">
        <f t="shared" si="1"/>
        <v>-100</v>
      </c>
      <c r="Q62" s="34"/>
      <c r="R62" s="37"/>
      <c r="S62" s="67"/>
      <c r="T62" s="42"/>
      <c r="U62" s="133"/>
      <c r="V62" s="34"/>
      <c r="W62" s="34"/>
      <c r="X62" s="34"/>
      <c r="Y62" s="39"/>
      <c r="Z62" s="133"/>
      <c r="AA62" s="34"/>
      <c r="AB62" s="34"/>
      <c r="AC62" s="156"/>
      <c r="AD62" s="39"/>
      <c r="AE62" s="133"/>
      <c r="AF62" s="34"/>
      <c r="AG62" s="34"/>
      <c r="AH62" s="34"/>
      <c r="AI62" s="39"/>
      <c r="AJ62" s="164"/>
      <c r="AK62" s="34"/>
      <c r="AL62" s="34"/>
      <c r="AM62" s="34"/>
      <c r="AN62" s="39"/>
      <c r="AO62" s="164">
        <f t="shared" si="45"/>
        <v>-100</v>
      </c>
      <c r="AP62" s="34"/>
      <c r="AQ62" s="34"/>
      <c r="AR62" s="34"/>
      <c r="AS62" s="72">
        <f t="shared" si="8"/>
        <v>0</v>
      </c>
      <c r="AT62" s="39"/>
      <c r="AU62" s="34"/>
      <c r="AV62" s="70"/>
      <c r="AW62" s="39"/>
      <c r="AX62" s="164"/>
      <c r="AY62" s="34"/>
      <c r="AZ62" s="34"/>
      <c r="BA62" s="34"/>
      <c r="BB62" s="34"/>
      <c r="BC62" s="39"/>
      <c r="BD62" s="34"/>
      <c r="BE62" s="34"/>
      <c r="BF62" s="39"/>
      <c r="BG62" s="164"/>
      <c r="BH62" s="34"/>
      <c r="BI62" s="34"/>
      <c r="BJ62" s="34"/>
      <c r="BK62" s="39"/>
      <c r="BL62" s="34"/>
      <c r="BM62" s="34"/>
      <c r="BN62" s="34"/>
      <c r="BO62" s="39"/>
      <c r="BP62" s="164"/>
      <c r="BQ62" s="34"/>
      <c r="BR62" s="34"/>
      <c r="BS62" s="34"/>
      <c r="BT62" s="39"/>
      <c r="BU62" s="34"/>
      <c r="BV62" s="34"/>
      <c r="BW62" s="34"/>
      <c r="BX62" s="39"/>
      <c r="BY62" s="133"/>
      <c r="BZ62" s="34"/>
      <c r="CA62" s="34"/>
      <c r="CB62" s="34"/>
      <c r="CC62" s="39"/>
      <c r="CD62" s="34"/>
      <c r="CE62" s="34"/>
      <c r="CF62" s="34"/>
      <c r="CG62" s="39"/>
      <c r="CH62" s="133"/>
      <c r="CI62" s="34"/>
      <c r="CJ62" s="34"/>
      <c r="CK62" s="34"/>
      <c r="CL62" s="39"/>
      <c r="CM62" s="34"/>
      <c r="CN62" s="34"/>
      <c r="CO62" s="34"/>
      <c r="CP62" s="39"/>
      <c r="CQ62" s="133"/>
      <c r="CR62" s="34"/>
      <c r="CS62" s="34"/>
      <c r="CT62" s="39"/>
      <c r="CU62" s="39"/>
      <c r="CV62" s="34"/>
      <c r="CW62" s="34"/>
      <c r="CX62" s="39"/>
      <c r="CY62" s="39"/>
      <c r="CZ62" s="133"/>
      <c r="DA62" s="34"/>
      <c r="DB62" s="34"/>
      <c r="DC62" s="34"/>
      <c r="DD62" s="39"/>
      <c r="DE62" s="34"/>
      <c r="DF62" s="34"/>
      <c r="DG62" s="39"/>
      <c r="DH62" s="85"/>
      <c r="DI62" s="34"/>
      <c r="DJ62" s="34"/>
      <c r="DK62" s="34"/>
      <c r="DL62" s="39"/>
      <c r="DM62" s="38"/>
      <c r="DN62" s="201"/>
      <c r="DO62" s="196"/>
      <c r="DP62" s="34"/>
      <c r="DQ62" s="39"/>
      <c r="DR62" s="39"/>
      <c r="DS62" s="34"/>
      <c r="DT62" s="39"/>
      <c r="DU62" s="39"/>
      <c r="DV62" s="38"/>
      <c r="DW62" s="196"/>
      <c r="DX62" s="34"/>
      <c r="DY62" s="34"/>
      <c r="DZ62" s="39"/>
      <c r="EA62" s="201"/>
      <c r="EB62" s="34"/>
      <c r="EC62" s="34"/>
      <c r="ED62" s="39"/>
      <c r="EE62" s="38"/>
      <c r="EF62" s="196"/>
      <c r="EG62" s="34"/>
      <c r="EH62" s="213"/>
      <c r="EI62" s="39"/>
      <c r="EJ62" s="201"/>
      <c r="EK62" s="34"/>
      <c r="EL62" s="213"/>
      <c r="EM62" s="39"/>
      <c r="EN62" s="210"/>
    </row>
    <row r="63" spans="1:144" s="23" customFormat="1" ht="18" customHeight="1">
      <c r="A63" s="55" t="s">
        <v>54</v>
      </c>
      <c r="B63" s="34">
        <v>2463.5611570000001</v>
      </c>
      <c r="C63" s="34">
        <v>2703.5313350000001</v>
      </c>
      <c r="D63" s="42">
        <f>C63/B63%</f>
        <v>109.74078428368401</v>
      </c>
      <c r="E63" s="34">
        <v>2342.0530399999998</v>
      </c>
      <c r="F63" s="84">
        <f>E63/C63%</f>
        <v>86.629402429323036</v>
      </c>
      <c r="G63" s="140">
        <v>154.373751</v>
      </c>
      <c r="H63" s="37">
        <v>273.215597</v>
      </c>
      <c r="I63" s="67">
        <f>H63-G63</f>
        <v>118.841846</v>
      </c>
      <c r="J63" s="42">
        <f>H63/G63%</f>
        <v>176.98319515472551</v>
      </c>
      <c r="K63" s="76">
        <f t="shared" si="36"/>
        <v>76.983195154725507</v>
      </c>
      <c r="L63" s="37">
        <v>120.60347</v>
      </c>
      <c r="M63" s="37">
        <v>305.530959</v>
      </c>
      <c r="N63" s="67">
        <f t="shared" si="75"/>
        <v>184.92748899999998</v>
      </c>
      <c r="O63" s="42">
        <f t="shared" si="76"/>
        <v>253.3351312362737</v>
      </c>
      <c r="P63" s="133">
        <f t="shared" si="1"/>
        <v>153.3351312362737</v>
      </c>
      <c r="Q63" s="34">
        <v>274.97722099999999</v>
      </c>
      <c r="R63" s="37">
        <v>578.74655600000006</v>
      </c>
      <c r="S63" s="67">
        <f t="shared" si="38"/>
        <v>303.76933500000007</v>
      </c>
      <c r="T63" s="42">
        <f t="shared" si="39"/>
        <v>210.47072695523391</v>
      </c>
      <c r="U63" s="133">
        <f t="shared" si="2"/>
        <v>110.47072695523391</v>
      </c>
      <c r="V63" s="34">
        <v>134.352351</v>
      </c>
      <c r="W63" s="34">
        <v>265.18048800000003</v>
      </c>
      <c r="X63" s="34">
        <f t="shared" si="3"/>
        <v>130.82813700000003</v>
      </c>
      <c r="Y63" s="39">
        <f t="shared" si="4"/>
        <v>197.37688698875095</v>
      </c>
      <c r="Z63" s="133">
        <f t="shared" si="5"/>
        <v>97.376886988750954</v>
      </c>
      <c r="AA63" s="34">
        <v>409.32957199999998</v>
      </c>
      <c r="AB63" s="37">
        <v>843.92704400000002</v>
      </c>
      <c r="AC63" s="158">
        <f t="shared" si="40"/>
        <v>434.59747200000004</v>
      </c>
      <c r="AD63" s="42">
        <f t="shared" si="41"/>
        <v>206.17299646261574</v>
      </c>
      <c r="AE63" s="133">
        <f t="shared" si="42"/>
        <v>106.17299646261574</v>
      </c>
      <c r="AF63" s="37">
        <v>172.69129599999999</v>
      </c>
      <c r="AG63" s="37">
        <v>263.74004300000001</v>
      </c>
      <c r="AH63" s="37">
        <f t="shared" si="64"/>
        <v>91.04874700000002</v>
      </c>
      <c r="AI63" s="42">
        <f t="shared" si="65"/>
        <v>152.72341403935033</v>
      </c>
      <c r="AJ63" s="164">
        <f t="shared" si="43"/>
        <v>52.723414039350331</v>
      </c>
      <c r="AK63" s="37">
        <v>582.02086799999995</v>
      </c>
      <c r="AL63" s="37">
        <v>1107.667087</v>
      </c>
      <c r="AM63" s="37">
        <f t="shared" si="66"/>
        <v>525.64621900000009</v>
      </c>
      <c r="AN63" s="42">
        <f t="shared" si="44"/>
        <v>190.31398149112417</v>
      </c>
      <c r="AO63" s="164">
        <f t="shared" si="45"/>
        <v>90.313981491124167</v>
      </c>
      <c r="AP63" s="34">
        <v>761.91428099999996</v>
      </c>
      <c r="AQ63" s="34">
        <v>179.89341300000001</v>
      </c>
      <c r="AR63" s="34">
        <v>260.92103300000002</v>
      </c>
      <c r="AS63" s="72">
        <f t="shared" si="8"/>
        <v>81.027620000000013</v>
      </c>
      <c r="AT63" s="39">
        <f t="shared" si="46"/>
        <v>145.04201607426282</v>
      </c>
      <c r="AU63" s="34">
        <v>1368.5881199999999</v>
      </c>
      <c r="AV63" s="70">
        <f t="shared" si="47"/>
        <v>606.67383899999993</v>
      </c>
      <c r="AW63" s="39">
        <f t="shared" si="48"/>
        <v>179.6249465495975</v>
      </c>
      <c r="AX63" s="164">
        <f t="shared" si="49"/>
        <v>79.624946549597496</v>
      </c>
      <c r="AY63" s="34">
        <v>991.48516300000006</v>
      </c>
      <c r="AZ63" s="34">
        <v>229.57088200000001</v>
      </c>
      <c r="BA63" s="34">
        <v>255.41878299999999</v>
      </c>
      <c r="BB63" s="34">
        <f t="shared" si="9"/>
        <v>25.847900999999979</v>
      </c>
      <c r="BC63" s="39">
        <f t="shared" si="10"/>
        <v>111.25922450391595</v>
      </c>
      <c r="BD63" s="34">
        <v>1624.006903</v>
      </c>
      <c r="BE63" s="34">
        <f t="shared" si="11"/>
        <v>632.52173999999991</v>
      </c>
      <c r="BF63" s="39">
        <f t="shared" si="12"/>
        <v>163.79538127289149</v>
      </c>
      <c r="BG63" s="164">
        <f t="shared" si="13"/>
        <v>63.79538127289149</v>
      </c>
      <c r="BH63" s="34">
        <v>233.09071599999999</v>
      </c>
      <c r="BI63" s="34">
        <v>226.559731</v>
      </c>
      <c r="BJ63" s="34">
        <f t="shared" si="67"/>
        <v>-6.5309849999999869</v>
      </c>
      <c r="BK63" s="39">
        <f t="shared" si="77"/>
        <v>97.198093037733869</v>
      </c>
      <c r="BL63" s="34">
        <v>1224.575879</v>
      </c>
      <c r="BM63" s="34">
        <v>1850.566634</v>
      </c>
      <c r="BN63" s="34">
        <f>BM63-BL63</f>
        <v>625.99075500000004</v>
      </c>
      <c r="BO63" s="39">
        <f>BM63/BL63%</f>
        <v>151.11898459989183</v>
      </c>
      <c r="BP63" s="164">
        <f t="shared" si="68"/>
        <v>51.118984599891832</v>
      </c>
      <c r="BQ63" s="34">
        <v>215.760459</v>
      </c>
      <c r="BR63" s="34">
        <v>255.38757200000001</v>
      </c>
      <c r="BS63" s="34">
        <f t="shared" si="80"/>
        <v>39.627113000000008</v>
      </c>
      <c r="BT63" s="39">
        <f t="shared" si="81"/>
        <v>118.3662535682685</v>
      </c>
      <c r="BU63" s="34">
        <v>1440.3363380000001</v>
      </c>
      <c r="BV63" s="34">
        <v>2105.9542059999999</v>
      </c>
      <c r="BW63" s="34">
        <f t="shared" si="69"/>
        <v>665.61786799999982</v>
      </c>
      <c r="BX63" s="39">
        <f t="shared" si="70"/>
        <v>146.21266925225626</v>
      </c>
      <c r="BY63" s="133">
        <f t="shared" si="82"/>
        <v>46.212669252256262</v>
      </c>
      <c r="BZ63" s="34">
        <v>222.89787899999999</v>
      </c>
      <c r="CA63" s="34">
        <v>288.95369299999999</v>
      </c>
      <c r="CB63" s="34">
        <f t="shared" si="71"/>
        <v>66.055813999999998</v>
      </c>
      <c r="CC63" s="39">
        <f t="shared" si="72"/>
        <v>129.63501236366633</v>
      </c>
      <c r="CD63" s="34">
        <v>1663.2342169999999</v>
      </c>
      <c r="CE63" s="34">
        <v>2394.9078989999998</v>
      </c>
      <c r="CF63" s="34">
        <f t="shared" si="83"/>
        <v>731.67368199999987</v>
      </c>
      <c r="CG63" s="39">
        <f t="shared" si="73"/>
        <v>143.99101909529796</v>
      </c>
      <c r="CH63" s="133">
        <f t="shared" si="74"/>
        <v>43.991019095297958</v>
      </c>
      <c r="CI63" s="34">
        <v>218.69483099999999</v>
      </c>
      <c r="CJ63" s="34">
        <v>295.958414</v>
      </c>
      <c r="CK63" s="34">
        <f t="shared" si="50"/>
        <v>77.263583000000011</v>
      </c>
      <c r="CL63" s="39">
        <f t="shared" si="51"/>
        <v>135.32940520208271</v>
      </c>
      <c r="CM63" s="34">
        <v>1881.929048</v>
      </c>
      <c r="CN63" s="34">
        <v>2690.866313</v>
      </c>
      <c r="CO63" s="34">
        <f t="shared" si="84"/>
        <v>808.93726500000002</v>
      </c>
      <c r="CP63" s="39">
        <f t="shared" si="85"/>
        <v>142.98447201607783</v>
      </c>
      <c r="CQ63" s="133">
        <f t="shared" si="54"/>
        <v>42.984472016077831</v>
      </c>
      <c r="CR63" s="34">
        <v>246.47174699999999</v>
      </c>
      <c r="CS63" s="34">
        <v>313.103835</v>
      </c>
      <c r="CT63" s="39">
        <f t="shared" si="86"/>
        <v>66.63208800000001</v>
      </c>
      <c r="CU63" s="39">
        <f t="shared" si="87"/>
        <v>127.0343716109579</v>
      </c>
      <c r="CV63" s="34">
        <v>2128.400795</v>
      </c>
      <c r="CW63" s="34">
        <v>3003.9701479999999</v>
      </c>
      <c r="CX63" s="39">
        <f t="shared" si="88"/>
        <v>875.56935299999986</v>
      </c>
      <c r="CY63" s="39">
        <f t="shared" si="89"/>
        <v>141.13742839491846</v>
      </c>
      <c r="CZ63" s="133">
        <f t="shared" si="90"/>
        <v>41.137428394918459</v>
      </c>
      <c r="DA63" s="34">
        <v>213.65224499999999</v>
      </c>
      <c r="DB63" s="34">
        <v>348.19384000000002</v>
      </c>
      <c r="DC63" s="34">
        <f t="shared" si="55"/>
        <v>134.54159500000003</v>
      </c>
      <c r="DD63" s="39">
        <f t="shared" si="56"/>
        <v>162.97223555970595</v>
      </c>
      <c r="DE63" s="34">
        <v>3352.1639879999998</v>
      </c>
      <c r="DF63" s="34">
        <f>DE63-E63</f>
        <v>1010.110948</v>
      </c>
      <c r="DG63" s="39">
        <f>DE63/E63%</f>
        <v>143.12929428788684</v>
      </c>
      <c r="DH63" s="85">
        <f t="shared" si="57"/>
        <v>43.129294287886836</v>
      </c>
      <c r="DI63" s="37">
        <v>273.215597</v>
      </c>
      <c r="DJ63" s="37">
        <v>368.549102</v>
      </c>
      <c r="DK63" s="37">
        <f t="shared" si="19"/>
        <v>95.333505000000002</v>
      </c>
      <c r="DL63" s="42">
        <f t="shared" si="20"/>
        <v>134.89314155077318</v>
      </c>
      <c r="DM63" s="38">
        <f t="shared" si="21"/>
        <v>34.89314155077318</v>
      </c>
      <c r="DN63" s="201">
        <v>578.74655600000006</v>
      </c>
      <c r="DO63" s="196">
        <v>305.530959</v>
      </c>
      <c r="DP63" s="37">
        <v>387.13058599999999</v>
      </c>
      <c r="DQ63" s="42">
        <f t="shared" si="22"/>
        <v>81.599626999999998</v>
      </c>
      <c r="DR63" s="42">
        <f t="shared" si="23"/>
        <v>126.70748236678693</v>
      </c>
      <c r="DS63" s="37">
        <v>755.67968800000006</v>
      </c>
      <c r="DT63" s="42">
        <f t="shared" si="24"/>
        <v>176.933132</v>
      </c>
      <c r="DU63" s="42">
        <f t="shared" si="25"/>
        <v>130.57178140685127</v>
      </c>
      <c r="DV63" s="38">
        <f t="shared" si="26"/>
        <v>30.571781406851272</v>
      </c>
      <c r="DW63" s="196">
        <v>265.18048800000003</v>
      </c>
      <c r="DX63" s="37">
        <v>313.70629400000001</v>
      </c>
      <c r="DY63" s="37">
        <f t="shared" si="27"/>
        <v>48.525805999999989</v>
      </c>
      <c r="DZ63" s="42">
        <f t="shared" si="28"/>
        <v>118.29916158838955</v>
      </c>
      <c r="EA63" s="201">
        <v>843.92704400000002</v>
      </c>
      <c r="EB63" s="37">
        <v>1069.385982</v>
      </c>
      <c r="EC63" s="37">
        <f>EB63-EA63</f>
        <v>225.45893799999999</v>
      </c>
      <c r="ED63" s="42">
        <f>EB63/EA63%</f>
        <v>126.71545361686502</v>
      </c>
      <c r="EE63" s="38">
        <f t="shared" si="30"/>
        <v>26.71545361686502</v>
      </c>
      <c r="EF63" s="196">
        <v>263.74004300000001</v>
      </c>
      <c r="EG63" s="37">
        <v>355.48713199999997</v>
      </c>
      <c r="EH63" s="216">
        <f t="shared" si="31"/>
        <v>91.74708899999996</v>
      </c>
      <c r="EI63" s="42">
        <f t="shared" si="32"/>
        <v>134.78693942580421</v>
      </c>
      <c r="EJ63" s="201">
        <v>1107.667087</v>
      </c>
      <c r="EK63" s="37">
        <v>1424.873114</v>
      </c>
      <c r="EL63" s="216">
        <f t="shared" si="33"/>
        <v>317.20602699999995</v>
      </c>
      <c r="EM63" s="42">
        <f t="shared" si="34"/>
        <v>128.63730724897849</v>
      </c>
      <c r="EN63" s="210">
        <f t="shared" si="35"/>
        <v>28.637307248978487</v>
      </c>
    </row>
    <row r="64" spans="1:144" s="23" customFormat="1" ht="49.95" customHeight="1">
      <c r="A64" s="55" t="s">
        <v>31</v>
      </c>
      <c r="B64" s="34">
        <v>357.23234300000001</v>
      </c>
      <c r="C64" s="34">
        <v>346.45396599999998</v>
      </c>
      <c r="D64" s="42">
        <f>C64/B64%</f>
        <v>96.982810428225974</v>
      </c>
      <c r="E64" s="34">
        <v>368.22425199999998</v>
      </c>
      <c r="F64" s="84">
        <f>E64/C64%</f>
        <v>106.28374564486873</v>
      </c>
      <c r="G64" s="140">
        <v>31.434153999999999</v>
      </c>
      <c r="H64" s="37">
        <v>39.002009999999999</v>
      </c>
      <c r="I64" s="67">
        <f>H64-G64</f>
        <v>7.567855999999999</v>
      </c>
      <c r="J64" s="42">
        <f>H64/G64%</f>
        <v>124.07526539444962</v>
      </c>
      <c r="K64" s="76">
        <f t="shared" si="36"/>
        <v>24.075265394449616</v>
      </c>
      <c r="L64" s="37">
        <v>39.255823999999997</v>
      </c>
      <c r="M64" s="37">
        <v>50.114220000000003</v>
      </c>
      <c r="N64" s="67">
        <f t="shared" si="75"/>
        <v>10.858396000000006</v>
      </c>
      <c r="O64" s="42">
        <f t="shared" si="76"/>
        <v>127.66059884515482</v>
      </c>
      <c r="P64" s="133">
        <f t="shared" si="1"/>
        <v>27.660598845154823</v>
      </c>
      <c r="Q64" s="34">
        <v>70.689977999999996</v>
      </c>
      <c r="R64" s="37">
        <v>89.116230000000002</v>
      </c>
      <c r="S64" s="67">
        <f t="shared" si="38"/>
        <v>18.426252000000005</v>
      </c>
      <c r="T64" s="42">
        <f t="shared" si="39"/>
        <v>126.06628622801382</v>
      </c>
      <c r="U64" s="133">
        <f t="shared" si="2"/>
        <v>26.066286228013823</v>
      </c>
      <c r="V64" s="34">
        <v>50.061615000000003</v>
      </c>
      <c r="W64" s="34">
        <v>43.256782999999999</v>
      </c>
      <c r="X64" s="34">
        <f t="shared" si="3"/>
        <v>-6.8048320000000047</v>
      </c>
      <c r="Y64" s="39">
        <f t="shared" si="4"/>
        <v>86.407086547247815</v>
      </c>
      <c r="Z64" s="133">
        <f t="shared" si="5"/>
        <v>-13.592913452752185</v>
      </c>
      <c r="AA64" s="34">
        <v>120.751593</v>
      </c>
      <c r="AB64" s="37">
        <v>132.37301299999999</v>
      </c>
      <c r="AC64" s="158">
        <f t="shared" si="40"/>
        <v>11.621419999999986</v>
      </c>
      <c r="AD64" s="42">
        <f t="shared" si="41"/>
        <v>109.62423742103343</v>
      </c>
      <c r="AE64" s="133">
        <f t="shared" si="42"/>
        <v>9.6242374210334276</v>
      </c>
      <c r="AF64" s="37">
        <v>33.134399999999999</v>
      </c>
      <c r="AG64" s="37">
        <v>41.833032000000003</v>
      </c>
      <c r="AH64" s="37">
        <f t="shared" si="64"/>
        <v>8.6986320000000035</v>
      </c>
      <c r="AI64" s="42">
        <f t="shared" si="65"/>
        <v>126.25257134579171</v>
      </c>
      <c r="AJ64" s="164">
        <f t="shared" si="43"/>
        <v>26.252571345791708</v>
      </c>
      <c r="AK64" s="37">
        <v>153.88599300000001</v>
      </c>
      <c r="AL64" s="37">
        <v>174.20604499999999</v>
      </c>
      <c r="AM64" s="37">
        <f t="shared" si="66"/>
        <v>20.320051999999976</v>
      </c>
      <c r="AN64" s="42">
        <f t="shared" si="44"/>
        <v>113.20461440567887</v>
      </c>
      <c r="AO64" s="164">
        <f t="shared" si="45"/>
        <v>13.204614405678868</v>
      </c>
      <c r="AP64" s="34">
        <v>180.804295</v>
      </c>
      <c r="AQ64" s="34">
        <v>26.918302000000001</v>
      </c>
      <c r="AR64" s="34">
        <v>39.111567999999998</v>
      </c>
      <c r="AS64" s="72">
        <f t="shared" si="8"/>
        <v>12.193265999999998</v>
      </c>
      <c r="AT64" s="39">
        <f t="shared" si="46"/>
        <v>145.29730738588191</v>
      </c>
      <c r="AU64" s="34">
        <v>213.31761299999999</v>
      </c>
      <c r="AV64" s="70">
        <f t="shared" si="47"/>
        <v>32.513317999999998</v>
      </c>
      <c r="AW64" s="39">
        <f t="shared" si="48"/>
        <v>117.98260268098167</v>
      </c>
      <c r="AX64" s="164">
        <f t="shared" si="49"/>
        <v>17.982602680981671</v>
      </c>
      <c r="AY64" s="34">
        <v>204.11085800000001</v>
      </c>
      <c r="AZ64" s="34">
        <v>23.306563000000001</v>
      </c>
      <c r="BA64" s="34">
        <v>39.028945999999998</v>
      </c>
      <c r="BB64" s="34">
        <f t="shared" si="9"/>
        <v>15.722382999999997</v>
      </c>
      <c r="BC64" s="39">
        <f t="shared" si="10"/>
        <v>167.45903718193026</v>
      </c>
      <c r="BD64" s="34">
        <v>252.34655900000001</v>
      </c>
      <c r="BE64" s="34">
        <f t="shared" si="11"/>
        <v>48.235701000000006</v>
      </c>
      <c r="BF64" s="39">
        <f t="shared" si="12"/>
        <v>123.63210927269731</v>
      </c>
      <c r="BG64" s="164">
        <f t="shared" si="13"/>
        <v>23.632109272697306</v>
      </c>
      <c r="BH64" s="34">
        <v>21.302102000000001</v>
      </c>
      <c r="BI64" s="34">
        <v>37.461488000000003</v>
      </c>
      <c r="BJ64" s="34">
        <f t="shared" si="67"/>
        <v>16.159386000000001</v>
      </c>
      <c r="BK64" s="39">
        <f t="shared" si="77"/>
        <v>175.85817587391142</v>
      </c>
      <c r="BL64" s="34">
        <v>225.41296</v>
      </c>
      <c r="BM64" s="34">
        <v>289.80804699999999</v>
      </c>
      <c r="BN64" s="34">
        <f>BM64-BL64</f>
        <v>64.39508699999999</v>
      </c>
      <c r="BO64" s="39">
        <f>BM64/BL64%</f>
        <v>128.56760631686836</v>
      </c>
      <c r="BP64" s="164">
        <f t="shared" si="68"/>
        <v>28.567606316868364</v>
      </c>
      <c r="BQ64" s="34">
        <v>22.895810000000001</v>
      </c>
      <c r="BR64" s="34">
        <v>39.663981999999997</v>
      </c>
      <c r="BS64" s="34">
        <f t="shared" si="80"/>
        <v>16.768171999999996</v>
      </c>
      <c r="BT64" s="39">
        <f t="shared" si="81"/>
        <v>173.23685862173033</v>
      </c>
      <c r="BU64" s="34">
        <v>248.30877000000001</v>
      </c>
      <c r="BV64" s="34">
        <v>329.47202900000002</v>
      </c>
      <c r="BW64" s="34">
        <f t="shared" si="69"/>
        <v>81.163259000000011</v>
      </c>
      <c r="BX64" s="39">
        <f t="shared" si="70"/>
        <v>132.6864246478286</v>
      </c>
      <c r="BY64" s="133">
        <f t="shared" si="82"/>
        <v>32.686424647828602</v>
      </c>
      <c r="BZ64" s="34">
        <v>23.796984999999999</v>
      </c>
      <c r="CA64" s="34">
        <v>44.114027999999998</v>
      </c>
      <c r="CB64" s="34">
        <f t="shared" si="71"/>
        <v>20.317042999999998</v>
      </c>
      <c r="CC64" s="39">
        <f t="shared" si="72"/>
        <v>185.37654244854969</v>
      </c>
      <c r="CD64" s="34">
        <v>272.10575499999999</v>
      </c>
      <c r="CE64" s="34">
        <v>373.58605699999998</v>
      </c>
      <c r="CF64" s="34">
        <f t="shared" si="83"/>
        <v>101.48030199999999</v>
      </c>
      <c r="CG64" s="39">
        <f t="shared" si="73"/>
        <v>137.29443429081462</v>
      </c>
      <c r="CH64" s="133">
        <f t="shared" si="74"/>
        <v>37.294434290814621</v>
      </c>
      <c r="CI64" s="34">
        <v>27.406244000000001</v>
      </c>
      <c r="CJ64" s="34">
        <v>44.524647999999999</v>
      </c>
      <c r="CK64" s="34">
        <f t="shared" si="50"/>
        <v>17.118403999999998</v>
      </c>
      <c r="CL64" s="39">
        <f t="shared" si="51"/>
        <v>162.46169303608329</v>
      </c>
      <c r="CM64" s="34">
        <v>299.511999</v>
      </c>
      <c r="CN64" s="34">
        <v>418.110705</v>
      </c>
      <c r="CO64" s="34">
        <f t="shared" si="84"/>
        <v>118.59870599999999</v>
      </c>
      <c r="CP64" s="39">
        <f t="shared" si="85"/>
        <v>139.59731376237784</v>
      </c>
      <c r="CQ64" s="133">
        <f t="shared" si="54"/>
        <v>39.597313762377837</v>
      </c>
      <c r="CR64" s="34">
        <v>33.953344999999999</v>
      </c>
      <c r="CS64" s="34">
        <v>64.602408999999994</v>
      </c>
      <c r="CT64" s="39">
        <f t="shared" si="86"/>
        <v>30.649063999999996</v>
      </c>
      <c r="CU64" s="39">
        <f t="shared" si="87"/>
        <v>190.26817239950879</v>
      </c>
      <c r="CV64" s="34">
        <v>333.46534400000002</v>
      </c>
      <c r="CW64" s="34">
        <v>482.71311400000002</v>
      </c>
      <c r="CX64" s="39">
        <f t="shared" si="88"/>
        <v>149.24777</v>
      </c>
      <c r="CY64" s="39">
        <f t="shared" si="89"/>
        <v>144.75660595183169</v>
      </c>
      <c r="CZ64" s="133">
        <f t="shared" si="90"/>
        <v>44.756605951831688</v>
      </c>
      <c r="DA64" s="34">
        <v>34.758907999999998</v>
      </c>
      <c r="DB64" s="34">
        <v>62.679305999999997</v>
      </c>
      <c r="DC64" s="34">
        <f t="shared" si="55"/>
        <v>27.920397999999999</v>
      </c>
      <c r="DD64" s="39">
        <f t="shared" si="56"/>
        <v>180.32587790157274</v>
      </c>
      <c r="DE64" s="34">
        <v>545.39242000000002</v>
      </c>
      <c r="DF64" s="34">
        <f>DE64-E64</f>
        <v>177.16816800000004</v>
      </c>
      <c r="DG64" s="39">
        <f>DE64/E64%</f>
        <v>148.11420405845513</v>
      </c>
      <c r="DH64" s="85">
        <f t="shared" si="57"/>
        <v>48.11420405845513</v>
      </c>
      <c r="DI64" s="37">
        <v>39.002009999999999</v>
      </c>
      <c r="DJ64" s="37">
        <v>62.361342</v>
      </c>
      <c r="DK64" s="37">
        <f t="shared" si="19"/>
        <v>23.359332000000002</v>
      </c>
      <c r="DL64" s="42">
        <f t="shared" si="20"/>
        <v>159.89263630259057</v>
      </c>
      <c r="DM64" s="38">
        <f t="shared" si="21"/>
        <v>59.892636302590574</v>
      </c>
      <c r="DN64" s="201">
        <v>89.116230000000002</v>
      </c>
      <c r="DO64" s="196">
        <v>50.114220000000003</v>
      </c>
      <c r="DP64" s="37">
        <v>45.533192</v>
      </c>
      <c r="DQ64" s="42">
        <f t="shared" si="22"/>
        <v>-4.5810280000000034</v>
      </c>
      <c r="DR64" s="42">
        <f t="shared" si="23"/>
        <v>90.858826097662501</v>
      </c>
      <c r="DS64" s="37">
        <v>107.89453399999999</v>
      </c>
      <c r="DT64" s="42">
        <f t="shared" si="24"/>
        <v>18.778303999999991</v>
      </c>
      <c r="DU64" s="42">
        <f t="shared" si="25"/>
        <v>121.07169928530415</v>
      </c>
      <c r="DV64" s="38">
        <f t="shared" si="26"/>
        <v>21.071699285304149</v>
      </c>
      <c r="DW64" s="196">
        <v>43.256782999999999</v>
      </c>
      <c r="DX64" s="37">
        <v>40.079757999999998</v>
      </c>
      <c r="DY64" s="37">
        <f t="shared" si="27"/>
        <v>-3.1770250000000004</v>
      </c>
      <c r="DZ64" s="42">
        <f t="shared" si="28"/>
        <v>92.655429323072866</v>
      </c>
      <c r="EA64" s="201">
        <v>132.37301299999999</v>
      </c>
      <c r="EB64" s="37">
        <v>147.97429199999999</v>
      </c>
      <c r="EC64" s="37">
        <f>EB64-EA64</f>
        <v>15.601279000000005</v>
      </c>
      <c r="ED64" s="42">
        <f>EB64/EA64%</f>
        <v>111.78584565420445</v>
      </c>
      <c r="EE64" s="38">
        <f t="shared" si="30"/>
        <v>11.785845654204451</v>
      </c>
      <c r="EF64" s="196">
        <v>41.833032000000003</v>
      </c>
      <c r="EG64" s="37">
        <v>45.674602999999998</v>
      </c>
      <c r="EH64" s="216">
        <f t="shared" si="31"/>
        <v>3.8415709999999947</v>
      </c>
      <c r="EI64" s="42">
        <f t="shared" si="32"/>
        <v>109.18310439463244</v>
      </c>
      <c r="EJ64" s="201">
        <v>174.20604499999999</v>
      </c>
      <c r="EK64" s="37">
        <v>193.64889500000001</v>
      </c>
      <c r="EL64" s="216">
        <f t="shared" si="33"/>
        <v>19.442850000000021</v>
      </c>
      <c r="EM64" s="42">
        <f t="shared" si="34"/>
        <v>111.16083543484385</v>
      </c>
      <c r="EN64" s="210">
        <f t="shared" si="35"/>
        <v>11.160835434843847</v>
      </c>
    </row>
    <row r="65" spans="1:144" s="23" customFormat="1" ht="49.95" customHeight="1">
      <c r="A65" s="55" t="s">
        <v>32</v>
      </c>
      <c r="B65" s="34">
        <v>16.008807999999998</v>
      </c>
      <c r="C65" s="34">
        <v>80.453406999999999</v>
      </c>
      <c r="D65" s="42">
        <f>C65/B65%</f>
        <v>502.55713604660633</v>
      </c>
      <c r="E65" s="34">
        <v>119.725227</v>
      </c>
      <c r="F65" s="84">
        <f>E65/C65%</f>
        <v>148.81312235788846</v>
      </c>
      <c r="G65" s="140">
        <v>7.0637129999999999</v>
      </c>
      <c r="H65" s="37">
        <v>11.213108</v>
      </c>
      <c r="I65" s="67">
        <f>H65-G65</f>
        <v>4.1493950000000002</v>
      </c>
      <c r="J65" s="42">
        <f>H65/G65%</f>
        <v>158.74240643695464</v>
      </c>
      <c r="K65" s="76">
        <f t="shared" si="36"/>
        <v>58.742406436954639</v>
      </c>
      <c r="L65" s="37">
        <v>10.209275999999999</v>
      </c>
      <c r="M65" s="37">
        <v>10.742703000000001</v>
      </c>
      <c r="N65" s="67">
        <f t="shared" si="75"/>
        <v>0.53342700000000143</v>
      </c>
      <c r="O65" s="42">
        <f t="shared" si="76"/>
        <v>105.22492486244863</v>
      </c>
      <c r="P65" s="133">
        <f t="shared" si="1"/>
        <v>5.2249248624486313</v>
      </c>
      <c r="Q65" s="34">
        <v>17.272988999999999</v>
      </c>
      <c r="R65" s="37">
        <v>21.955811000000001</v>
      </c>
      <c r="S65" s="67">
        <f t="shared" si="38"/>
        <v>4.6828220000000016</v>
      </c>
      <c r="T65" s="42">
        <f t="shared" si="39"/>
        <v>127.11066393893958</v>
      </c>
      <c r="U65" s="133">
        <f t="shared" si="2"/>
        <v>27.110663938939581</v>
      </c>
      <c r="V65" s="34">
        <v>10.820553</v>
      </c>
      <c r="W65" s="34">
        <v>9.4696759999999998</v>
      </c>
      <c r="X65" s="34">
        <f t="shared" si="3"/>
        <v>-1.3508770000000005</v>
      </c>
      <c r="Y65" s="39">
        <f t="shared" si="4"/>
        <v>87.515638063969547</v>
      </c>
      <c r="Z65" s="133">
        <f t="shared" si="5"/>
        <v>-12.484361936030453</v>
      </c>
      <c r="AA65" s="34">
        <v>28.093541999999999</v>
      </c>
      <c r="AB65" s="37">
        <v>31.425487</v>
      </c>
      <c r="AC65" s="158">
        <f t="shared" si="40"/>
        <v>3.331945000000001</v>
      </c>
      <c r="AD65" s="42">
        <f t="shared" si="41"/>
        <v>111.86018124734859</v>
      </c>
      <c r="AE65" s="133">
        <f t="shared" si="42"/>
        <v>11.860181247348592</v>
      </c>
      <c r="AF65" s="37">
        <v>11.736037</v>
      </c>
      <c r="AG65" s="37">
        <v>9.9319849999999992</v>
      </c>
      <c r="AH65" s="37">
        <f t="shared" si="64"/>
        <v>-1.8040520000000004</v>
      </c>
      <c r="AI65" s="42">
        <f t="shared" si="65"/>
        <v>84.628098905959476</v>
      </c>
      <c r="AJ65" s="164">
        <f t="shared" si="43"/>
        <v>-15.371901094040524</v>
      </c>
      <c r="AK65" s="37">
        <v>39.829579000000003</v>
      </c>
      <c r="AL65" s="37">
        <v>41.357472000000001</v>
      </c>
      <c r="AM65" s="37">
        <f t="shared" si="66"/>
        <v>1.5278929999999988</v>
      </c>
      <c r="AN65" s="42">
        <f t="shared" si="44"/>
        <v>103.8360761985458</v>
      </c>
      <c r="AO65" s="164">
        <f t="shared" si="45"/>
        <v>3.836076198545797</v>
      </c>
      <c r="AP65" s="34">
        <v>49.933233999999999</v>
      </c>
      <c r="AQ65" s="34">
        <v>10.103655</v>
      </c>
      <c r="AR65" s="34">
        <v>9.5183579999999992</v>
      </c>
      <c r="AS65" s="72">
        <f t="shared" si="8"/>
        <v>-0.58529700000000062</v>
      </c>
      <c r="AT65" s="39">
        <f t="shared" si="46"/>
        <v>94.207076548041272</v>
      </c>
      <c r="AU65" s="34">
        <v>50.875830000000001</v>
      </c>
      <c r="AV65" s="70">
        <f t="shared" si="47"/>
        <v>0.94259600000000177</v>
      </c>
      <c r="AW65" s="39">
        <f t="shared" si="48"/>
        <v>101.88771270052327</v>
      </c>
      <c r="AX65" s="164">
        <f t="shared" si="49"/>
        <v>1.8877127005232666</v>
      </c>
      <c r="AY65" s="34">
        <v>60.738531999999999</v>
      </c>
      <c r="AZ65" s="34">
        <v>10.805298000000001</v>
      </c>
      <c r="BA65" s="34">
        <v>9.8661720000000006</v>
      </c>
      <c r="BB65" s="34">
        <f t="shared" si="9"/>
        <v>-0.93912599999999991</v>
      </c>
      <c r="BC65" s="39">
        <f t="shared" si="10"/>
        <v>91.308652477701216</v>
      </c>
      <c r="BD65" s="34">
        <v>60.742001999999999</v>
      </c>
      <c r="BE65" s="34">
        <f t="shared" si="11"/>
        <v>3.4700000000000841E-3</v>
      </c>
      <c r="BF65" s="39">
        <f t="shared" si="12"/>
        <v>100.00571301262269</v>
      </c>
      <c r="BG65" s="164">
        <f t="shared" si="13"/>
        <v>5.7130126226923039E-3</v>
      </c>
      <c r="BH65" s="34">
        <v>10.436532</v>
      </c>
      <c r="BI65" s="34">
        <v>9.5267099999999996</v>
      </c>
      <c r="BJ65" s="34">
        <f t="shared" si="67"/>
        <v>-0.90982200000000013</v>
      </c>
      <c r="BK65" s="39">
        <f t="shared" si="77"/>
        <v>91.282334016702094</v>
      </c>
      <c r="BL65" s="34">
        <v>71.175064000000006</v>
      </c>
      <c r="BM65" s="34">
        <v>70.268711999999994</v>
      </c>
      <c r="BN65" s="34">
        <f>BM65-BL65</f>
        <v>-0.90635200000001248</v>
      </c>
      <c r="BO65" s="39">
        <f>BM65/BL65%</f>
        <v>98.726587727409679</v>
      </c>
      <c r="BP65" s="164">
        <f t="shared" si="68"/>
        <v>-1.2734122725903205</v>
      </c>
      <c r="BQ65" s="34">
        <v>8.9911180000000002</v>
      </c>
      <c r="BR65" s="34">
        <v>9.1968160000000001</v>
      </c>
      <c r="BS65" s="34">
        <f t="shared" si="80"/>
        <v>0.20569799999999994</v>
      </c>
      <c r="BT65" s="39">
        <f t="shared" si="81"/>
        <v>102.28779112897861</v>
      </c>
      <c r="BU65" s="34">
        <v>80.166182000000006</v>
      </c>
      <c r="BV65" s="34">
        <v>79.465528000000006</v>
      </c>
      <c r="BW65" s="34">
        <f t="shared" si="69"/>
        <v>-0.70065400000000011</v>
      </c>
      <c r="BX65" s="39">
        <f t="shared" si="70"/>
        <v>99.125998042416441</v>
      </c>
      <c r="BY65" s="133">
        <f t="shared" si="82"/>
        <v>-0.87400195758355892</v>
      </c>
      <c r="BZ65" s="34">
        <v>9.4912489999999998</v>
      </c>
      <c r="CA65" s="34">
        <v>10.479937</v>
      </c>
      <c r="CB65" s="34">
        <f t="shared" si="71"/>
        <v>0.98868799999999979</v>
      </c>
      <c r="CC65" s="39">
        <f t="shared" si="72"/>
        <v>110.41683765750956</v>
      </c>
      <c r="CD65" s="34">
        <v>89.657431000000003</v>
      </c>
      <c r="CE65" s="34">
        <v>89.945464999999999</v>
      </c>
      <c r="CF65" s="34">
        <f t="shared" si="83"/>
        <v>0.28803399999999613</v>
      </c>
      <c r="CG65" s="39">
        <f t="shared" si="73"/>
        <v>100.32126059913539</v>
      </c>
      <c r="CH65" s="133">
        <f t="shared" si="74"/>
        <v>0.32126059913538541</v>
      </c>
      <c r="CI65" s="34">
        <v>10.07719</v>
      </c>
      <c r="CJ65" s="34">
        <v>10.882433000000001</v>
      </c>
      <c r="CK65" s="34">
        <f t="shared" si="50"/>
        <v>0.80524300000000082</v>
      </c>
      <c r="CL65" s="39">
        <f t="shared" si="51"/>
        <v>107.99074940534018</v>
      </c>
      <c r="CM65" s="34">
        <v>99.734621000000004</v>
      </c>
      <c r="CN65" s="34">
        <v>100.827898</v>
      </c>
      <c r="CO65" s="34">
        <f t="shared" si="84"/>
        <v>1.0932770000000005</v>
      </c>
      <c r="CP65" s="39">
        <f t="shared" si="85"/>
        <v>101.09618604757119</v>
      </c>
      <c r="CQ65" s="133">
        <f t="shared" si="54"/>
        <v>1.0961860475711944</v>
      </c>
      <c r="CR65" s="34">
        <v>10.420933</v>
      </c>
      <c r="CS65" s="34">
        <v>11.415820999999999</v>
      </c>
      <c r="CT65" s="39">
        <f t="shared" si="86"/>
        <v>0.99488799999999955</v>
      </c>
      <c r="CU65" s="39">
        <f t="shared" si="87"/>
        <v>109.54701464830451</v>
      </c>
      <c r="CV65" s="34">
        <v>110.155554</v>
      </c>
      <c r="CW65" s="34">
        <v>112.243719</v>
      </c>
      <c r="CX65" s="39">
        <f t="shared" si="88"/>
        <v>2.0881650000000036</v>
      </c>
      <c r="CY65" s="39">
        <f t="shared" si="89"/>
        <v>101.89565112622466</v>
      </c>
      <c r="CZ65" s="133">
        <f t="shared" si="90"/>
        <v>1.8956511262246636</v>
      </c>
      <c r="DA65" s="34">
        <v>9.5696729999999999</v>
      </c>
      <c r="DB65" s="34">
        <v>11.781003999999999</v>
      </c>
      <c r="DC65" s="34">
        <f t="shared" si="55"/>
        <v>2.2113309999999995</v>
      </c>
      <c r="DD65" s="39">
        <f t="shared" si="56"/>
        <v>123.10769657437616</v>
      </c>
      <c r="DE65" s="34">
        <v>124.02472299999999</v>
      </c>
      <c r="DF65" s="34">
        <f>DE65-E65</f>
        <v>4.2994959999999907</v>
      </c>
      <c r="DG65" s="39">
        <f>DE65/E65%</f>
        <v>103.59113622728816</v>
      </c>
      <c r="DH65" s="85">
        <f t="shared" si="57"/>
        <v>3.5911362272881604</v>
      </c>
      <c r="DI65" s="37">
        <v>11.213108</v>
      </c>
      <c r="DJ65" s="37">
        <v>12.018215</v>
      </c>
      <c r="DK65" s="37">
        <f t="shared" si="19"/>
        <v>0.80510699999999957</v>
      </c>
      <c r="DL65" s="42">
        <f t="shared" si="20"/>
        <v>107.18005213184426</v>
      </c>
      <c r="DM65" s="38">
        <f t="shared" si="21"/>
        <v>7.1800521318442634</v>
      </c>
      <c r="DN65" s="201">
        <v>21.955811000000001</v>
      </c>
      <c r="DO65" s="196">
        <v>10.742703000000001</v>
      </c>
      <c r="DP65" s="37">
        <v>12.119311</v>
      </c>
      <c r="DQ65" s="42">
        <f t="shared" si="22"/>
        <v>1.3766079999999992</v>
      </c>
      <c r="DR65" s="42">
        <f t="shared" si="23"/>
        <v>112.81435407829854</v>
      </c>
      <c r="DS65" s="37">
        <v>24.137526000000001</v>
      </c>
      <c r="DT65" s="42">
        <f t="shared" si="24"/>
        <v>2.1817150000000005</v>
      </c>
      <c r="DU65" s="42">
        <f t="shared" si="25"/>
        <v>109.93684542101406</v>
      </c>
      <c r="DV65" s="38">
        <f t="shared" si="26"/>
        <v>9.9368454210140555</v>
      </c>
      <c r="DW65" s="196">
        <v>9.4696759999999998</v>
      </c>
      <c r="DX65" s="37">
        <v>9.9320939999999993</v>
      </c>
      <c r="DY65" s="37">
        <f t="shared" si="27"/>
        <v>0.46241799999999955</v>
      </c>
      <c r="DZ65" s="42">
        <f t="shared" si="28"/>
        <v>104.88314489323605</v>
      </c>
      <c r="EA65" s="201">
        <v>31.425487</v>
      </c>
      <c r="EB65" s="37">
        <v>34.06962</v>
      </c>
      <c r="EC65" s="37">
        <f>EB65-EA65</f>
        <v>2.6441330000000001</v>
      </c>
      <c r="ED65" s="42">
        <f>EB65/EA65%</f>
        <v>108.41397620981975</v>
      </c>
      <c r="EE65" s="38">
        <f t="shared" si="30"/>
        <v>8.4139762098197508</v>
      </c>
      <c r="EF65" s="196">
        <v>9.9319849999999992</v>
      </c>
      <c r="EG65" s="37">
        <v>10.879909</v>
      </c>
      <c r="EH65" s="216">
        <f t="shared" si="31"/>
        <v>0.94792400000000043</v>
      </c>
      <c r="EI65" s="42">
        <f t="shared" si="32"/>
        <v>109.54415456728943</v>
      </c>
      <c r="EJ65" s="201">
        <v>41.357472000000001</v>
      </c>
      <c r="EK65" s="37">
        <v>44.949528999999998</v>
      </c>
      <c r="EL65" s="216">
        <f t="shared" si="33"/>
        <v>3.5920569999999969</v>
      </c>
      <c r="EM65" s="42">
        <f t="shared" si="34"/>
        <v>108.68538821715215</v>
      </c>
      <c r="EN65" s="210">
        <f t="shared" si="35"/>
        <v>8.6853882171521519</v>
      </c>
    </row>
    <row r="66" spans="1:144" s="14" customFormat="1" ht="20.399999999999999" customHeight="1">
      <c r="A66" s="6" t="s">
        <v>53</v>
      </c>
      <c r="B66" s="33">
        <v>58.844208000000002</v>
      </c>
      <c r="C66" s="33">
        <v>62.098815000000002</v>
      </c>
      <c r="D66" s="41">
        <f>C66/B66%</f>
        <v>105.5308875938988</v>
      </c>
      <c r="E66" s="33">
        <v>89.810935000000001</v>
      </c>
      <c r="F66" s="41">
        <f>E66/C66%</f>
        <v>144.62584350442111</v>
      </c>
      <c r="G66" s="33">
        <v>7.6297000000000004E-2</v>
      </c>
      <c r="H66" s="33">
        <v>-0.18954699999999999</v>
      </c>
      <c r="I66" s="61">
        <f>H66-G66</f>
        <v>-0.26584399999999997</v>
      </c>
      <c r="J66" s="57" t="s">
        <v>14</v>
      </c>
      <c r="K66" s="75" t="s">
        <v>14</v>
      </c>
      <c r="L66" s="47">
        <v>1.4885219999999999</v>
      </c>
      <c r="M66" s="47">
        <v>32.679703000000003</v>
      </c>
      <c r="N66" s="145">
        <f t="shared" si="75"/>
        <v>31.191181000000004</v>
      </c>
      <c r="O66" s="57">
        <f t="shared" si="76"/>
        <v>2195.4464226931145</v>
      </c>
      <c r="P66" s="132">
        <f t="shared" si="1"/>
        <v>2095.4464226931145</v>
      </c>
      <c r="Q66" s="33">
        <v>1.564818</v>
      </c>
      <c r="R66" s="47">
        <v>32.490155999999999</v>
      </c>
      <c r="S66" s="145">
        <f t="shared" si="38"/>
        <v>30.925338</v>
      </c>
      <c r="T66" s="57">
        <f t="shared" si="39"/>
        <v>2076.2897666054455</v>
      </c>
      <c r="U66" s="132">
        <f t="shared" si="2"/>
        <v>1976.2897666054455</v>
      </c>
      <c r="V66" s="33">
        <v>14.971727</v>
      </c>
      <c r="W66" s="33">
        <v>6.6363560000000001</v>
      </c>
      <c r="X66" s="33">
        <f t="shared" si="3"/>
        <v>-8.3353709999999985</v>
      </c>
      <c r="Y66" s="41">
        <f t="shared" si="4"/>
        <v>44.325921785776622</v>
      </c>
      <c r="Z66" s="132">
        <f t="shared" si="5"/>
        <v>-55.674078214223378</v>
      </c>
      <c r="AA66" s="33">
        <v>16.536545</v>
      </c>
      <c r="AB66" s="33">
        <v>39.126511999999998</v>
      </c>
      <c r="AC66" s="155">
        <f t="shared" si="40"/>
        <v>22.589966999999998</v>
      </c>
      <c r="AD66" s="41">
        <f t="shared" si="41"/>
        <v>236.60632858919442</v>
      </c>
      <c r="AE66" s="132">
        <f t="shared" si="42"/>
        <v>136.60632858919442</v>
      </c>
      <c r="AF66" s="33">
        <v>0.68079500000000004</v>
      </c>
      <c r="AG66" s="33">
        <v>0.61682700000000001</v>
      </c>
      <c r="AH66" s="33">
        <f t="shared" si="64"/>
        <v>-6.3968000000000025E-2</v>
      </c>
      <c r="AI66" s="41">
        <f t="shared" si="65"/>
        <v>90.603926292055618</v>
      </c>
      <c r="AJ66" s="163">
        <f t="shared" si="43"/>
        <v>-9.3960737079443817</v>
      </c>
      <c r="AK66" s="33">
        <v>17.21734</v>
      </c>
      <c r="AL66" s="33">
        <v>39.743338999999999</v>
      </c>
      <c r="AM66" s="33">
        <f t="shared" si="66"/>
        <v>22.525998999999999</v>
      </c>
      <c r="AN66" s="41">
        <f t="shared" si="44"/>
        <v>230.83321233128925</v>
      </c>
      <c r="AO66" s="163">
        <f t="shared" si="45"/>
        <v>130.83321233128925</v>
      </c>
      <c r="AP66" s="33">
        <v>32.923856999999998</v>
      </c>
      <c r="AQ66" s="33">
        <v>15.706517</v>
      </c>
      <c r="AR66" s="33">
        <v>28.156832999999999</v>
      </c>
      <c r="AS66" s="71">
        <f t="shared" si="8"/>
        <v>12.450315999999999</v>
      </c>
      <c r="AT66" s="41">
        <f t="shared" si="46"/>
        <v>179.26847180695756</v>
      </c>
      <c r="AU66" s="33">
        <v>67.900171999999998</v>
      </c>
      <c r="AV66" s="69">
        <f t="shared" si="47"/>
        <v>34.976315</v>
      </c>
      <c r="AW66" s="41">
        <f t="shared" si="48"/>
        <v>206.23395369503638</v>
      </c>
      <c r="AX66" s="163">
        <f t="shared" si="49"/>
        <v>106.23395369503638</v>
      </c>
      <c r="AY66" s="33">
        <v>38.049219000000001</v>
      </c>
      <c r="AZ66" s="33">
        <v>5.125362</v>
      </c>
      <c r="BA66" s="33">
        <v>0.87405600000000006</v>
      </c>
      <c r="BB66" s="33">
        <f t="shared" si="9"/>
        <v>-4.2513059999999996</v>
      </c>
      <c r="BC66" s="41">
        <f t="shared" si="10"/>
        <v>17.053546656801998</v>
      </c>
      <c r="BD66" s="33">
        <v>68.774227999999994</v>
      </c>
      <c r="BE66" s="33">
        <f t="shared" si="11"/>
        <v>30.725008999999993</v>
      </c>
      <c r="BF66" s="41">
        <f t="shared" si="12"/>
        <v>180.75069556618229</v>
      </c>
      <c r="BG66" s="163">
        <f t="shared" si="13"/>
        <v>80.750695566182287</v>
      </c>
      <c r="BH66" s="33">
        <v>0.39121600000000001</v>
      </c>
      <c r="BI66" s="33">
        <v>0.57608000000000004</v>
      </c>
      <c r="BJ66" s="33">
        <f t="shared" si="67"/>
        <v>0.18486400000000003</v>
      </c>
      <c r="BK66" s="41">
        <f t="shared" si="77"/>
        <v>147.25369105558053</v>
      </c>
      <c r="BL66" s="33">
        <v>38.440435000000001</v>
      </c>
      <c r="BM66" s="33">
        <v>69.350307999999998</v>
      </c>
      <c r="BN66" s="33">
        <f>BM66-BL66</f>
        <v>30.909872999999997</v>
      </c>
      <c r="BO66" s="41">
        <f>BM66/BL66%</f>
        <v>180.40978984759147</v>
      </c>
      <c r="BP66" s="163">
        <f t="shared" si="68"/>
        <v>80.409789847591469</v>
      </c>
      <c r="BQ66" s="33">
        <v>20.872834999999998</v>
      </c>
      <c r="BR66" s="33">
        <v>31.348462000000001</v>
      </c>
      <c r="BS66" s="33">
        <f t="shared" si="80"/>
        <v>10.475627000000003</v>
      </c>
      <c r="BT66" s="41">
        <f t="shared" si="81"/>
        <v>150.18784942246708</v>
      </c>
      <c r="BU66" s="33">
        <v>59.313270000000003</v>
      </c>
      <c r="BV66" s="33">
        <v>100.69877</v>
      </c>
      <c r="BW66" s="33">
        <f t="shared" si="69"/>
        <v>41.385499999999993</v>
      </c>
      <c r="BX66" s="41">
        <f t="shared" si="70"/>
        <v>169.77443664798784</v>
      </c>
      <c r="BY66" s="132">
        <f t="shared" si="82"/>
        <v>69.774436647987841</v>
      </c>
      <c r="BZ66" s="33">
        <v>7.2750820000000003</v>
      </c>
      <c r="CA66" s="33">
        <v>1.674177</v>
      </c>
      <c r="CB66" s="34">
        <f t="shared" si="71"/>
        <v>-5.600905</v>
      </c>
      <c r="CC66" s="39">
        <f t="shared" si="72"/>
        <v>23.012482883354441</v>
      </c>
      <c r="CD66" s="33">
        <v>66.588352</v>
      </c>
      <c r="CE66" s="33">
        <v>102.372947</v>
      </c>
      <c r="CF66" s="33">
        <f t="shared" si="83"/>
        <v>35.784594999999996</v>
      </c>
      <c r="CG66" s="41">
        <f t="shared" si="73"/>
        <v>153.74002197861873</v>
      </c>
      <c r="CH66" s="132">
        <f t="shared" si="74"/>
        <v>53.740021978618728</v>
      </c>
      <c r="CI66" s="33">
        <v>0.40864200000000001</v>
      </c>
      <c r="CJ66" s="33">
        <v>1.132663</v>
      </c>
      <c r="CK66" s="33">
        <f t="shared" si="50"/>
        <v>0.72402100000000003</v>
      </c>
      <c r="CL66" s="41">
        <f t="shared" si="51"/>
        <v>277.17733370529703</v>
      </c>
      <c r="CM66" s="33">
        <v>66.996994000000001</v>
      </c>
      <c r="CN66" s="33">
        <v>103.50561</v>
      </c>
      <c r="CO66" s="33">
        <f t="shared" si="84"/>
        <v>36.508616000000004</v>
      </c>
      <c r="CP66" s="41">
        <f t="shared" si="85"/>
        <v>154.49291650308967</v>
      </c>
      <c r="CQ66" s="132">
        <f t="shared" si="54"/>
        <v>54.492916503089674</v>
      </c>
      <c r="CR66" s="33">
        <v>0.78239000000000003</v>
      </c>
      <c r="CS66" s="33">
        <v>1.2258979999999999</v>
      </c>
      <c r="CT66" s="41">
        <f t="shared" si="86"/>
        <v>0.4435079999999999</v>
      </c>
      <c r="CU66" s="41">
        <f t="shared" si="87"/>
        <v>156.68630734032899</v>
      </c>
      <c r="CV66" s="33">
        <v>67.779383999999993</v>
      </c>
      <c r="CW66" s="33">
        <v>104.73150800000001</v>
      </c>
      <c r="CX66" s="41">
        <f t="shared" si="88"/>
        <v>36.952124000000012</v>
      </c>
      <c r="CY66" s="41">
        <f t="shared" si="89"/>
        <v>154.51823522031421</v>
      </c>
      <c r="CZ66" s="132">
        <f t="shared" si="90"/>
        <v>54.51823522031421</v>
      </c>
      <c r="DA66" s="33">
        <v>22.031551</v>
      </c>
      <c r="DB66" s="33">
        <v>34.563043</v>
      </c>
      <c r="DC66" s="33">
        <f t="shared" si="55"/>
        <v>12.531492</v>
      </c>
      <c r="DD66" s="41">
        <f t="shared" si="56"/>
        <v>156.87975394923399</v>
      </c>
      <c r="DE66" s="33">
        <v>139.29455100000001</v>
      </c>
      <c r="DF66" s="33">
        <f>DE66-E66</f>
        <v>49.483616000000012</v>
      </c>
      <c r="DG66" s="41">
        <f>DE66/E66%</f>
        <v>155.09754018260696</v>
      </c>
      <c r="DH66" s="190">
        <f t="shared" si="57"/>
        <v>55.097540182606963</v>
      </c>
      <c r="DI66" s="33">
        <v>-0.18954699999999999</v>
      </c>
      <c r="DJ66" s="33">
        <v>0.57633199999999996</v>
      </c>
      <c r="DK66" s="33">
        <f t="shared" si="19"/>
        <v>0.76587899999999998</v>
      </c>
      <c r="DL66" s="41" t="s">
        <v>14</v>
      </c>
      <c r="DM66" s="192" t="s">
        <v>14</v>
      </c>
      <c r="DN66" s="200">
        <v>32.490155999999999</v>
      </c>
      <c r="DO66" s="195">
        <v>32.679703000000003</v>
      </c>
      <c r="DP66" s="33">
        <v>33.913699999999999</v>
      </c>
      <c r="DQ66" s="41">
        <f t="shared" si="22"/>
        <v>1.2339969999999951</v>
      </c>
      <c r="DR66" s="41">
        <f t="shared" si="23"/>
        <v>103.77603492908119</v>
      </c>
      <c r="DS66" s="33">
        <v>34.490031999999999</v>
      </c>
      <c r="DT66" s="41">
        <f t="shared" si="24"/>
        <v>1.9998760000000004</v>
      </c>
      <c r="DU66" s="41">
        <f>DS66/DN66%</f>
        <v>106.15532901719524</v>
      </c>
      <c r="DV66" s="192">
        <f t="shared" si="26"/>
        <v>6.1553290171952426</v>
      </c>
      <c r="DW66" s="195">
        <v>6.6363560000000001</v>
      </c>
      <c r="DX66" s="33">
        <v>3.6505879999999999</v>
      </c>
      <c r="DY66" s="33">
        <f t="shared" si="27"/>
        <v>-2.9857680000000002</v>
      </c>
      <c r="DZ66" s="41">
        <f t="shared" si="28"/>
        <v>55.00892357191205</v>
      </c>
      <c r="EA66" s="200">
        <v>39.126511999999998</v>
      </c>
      <c r="EB66" s="33">
        <v>38.140619999999998</v>
      </c>
      <c r="EC66" s="33">
        <f>EB66-EA66</f>
        <v>-0.98589199999999977</v>
      </c>
      <c r="ED66" s="41">
        <f>EB66/EA66%</f>
        <v>97.480245619645316</v>
      </c>
      <c r="EE66" s="192">
        <f t="shared" si="30"/>
        <v>-2.5197543803546836</v>
      </c>
      <c r="EF66" s="195">
        <v>0.61682700000000001</v>
      </c>
      <c r="EG66" s="33">
        <v>1.5324679999999999</v>
      </c>
      <c r="EH66" s="212">
        <f t="shared" si="31"/>
        <v>0.91564099999999993</v>
      </c>
      <c r="EI66" s="41">
        <f t="shared" si="32"/>
        <v>248.44372895479606</v>
      </c>
      <c r="EJ66" s="200">
        <v>39.743338999999999</v>
      </c>
      <c r="EK66" s="33">
        <v>39.673088</v>
      </c>
      <c r="EL66" s="212">
        <f t="shared" si="33"/>
        <v>-7.0250999999998953E-2</v>
      </c>
      <c r="EM66" s="41">
        <f t="shared" si="34"/>
        <v>99.823238304159602</v>
      </c>
      <c r="EN66" s="211">
        <f t="shared" si="35"/>
        <v>-0.17676169584039769</v>
      </c>
    </row>
    <row r="67" spans="1:144" s="14" customFormat="1" ht="9.6" customHeight="1">
      <c r="A67" s="87"/>
      <c r="B67" s="79"/>
      <c r="C67" s="79"/>
      <c r="D67" s="78"/>
      <c r="E67" s="79"/>
      <c r="F67" s="78"/>
      <c r="G67" s="79"/>
      <c r="H67" s="79"/>
      <c r="I67" s="80"/>
      <c r="J67" s="78"/>
      <c r="K67" s="81"/>
      <c r="L67" s="123"/>
      <c r="M67" s="123"/>
      <c r="N67" s="147"/>
      <c r="O67" s="116"/>
      <c r="P67" s="135"/>
      <c r="Q67" s="127"/>
      <c r="R67" s="123"/>
      <c r="S67" s="147"/>
      <c r="T67" s="116"/>
      <c r="U67" s="135"/>
      <c r="V67" s="78"/>
      <c r="W67" s="78"/>
      <c r="X67" s="78"/>
      <c r="Y67" s="78"/>
      <c r="Z67" s="135"/>
      <c r="AA67" s="78"/>
      <c r="AC67" s="149"/>
      <c r="AD67" s="88"/>
      <c r="AE67" s="161"/>
      <c r="AI67" s="88"/>
      <c r="AJ67" s="165"/>
      <c r="AN67" s="88"/>
      <c r="AO67" s="165"/>
      <c r="AS67" s="169"/>
      <c r="AT67" s="88"/>
      <c r="AV67" s="169"/>
      <c r="AW67" s="88"/>
      <c r="AX67" s="165"/>
      <c r="BC67" s="88"/>
      <c r="BF67" s="88"/>
      <c r="BG67" s="165"/>
      <c r="BK67" s="88"/>
      <c r="BL67" s="88"/>
      <c r="BO67" s="2"/>
      <c r="BP67" s="165"/>
      <c r="BT67" s="88"/>
      <c r="BX67" s="88"/>
      <c r="BY67" s="161"/>
      <c r="CC67" s="88"/>
      <c r="CG67" s="88"/>
      <c r="CH67" s="161"/>
      <c r="CI67" s="88"/>
      <c r="CL67" s="88"/>
      <c r="CP67" s="88"/>
      <c r="CQ67" s="161"/>
      <c r="CR67" s="88"/>
      <c r="CT67" s="88"/>
      <c r="CU67" s="88"/>
      <c r="CX67" s="88"/>
      <c r="CY67" s="88"/>
      <c r="CZ67" s="161"/>
      <c r="DD67" s="88"/>
      <c r="DG67" s="88"/>
      <c r="DH67" s="187"/>
      <c r="DL67" s="88"/>
      <c r="DM67" s="193"/>
      <c r="DN67" s="202"/>
      <c r="DO67" s="206"/>
      <c r="DQ67" s="88"/>
      <c r="DR67" s="88"/>
      <c r="DT67" s="88"/>
      <c r="DU67" s="88"/>
      <c r="DV67" s="193"/>
      <c r="DW67" s="206"/>
      <c r="EA67" s="202"/>
      <c r="EE67" s="193"/>
      <c r="EI67" s="88"/>
      <c r="EM67" s="88"/>
    </row>
    <row r="68" spans="1:144" ht="16.8" customHeight="1">
      <c r="A68" s="225"/>
      <c r="B68" s="225"/>
      <c r="C68" s="225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  <c r="X68" s="225"/>
      <c r="Y68" s="225"/>
      <c r="Z68" s="225"/>
      <c r="AA68" s="225"/>
      <c r="AB68" s="225"/>
      <c r="AC68" s="225"/>
      <c r="AD68" s="225"/>
      <c r="AE68" s="225"/>
      <c r="AF68" s="225"/>
      <c r="AG68" s="225"/>
      <c r="AH68" s="225"/>
      <c r="AI68" s="225"/>
      <c r="AJ68" s="225"/>
      <c r="AK68" s="225"/>
      <c r="AL68" s="225"/>
      <c r="AM68" s="225"/>
      <c r="AN68" s="225"/>
      <c r="AO68" s="225"/>
      <c r="AP68" s="225"/>
      <c r="AQ68" s="225"/>
      <c r="AR68" s="225"/>
      <c r="AS68" s="225"/>
      <c r="AT68" s="225"/>
      <c r="AU68" s="225"/>
      <c r="AV68" s="225"/>
      <c r="AW68" s="225"/>
      <c r="AX68" s="225"/>
      <c r="AY68" s="225"/>
      <c r="AZ68" s="225"/>
      <c r="BA68" s="225"/>
      <c r="BB68" s="225"/>
      <c r="BC68" s="225"/>
      <c r="BD68" s="225"/>
      <c r="BE68" s="225"/>
      <c r="BF68" s="225"/>
      <c r="BG68" s="225"/>
      <c r="BH68" s="225"/>
      <c r="BI68" s="225"/>
      <c r="BJ68" s="225"/>
      <c r="BK68" s="225"/>
      <c r="BL68" s="225"/>
      <c r="BM68" s="225"/>
      <c r="BN68" s="225"/>
      <c r="BO68" s="225"/>
      <c r="BP68" s="225"/>
      <c r="BQ68" s="225"/>
      <c r="BR68" s="225"/>
      <c r="BS68" s="225"/>
      <c r="BT68" s="225"/>
      <c r="BU68" s="225"/>
      <c r="BV68" s="225"/>
      <c r="BW68" s="225"/>
      <c r="BX68" s="225"/>
      <c r="BY68" s="225"/>
      <c r="BZ68" s="225"/>
      <c r="CA68" s="225"/>
      <c r="CB68" s="225"/>
      <c r="CC68" s="225"/>
      <c r="CD68" s="225"/>
      <c r="CE68" s="225"/>
      <c r="CF68" s="225"/>
      <c r="CG68" s="225"/>
      <c r="CH68" s="225"/>
      <c r="CI68" s="225"/>
      <c r="CJ68" s="225"/>
      <c r="CK68" s="225"/>
      <c r="CL68" s="225"/>
      <c r="CM68" s="225"/>
      <c r="CN68" s="225"/>
      <c r="CO68" s="225"/>
      <c r="CP68" s="225"/>
      <c r="CQ68" s="225"/>
      <c r="CR68" s="225"/>
      <c r="CS68" s="225"/>
      <c r="CT68" s="225"/>
      <c r="CU68" s="225"/>
      <c r="CV68" s="225"/>
      <c r="CW68" s="225"/>
      <c r="CX68" s="225"/>
      <c r="CY68" s="225"/>
      <c r="CZ68" s="225"/>
      <c r="DA68" s="225"/>
      <c r="DB68" s="225"/>
      <c r="DC68" s="225"/>
      <c r="DD68" s="225"/>
      <c r="DE68" s="225"/>
      <c r="DF68" s="225"/>
      <c r="DG68" s="225"/>
      <c r="DH68" s="225"/>
      <c r="DI68" s="225"/>
      <c r="DJ68" s="225"/>
      <c r="DK68" s="225"/>
      <c r="DL68" s="225"/>
      <c r="DM68" s="225"/>
      <c r="DN68" s="225"/>
      <c r="DO68" s="225"/>
      <c r="DP68" s="225"/>
      <c r="DQ68" s="225"/>
      <c r="DR68" s="225"/>
      <c r="DS68" s="225"/>
      <c r="DT68" s="225"/>
      <c r="DU68" s="225"/>
    </row>
    <row r="69" spans="1:144" ht="16.8" customHeight="1">
      <c r="A69" s="226"/>
      <c r="B69" s="226"/>
      <c r="C69" s="226"/>
      <c r="D69" s="226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6"/>
      <c r="X69" s="226"/>
      <c r="Y69" s="226"/>
      <c r="Z69" s="226"/>
      <c r="AA69" s="226"/>
      <c r="AB69" s="226"/>
      <c r="AC69" s="226"/>
      <c r="AD69" s="226"/>
      <c r="AE69" s="226"/>
      <c r="AF69" s="226"/>
      <c r="AG69" s="226"/>
      <c r="AH69" s="226"/>
      <c r="AI69" s="226"/>
      <c r="AJ69" s="226"/>
      <c r="AK69" s="226"/>
      <c r="AL69" s="226"/>
      <c r="AM69" s="226"/>
      <c r="AN69" s="226"/>
      <c r="AO69" s="226"/>
      <c r="AP69" s="226"/>
      <c r="AQ69" s="226"/>
      <c r="AR69" s="226"/>
      <c r="AS69" s="226"/>
      <c r="AT69" s="226"/>
      <c r="AU69" s="226"/>
      <c r="AV69" s="226"/>
      <c r="AW69" s="226"/>
      <c r="AX69" s="226"/>
      <c r="AY69" s="226"/>
      <c r="AZ69" s="226"/>
      <c r="BA69" s="226"/>
      <c r="BB69" s="226"/>
      <c r="BC69" s="226"/>
      <c r="BD69" s="226"/>
      <c r="BE69" s="226"/>
      <c r="BF69" s="226"/>
      <c r="BG69" s="226"/>
      <c r="BH69" s="226"/>
      <c r="BI69" s="226"/>
      <c r="BJ69" s="226"/>
      <c r="BK69" s="226"/>
      <c r="BL69" s="226"/>
      <c r="BM69" s="226"/>
      <c r="BN69" s="226"/>
      <c r="BO69" s="226"/>
      <c r="BP69" s="226"/>
      <c r="BQ69" s="226"/>
      <c r="BR69" s="226"/>
      <c r="BS69" s="226"/>
      <c r="BT69" s="226"/>
      <c r="BU69" s="226"/>
      <c r="BV69" s="226"/>
      <c r="BW69" s="226"/>
      <c r="BX69" s="226"/>
      <c r="BY69" s="226"/>
      <c r="BZ69" s="226"/>
      <c r="CA69" s="226"/>
      <c r="CB69" s="226"/>
      <c r="CC69" s="226"/>
      <c r="CD69" s="226"/>
      <c r="CE69" s="226"/>
      <c r="CF69" s="226"/>
      <c r="CG69" s="226"/>
      <c r="CH69" s="226"/>
      <c r="CI69" s="226"/>
      <c r="CJ69" s="226"/>
      <c r="CK69" s="226"/>
      <c r="CL69" s="226"/>
      <c r="CM69" s="226"/>
      <c r="CN69" s="226"/>
      <c r="CO69" s="226"/>
      <c r="CP69" s="226"/>
      <c r="CQ69" s="226"/>
      <c r="CR69" s="226"/>
      <c r="CS69" s="226"/>
      <c r="CT69" s="226"/>
      <c r="CU69" s="226"/>
      <c r="CV69" s="226"/>
      <c r="CW69" s="226"/>
      <c r="CX69" s="226"/>
      <c r="CY69" s="226"/>
      <c r="CZ69" s="226"/>
      <c r="DA69" s="226"/>
      <c r="DB69" s="226"/>
      <c r="DC69" s="226"/>
      <c r="DD69" s="226"/>
      <c r="DE69" s="226"/>
      <c r="DF69" s="226"/>
      <c r="DG69" s="226"/>
      <c r="DH69" s="226"/>
      <c r="DI69" s="226"/>
      <c r="DJ69" s="226"/>
      <c r="DK69" s="226"/>
      <c r="DL69" s="226"/>
      <c r="DM69" s="226"/>
      <c r="DN69" s="226"/>
      <c r="DO69" s="226"/>
      <c r="DP69" s="226"/>
      <c r="DQ69" s="226"/>
      <c r="DR69" s="226"/>
      <c r="DS69" s="226"/>
      <c r="DT69" s="226"/>
      <c r="DU69" s="226"/>
      <c r="DV69" s="1"/>
      <c r="DW69" s="1"/>
      <c r="EA69" s="1"/>
      <c r="EE69" s="1"/>
    </row>
    <row r="70" spans="1:144" ht="16.8" customHeight="1">
      <c r="A70" s="226"/>
      <c r="B70" s="226"/>
      <c r="C70" s="226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6"/>
      <c r="X70" s="226"/>
      <c r="Y70" s="226"/>
      <c r="Z70" s="226"/>
      <c r="AA70" s="226"/>
      <c r="AB70" s="226"/>
      <c r="AC70" s="226"/>
      <c r="AD70" s="226"/>
      <c r="AE70" s="226"/>
      <c r="AF70" s="226"/>
      <c r="AG70" s="226"/>
      <c r="AH70" s="226"/>
      <c r="AI70" s="226"/>
      <c r="AJ70" s="226"/>
      <c r="AK70" s="226"/>
      <c r="AL70" s="226"/>
      <c r="AM70" s="226"/>
      <c r="AN70" s="226"/>
      <c r="AO70" s="226"/>
      <c r="AP70" s="226"/>
      <c r="AQ70" s="226"/>
      <c r="AR70" s="226"/>
      <c r="AS70" s="226"/>
      <c r="AT70" s="226"/>
      <c r="AU70" s="226"/>
      <c r="AV70" s="226"/>
      <c r="AW70" s="226"/>
      <c r="AX70" s="226"/>
      <c r="AY70" s="226"/>
      <c r="AZ70" s="226"/>
      <c r="BA70" s="226"/>
      <c r="BB70" s="226"/>
      <c r="BC70" s="226"/>
      <c r="BD70" s="226"/>
      <c r="BE70" s="226"/>
      <c r="BF70" s="226"/>
      <c r="BG70" s="226"/>
      <c r="BH70" s="226"/>
      <c r="BI70" s="226"/>
      <c r="BJ70" s="226"/>
      <c r="BK70" s="226"/>
      <c r="BL70" s="226"/>
      <c r="BM70" s="226"/>
      <c r="BN70" s="226"/>
      <c r="BO70" s="226"/>
      <c r="BP70" s="226"/>
      <c r="BQ70" s="226"/>
      <c r="BR70" s="226"/>
      <c r="BS70" s="226"/>
      <c r="BT70" s="226"/>
      <c r="BU70" s="226"/>
      <c r="BV70" s="226"/>
      <c r="BW70" s="226"/>
      <c r="BX70" s="226"/>
      <c r="BY70" s="226"/>
      <c r="BZ70" s="226"/>
      <c r="CA70" s="226"/>
      <c r="CB70" s="226"/>
      <c r="CC70" s="226"/>
      <c r="CD70" s="226"/>
      <c r="CE70" s="226"/>
      <c r="CF70" s="226"/>
      <c r="CG70" s="226"/>
      <c r="CH70" s="226"/>
      <c r="CI70" s="226"/>
      <c r="CJ70" s="226"/>
      <c r="CK70" s="226"/>
      <c r="CL70" s="226"/>
      <c r="CM70" s="226"/>
      <c r="CN70" s="226"/>
      <c r="CO70" s="226"/>
      <c r="CP70" s="226"/>
      <c r="CQ70" s="226"/>
      <c r="CR70" s="226"/>
      <c r="CS70" s="226"/>
      <c r="CT70" s="226"/>
      <c r="CU70" s="226"/>
      <c r="CV70" s="226"/>
      <c r="CW70" s="226"/>
      <c r="CX70" s="226"/>
      <c r="CY70" s="226"/>
      <c r="CZ70" s="226"/>
      <c r="DA70" s="226"/>
      <c r="DB70" s="226"/>
      <c r="DC70" s="226"/>
      <c r="DD70" s="226"/>
      <c r="DE70" s="226"/>
      <c r="DF70" s="226"/>
      <c r="DG70" s="226"/>
      <c r="DH70" s="226"/>
      <c r="DI70" s="226"/>
      <c r="DJ70" s="226"/>
      <c r="DK70" s="226"/>
      <c r="DL70" s="226"/>
      <c r="DM70" s="226"/>
      <c r="DN70" s="226"/>
      <c r="DO70" s="226"/>
      <c r="DP70" s="226"/>
      <c r="DQ70" s="226"/>
      <c r="DR70" s="226"/>
      <c r="DS70" s="226"/>
      <c r="DT70" s="226"/>
      <c r="DU70" s="226"/>
      <c r="DV70" s="1"/>
      <c r="DW70" s="1"/>
      <c r="EA70" s="1"/>
      <c r="EE70" s="1"/>
    </row>
    <row r="72" spans="1:144" s="15" customFormat="1" ht="16.8">
      <c r="A72" s="73"/>
      <c r="D72" s="2"/>
      <c r="I72" s="46"/>
      <c r="J72" s="2"/>
      <c r="K72" s="77"/>
      <c r="L72" s="23"/>
      <c r="M72" s="23"/>
      <c r="N72" s="148"/>
      <c r="O72" s="117"/>
      <c r="P72" s="136"/>
      <c r="R72" s="23"/>
      <c r="S72" s="148"/>
      <c r="T72" s="117"/>
      <c r="U72" s="136"/>
      <c r="V72" s="2"/>
      <c r="W72" s="2"/>
      <c r="X72" s="2"/>
      <c r="Y72" s="2"/>
      <c r="Z72" s="136"/>
      <c r="AA72" s="2"/>
      <c r="AC72" s="46"/>
      <c r="AD72" s="2"/>
      <c r="AE72" s="136"/>
      <c r="AI72" s="2"/>
      <c r="AJ72" s="166"/>
      <c r="AN72" s="2"/>
      <c r="AO72" s="166"/>
      <c r="AS72" s="49"/>
      <c r="AT72" s="2"/>
      <c r="AV72" s="49"/>
      <c r="AW72" s="2"/>
      <c r="AX72" s="166"/>
      <c r="BC72" s="2"/>
      <c r="BF72" s="2"/>
      <c r="BG72" s="166"/>
      <c r="BK72" s="2"/>
      <c r="BL72" s="2"/>
      <c r="BO72" s="2"/>
      <c r="BP72" s="166"/>
      <c r="BT72" s="2"/>
      <c r="BX72" s="2"/>
      <c r="BY72" s="136"/>
      <c r="CC72" s="2"/>
      <c r="CG72" s="2"/>
      <c r="CH72" s="136"/>
      <c r="CI72" s="2"/>
      <c r="CL72" s="2"/>
      <c r="CP72" s="2"/>
      <c r="CQ72" s="136"/>
      <c r="CR72" s="2"/>
      <c r="CT72" s="2"/>
      <c r="CU72" s="2"/>
      <c r="CX72" s="2"/>
      <c r="CY72" s="2"/>
      <c r="CZ72" s="136"/>
      <c r="DD72" s="2"/>
      <c r="DG72" s="2"/>
      <c r="DH72" s="188"/>
      <c r="DL72" s="2"/>
      <c r="DM72" s="21"/>
      <c r="DN72" s="203"/>
      <c r="DO72" s="207"/>
      <c r="DQ72" s="2"/>
      <c r="DR72" s="2"/>
      <c r="DT72" s="2"/>
      <c r="DU72" s="2"/>
      <c r="DV72" s="21"/>
      <c r="DW72" s="207"/>
      <c r="EA72" s="203"/>
      <c r="EE72" s="21"/>
      <c r="EI72" s="2"/>
      <c r="EM72" s="2"/>
    </row>
  </sheetData>
  <mergeCells count="12">
    <mergeCell ref="A1:EN1"/>
    <mergeCell ref="A68:DU68"/>
    <mergeCell ref="A69:DU69"/>
    <mergeCell ref="A70:DU70"/>
    <mergeCell ref="DU3:DV3"/>
    <mergeCell ref="DE3:DF3"/>
    <mergeCell ref="AL3:AN3"/>
    <mergeCell ref="T3:U3"/>
    <mergeCell ref="E3:F3"/>
    <mergeCell ref="H3:J3"/>
    <mergeCell ref="AB3:AD3"/>
    <mergeCell ref="EK3:EN3"/>
  </mergeCells>
  <conditionalFormatting sqref="CH14:DH50 CH54:DH66 CH53:DA53 DC53 DF52:DF53 CH51:DC52 DG51:DH53 DE51:DF51 DD51:DD53 CC2:CC67 CC72">
    <cfRule type="cellIs" dxfId="11" priority="14" operator="lessThan">
      <formula>0</formula>
    </cfRule>
  </conditionalFormatting>
  <conditionalFormatting sqref="CC71 CC73:CC1048576">
    <cfRule type="cellIs" dxfId="10" priority="13" operator="lessThan">
      <formula>0</formula>
    </cfRule>
  </conditionalFormatting>
  <conditionalFormatting sqref="CL4">
    <cfRule type="cellIs" dxfId="9" priority="12" operator="lessThan">
      <formula>0</formula>
    </cfRule>
  </conditionalFormatting>
  <conditionalFormatting sqref="CU4">
    <cfRule type="cellIs" dxfId="8" priority="11" operator="lessThan">
      <formula>0</formula>
    </cfRule>
  </conditionalFormatting>
  <conditionalFormatting sqref="DD4">
    <cfRule type="cellIs" dxfId="7" priority="10" operator="lessThan">
      <formula>0</formula>
    </cfRule>
  </conditionalFormatting>
  <conditionalFormatting sqref="DE52">
    <cfRule type="cellIs" dxfId="6" priority="9" operator="lessThan">
      <formula>0</formula>
    </cfRule>
  </conditionalFormatting>
  <conditionalFormatting sqref="DK5:DK66">
    <cfRule type="cellIs" dxfId="5" priority="6" operator="lessThan">
      <formula>0</formula>
    </cfRule>
  </conditionalFormatting>
  <conditionalFormatting sqref="DM5:DM66">
    <cfRule type="cellIs" dxfId="4" priority="5" operator="lessThan">
      <formula>0</formula>
    </cfRule>
  </conditionalFormatting>
  <conditionalFormatting sqref="DV5:DV66">
    <cfRule type="cellIs" dxfId="3" priority="4" operator="lessThan">
      <formula>0</formula>
    </cfRule>
  </conditionalFormatting>
  <conditionalFormatting sqref="DT5:DT66">
    <cfRule type="cellIs" dxfId="2" priority="3" operator="lessThan">
      <formula>0</formula>
    </cfRule>
  </conditionalFormatting>
  <conditionalFormatting sqref="EE5:EE66">
    <cfRule type="cellIs" dxfId="1" priority="2" operator="lessThan">
      <formula>0</formula>
    </cfRule>
  </conditionalFormatting>
  <conditionalFormatting sqref="DY5:DY66">
    <cfRule type="cellIs" dxfId="0" priority="1" operator="lessThan">
      <formula>0</formula>
    </cfRule>
  </conditionalFormatting>
  <printOptions horizontalCentered="1"/>
  <pageMargins left="7.874015748031496E-2" right="7.874015748031496E-2" top="0.11811023622047245" bottom="0.11811023622047245" header="0.19685039370078741" footer="0.19685039370078741"/>
  <pageSetup paperSize="9" scale="7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 Екатерина Сергеевна</dc:creator>
  <cp:lastModifiedBy>Алексеева Екатерина Сергеевна</cp:lastModifiedBy>
  <cp:lastPrinted>2018-05-31T14:11:33Z</cp:lastPrinted>
  <dcterms:created xsi:type="dcterms:W3CDTF">2014-02-07T07:24:57Z</dcterms:created>
  <dcterms:modified xsi:type="dcterms:W3CDTF">2018-05-31T14:11:45Z</dcterms:modified>
</cp:coreProperties>
</file>