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80" windowWidth="9720" windowHeight="7260" tabRatio="773"/>
  </bookViews>
  <sheets>
    <sheet name="2015" sheetId="20" r:id="rId1"/>
  </sheets>
  <definedNames>
    <definedName name="_xlnm.Print_Area" localSheetId="0">'2015'!$A$1:$U$24</definedName>
  </definedNames>
  <calcPr calcId="145621"/>
</workbook>
</file>

<file path=xl/calcChain.xml><?xml version="1.0" encoding="utf-8"?>
<calcChain xmlns="http://schemas.openxmlformats.org/spreadsheetml/2006/main">
  <c r="U7" i="20" l="1"/>
  <c r="Q7" i="20"/>
  <c r="Q14" i="20"/>
  <c r="M7" i="20"/>
  <c r="I7" i="20"/>
  <c r="T22" i="20" l="1"/>
  <c r="Q18" i="20" l="1"/>
  <c r="Q16" i="20"/>
  <c r="U17" i="20"/>
  <c r="U15" i="20"/>
  <c r="U13" i="20"/>
  <c r="Q13" i="20"/>
  <c r="Q12" i="20"/>
  <c r="U9" i="20"/>
  <c r="Q9" i="20"/>
  <c r="Q8" i="20"/>
  <c r="U22" i="20"/>
  <c r="U21" i="20"/>
  <c r="U20" i="20"/>
  <c r="Q20" i="20"/>
  <c r="Q19" i="20"/>
  <c r="I19" i="20"/>
  <c r="I12" i="20"/>
  <c r="I11" i="20"/>
  <c r="I10" i="20"/>
  <c r="I8" i="20"/>
  <c r="S23" i="20" l="1"/>
  <c r="U23" i="20" s="1"/>
  <c r="B10" i="20" l="1"/>
  <c r="C10" i="20"/>
  <c r="B11" i="20"/>
  <c r="O23" i="20" l="1"/>
  <c r="Q23" i="20" s="1"/>
  <c r="G23" i="20"/>
  <c r="I23" i="20" s="1"/>
  <c r="F23" i="20"/>
  <c r="R23" i="20" l="1"/>
  <c r="T23" i="20" s="1"/>
  <c r="N23" i="20"/>
  <c r="P23" i="20" s="1"/>
  <c r="K23" i="20"/>
  <c r="H23" i="20"/>
  <c r="K22" i="20"/>
  <c r="J22" i="20"/>
  <c r="B22" i="20" s="1"/>
  <c r="T21" i="20"/>
  <c r="K21" i="20"/>
  <c r="J21" i="20"/>
  <c r="B21" i="20" s="1"/>
  <c r="T20" i="20"/>
  <c r="P20" i="20"/>
  <c r="K20" i="20"/>
  <c r="J20" i="20"/>
  <c r="B20" i="20" s="1"/>
  <c r="P19" i="20"/>
  <c r="K19" i="20"/>
  <c r="J19" i="20"/>
  <c r="B19" i="20" s="1"/>
  <c r="H19" i="20"/>
  <c r="P18" i="20"/>
  <c r="K18" i="20"/>
  <c r="C18" i="20" s="1"/>
  <c r="J18" i="20"/>
  <c r="B18" i="20" s="1"/>
  <c r="T17" i="20"/>
  <c r="K17" i="20"/>
  <c r="C17" i="20" s="1"/>
  <c r="J17" i="20"/>
  <c r="B17" i="20" s="1"/>
  <c r="P16" i="20"/>
  <c r="K16" i="20"/>
  <c r="C16" i="20" s="1"/>
  <c r="J16" i="20"/>
  <c r="B16" i="20" s="1"/>
  <c r="T15" i="20"/>
  <c r="K15" i="20"/>
  <c r="C15" i="20" s="1"/>
  <c r="J15" i="20"/>
  <c r="B15" i="20" s="1"/>
  <c r="P14" i="20"/>
  <c r="K14" i="20"/>
  <c r="C14" i="20" s="1"/>
  <c r="J14" i="20"/>
  <c r="B14" i="20" s="1"/>
  <c r="T13" i="20"/>
  <c r="P13" i="20"/>
  <c r="K13" i="20"/>
  <c r="J13" i="20"/>
  <c r="B13" i="20" s="1"/>
  <c r="P12" i="20"/>
  <c r="K12" i="20"/>
  <c r="J12" i="20"/>
  <c r="B12" i="20" s="1"/>
  <c r="H12" i="20"/>
  <c r="C11" i="20"/>
  <c r="D11" i="20" s="1"/>
  <c r="H11" i="20"/>
  <c r="H10" i="20"/>
  <c r="D10" i="20"/>
  <c r="T9" i="20"/>
  <c r="P9" i="20"/>
  <c r="K9" i="20"/>
  <c r="J9" i="20"/>
  <c r="B9" i="20" s="1"/>
  <c r="P8" i="20"/>
  <c r="K8" i="20"/>
  <c r="J8" i="20"/>
  <c r="B8" i="20" s="1"/>
  <c r="H8" i="20"/>
  <c r="T7" i="20"/>
  <c r="P7" i="20"/>
  <c r="K7" i="20"/>
  <c r="J7" i="20"/>
  <c r="B7" i="20" s="1"/>
  <c r="H7" i="20"/>
  <c r="C7" i="20" l="1"/>
  <c r="D7" i="20" s="1"/>
  <c r="M17" i="20"/>
  <c r="M15" i="20"/>
  <c r="M18" i="20"/>
  <c r="M16" i="20"/>
  <c r="M14" i="20"/>
  <c r="C13" i="20"/>
  <c r="D13" i="20" s="1"/>
  <c r="M13" i="20"/>
  <c r="C19" i="20"/>
  <c r="M19" i="20"/>
  <c r="C22" i="20"/>
  <c r="M22" i="20"/>
  <c r="C23" i="20"/>
  <c r="E23" i="20" s="1"/>
  <c r="M23" i="20"/>
  <c r="C8" i="20"/>
  <c r="E8" i="20" s="1"/>
  <c r="M8" i="20"/>
  <c r="C12" i="20"/>
  <c r="E12" i="20" s="1"/>
  <c r="M12" i="20"/>
  <c r="C20" i="20"/>
  <c r="M20" i="20"/>
  <c r="C21" i="20"/>
  <c r="M21" i="20"/>
  <c r="C9" i="20"/>
  <c r="D9" i="20" s="1"/>
  <c r="M9" i="20"/>
  <c r="L17" i="20"/>
  <c r="L7" i="20"/>
  <c r="D8" i="20"/>
  <c r="L20" i="20"/>
  <c r="L21" i="20"/>
  <c r="L15" i="20"/>
  <c r="L16" i="20"/>
  <c r="L14" i="20"/>
  <c r="L18" i="20"/>
  <c r="L19" i="20"/>
  <c r="L22" i="20"/>
  <c r="D14" i="20"/>
  <c r="D15" i="20"/>
  <c r="D16" i="20"/>
  <c r="D17" i="20"/>
  <c r="D18" i="20"/>
  <c r="L8" i="20"/>
  <c r="L9" i="20"/>
  <c r="E11" i="20"/>
  <c r="L12" i="20"/>
  <c r="L13" i="20"/>
  <c r="J23" i="20"/>
  <c r="E10" i="20" l="1"/>
  <c r="D12" i="20"/>
  <c r="E13" i="20"/>
  <c r="E9" i="20"/>
  <c r="B23" i="20"/>
  <c r="D23" i="20" s="1"/>
  <c r="E22" i="20"/>
  <c r="D22" i="20"/>
  <c r="E20" i="20"/>
  <c r="D20" i="20"/>
  <c r="L23" i="20"/>
  <c r="E21" i="20"/>
  <c r="D21" i="20"/>
  <c r="E19" i="20"/>
  <c r="D19" i="20"/>
</calcChain>
</file>

<file path=xl/sharedStrings.xml><?xml version="1.0" encoding="utf-8"?>
<sst xmlns="http://schemas.openxmlformats.org/spreadsheetml/2006/main" count="45" uniqueCount="28">
  <si>
    <t>в том числе</t>
  </si>
  <si>
    <t>Федеральный бюджет</t>
  </si>
  <si>
    <t>Республиканский бюджет</t>
  </si>
  <si>
    <t>Консолидированный бюджет Российской Федерации</t>
  </si>
  <si>
    <t>Единый налог на вмененный доход</t>
  </si>
  <si>
    <t>Единый сельскохозяйственный налог</t>
  </si>
  <si>
    <t>Налог на прибыль организаций</t>
  </si>
  <si>
    <t>Имущественные налоги</t>
  </si>
  <si>
    <t xml:space="preserve">Налог на доходы физических лиц </t>
  </si>
  <si>
    <t>налог на имущество организаций</t>
  </si>
  <si>
    <t>транспортный налог</t>
  </si>
  <si>
    <t xml:space="preserve">Налог, взимаемый  в связи с применением УСНО </t>
  </si>
  <si>
    <t>Остальные налоги и сборы</t>
  </si>
  <si>
    <t>Поступление налоговых платежей всего</t>
  </si>
  <si>
    <t>темп роста (%)</t>
  </si>
  <si>
    <t>земельный налог</t>
  </si>
  <si>
    <t>Местные  бюджеты</t>
  </si>
  <si>
    <r>
      <rPr>
        <b/>
        <sz val="24"/>
        <rFont val="Arial Narrow"/>
        <family val="2"/>
        <charset val="204"/>
      </rPr>
      <t>НДС</t>
    </r>
    <r>
      <rPr>
        <sz val="24"/>
        <rFont val="Arial Narrow"/>
        <family val="2"/>
        <charset val="204"/>
      </rPr>
      <t xml:space="preserve">  на товары, реализуемые на территории РФ</t>
    </r>
  </si>
  <si>
    <t>доля в общих поступ. (%)</t>
  </si>
  <si>
    <r>
      <rPr>
        <b/>
        <sz val="24"/>
        <rFont val="Arial Narrow"/>
        <family val="2"/>
        <charset val="204"/>
      </rPr>
      <t>Акцизы</t>
    </r>
    <r>
      <rPr>
        <sz val="24"/>
        <rFont val="Arial Narrow"/>
        <family val="2"/>
        <charset val="204"/>
      </rPr>
      <t xml:space="preserve"> по подакцизным товарам             </t>
    </r>
  </si>
  <si>
    <t>налог на игорный бизнес</t>
  </si>
  <si>
    <t>Платежи за пользование природными ресурсами</t>
  </si>
  <si>
    <t>Консолидированный бюджет Республики Мордовия</t>
  </si>
  <si>
    <t>налог на имущество физических  лиц</t>
  </si>
  <si>
    <t>НДС на товары, ввозимые на территорию РФ</t>
  </si>
  <si>
    <t>Мониторинг поступления администрируемых доходов за 2015-2016 гг.</t>
  </si>
  <si>
    <t>январь-февраль 2015 года</t>
  </si>
  <si>
    <t>январь- февраль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</si>
</sst>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23" x14ac:knownFonts="1">
    <font>
      <sz val="10"/>
      <name val="Arial"/>
    </font>
    <font>
      <b/>
      <sz val="14"/>
      <name val="Times New Roman"/>
      <family val="1"/>
      <charset val="204"/>
    </font>
    <font>
      <b/>
      <i/>
      <sz val="18"/>
      <name val="Arial Cyr"/>
      <charset val="204"/>
    </font>
    <font>
      <sz val="11"/>
      <name val="Calibri"/>
      <family val="2"/>
    </font>
    <font>
      <sz val="13"/>
      <name val="Calibri"/>
      <family val="2"/>
    </font>
    <font>
      <b/>
      <sz val="16"/>
      <name val="Arial Narrow"/>
      <family val="2"/>
      <charset val="204"/>
    </font>
    <font>
      <b/>
      <i/>
      <sz val="22"/>
      <name val="Arial Cyr"/>
      <charset val="204"/>
    </font>
    <font>
      <sz val="20"/>
      <name val="Arial Narrow"/>
      <family val="2"/>
      <charset val="204"/>
    </font>
    <font>
      <b/>
      <sz val="24"/>
      <name val="Arial Narrow"/>
      <family val="2"/>
      <charset val="204"/>
    </font>
    <font>
      <sz val="24"/>
      <name val="Arial Narrow"/>
      <family val="2"/>
      <charset val="204"/>
    </font>
    <font>
      <b/>
      <sz val="26"/>
      <name val="Arial Narrow"/>
      <family val="2"/>
      <charset val="204"/>
    </font>
    <font>
      <sz val="26"/>
      <name val="Arial Narrow"/>
      <family val="2"/>
      <charset val="204"/>
    </font>
    <font>
      <sz val="22"/>
      <name val="Arial Narrow"/>
      <family val="2"/>
      <charset val="204"/>
    </font>
    <font>
      <sz val="24"/>
      <name val="Calibri"/>
      <family val="2"/>
      <charset val="204"/>
    </font>
    <font>
      <sz val="20"/>
      <name val="Calibri"/>
      <family val="2"/>
      <charset val="204"/>
    </font>
    <font>
      <b/>
      <sz val="22"/>
      <name val="Calibri"/>
      <family val="2"/>
      <charset val="204"/>
    </font>
    <font>
      <sz val="24"/>
      <name val="Calibri"/>
      <family val="2"/>
    </font>
    <font>
      <sz val="26"/>
      <name val="Book Antiqua"/>
      <family val="1"/>
      <charset val="204"/>
    </font>
    <font>
      <sz val="24"/>
      <name val="Book Antiqua"/>
      <family val="1"/>
      <charset val="204"/>
    </font>
    <font>
      <i/>
      <sz val="26"/>
      <name val="Arial Narrow"/>
      <family val="2"/>
      <charset val="204"/>
    </font>
    <font>
      <b/>
      <i/>
      <sz val="36"/>
      <name val="Arial Cyr"/>
      <charset val="204"/>
    </font>
    <font>
      <b/>
      <i/>
      <sz val="26"/>
      <name val="Arial Narrow"/>
      <family val="2"/>
      <charset val="204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0" borderId="0" xfId="0" applyFont="1" applyFill="1" applyAlignment="1">
      <alignment horizontal="center" vertical="center" wrapText="1"/>
    </xf>
    <xf numFmtId="0" fontId="4" fillId="0" borderId="0" xfId="0" applyFont="1"/>
    <xf numFmtId="164" fontId="5" fillId="0" borderId="0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0" fontId="22" fillId="0" borderId="0" xfId="0" applyFont="1"/>
    <xf numFmtId="0" fontId="8" fillId="0" borderId="1" xfId="0" applyFont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P24"/>
  <sheetViews>
    <sheetView tabSelected="1" view="pageBreakPreview" zoomScale="45" zoomScaleNormal="43" zoomScaleSheetLayoutView="45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F4" sqref="F4:I5"/>
    </sheetView>
  </sheetViews>
  <sheetFormatPr defaultColWidth="9.140625" defaultRowHeight="15" x14ac:dyDescent="0.25"/>
  <cols>
    <col min="1" max="1" width="59.85546875" style="1" customWidth="1"/>
    <col min="2" max="2" width="26.140625" style="1" customWidth="1"/>
    <col min="3" max="3" width="22.28515625" style="1" customWidth="1"/>
    <col min="4" max="4" width="17.28515625" style="1" customWidth="1"/>
    <col min="5" max="5" width="18.140625" style="1" customWidth="1"/>
    <col min="6" max="6" width="25" style="1" customWidth="1"/>
    <col min="7" max="7" width="21.7109375" style="1" customWidth="1"/>
    <col min="8" max="9" width="15.85546875" style="1" customWidth="1"/>
    <col min="10" max="10" width="23.42578125" style="1" customWidth="1"/>
    <col min="11" max="11" width="22.28515625" style="1" customWidth="1"/>
    <col min="12" max="13" width="17.5703125" style="1" customWidth="1"/>
    <col min="14" max="14" width="22.140625" style="1" customWidth="1"/>
    <col min="15" max="15" width="23.5703125" style="1" customWidth="1"/>
    <col min="16" max="17" width="17.42578125" style="1" customWidth="1"/>
    <col min="18" max="18" width="21.140625" style="1" customWidth="1"/>
    <col min="19" max="19" width="19.85546875" style="1" customWidth="1"/>
    <col min="20" max="21" width="13.85546875" style="1" customWidth="1"/>
    <col min="22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50" ht="40.9" customHeight="1" x14ac:dyDescent="0.25">
      <c r="A1" s="36" t="s">
        <v>25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7"/>
    </row>
    <row r="2" spans="1:250" ht="26.45" customHeight="1" x14ac:dyDescent="0.45">
      <c r="A2" s="3"/>
      <c r="B2" s="3"/>
      <c r="C2" s="3"/>
      <c r="D2" s="3"/>
      <c r="E2" s="3"/>
      <c r="T2" s="10"/>
      <c r="U2" s="10"/>
    </row>
    <row r="3" spans="1:250" s="4" customFormat="1" ht="33.6" customHeight="1" x14ac:dyDescent="0.5">
      <c r="A3" s="37"/>
      <c r="B3" s="38" t="s">
        <v>3</v>
      </c>
      <c r="C3" s="38"/>
      <c r="D3" s="38"/>
      <c r="E3" s="38"/>
      <c r="F3" s="57" t="s">
        <v>0</v>
      </c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9"/>
    </row>
    <row r="4" spans="1:250" s="4" customFormat="1" ht="33.6" customHeight="1" x14ac:dyDescent="0.5">
      <c r="A4" s="37"/>
      <c r="B4" s="38"/>
      <c r="C4" s="38"/>
      <c r="D4" s="38"/>
      <c r="E4" s="38"/>
      <c r="F4" s="39" t="s">
        <v>1</v>
      </c>
      <c r="G4" s="40"/>
      <c r="H4" s="40"/>
      <c r="I4" s="41"/>
      <c r="J4" s="45" t="s">
        <v>22</v>
      </c>
      <c r="K4" s="46"/>
      <c r="L4" s="46"/>
      <c r="M4" s="47"/>
      <c r="N4" s="57" t="s">
        <v>0</v>
      </c>
      <c r="O4" s="58"/>
      <c r="P4" s="58"/>
      <c r="Q4" s="58"/>
      <c r="R4" s="58"/>
      <c r="S4" s="58"/>
      <c r="T4" s="58"/>
      <c r="U4" s="59"/>
    </row>
    <row r="5" spans="1:250" s="4" customFormat="1" ht="62.45" customHeight="1" x14ac:dyDescent="0.3">
      <c r="A5" s="37"/>
      <c r="B5" s="38"/>
      <c r="C5" s="38"/>
      <c r="D5" s="38"/>
      <c r="E5" s="38"/>
      <c r="F5" s="42"/>
      <c r="G5" s="43"/>
      <c r="H5" s="43"/>
      <c r="I5" s="44"/>
      <c r="J5" s="48"/>
      <c r="K5" s="49"/>
      <c r="L5" s="49"/>
      <c r="M5" s="50"/>
      <c r="N5" s="51" t="s">
        <v>2</v>
      </c>
      <c r="O5" s="52"/>
      <c r="P5" s="52"/>
      <c r="Q5" s="53"/>
      <c r="R5" s="54" t="s">
        <v>16</v>
      </c>
      <c r="S5" s="55"/>
      <c r="T5" s="55"/>
      <c r="U5" s="56"/>
    </row>
    <row r="6" spans="1:250" s="4" customFormat="1" ht="100.5" customHeight="1" x14ac:dyDescent="0.3">
      <c r="A6" s="37"/>
      <c r="B6" s="15" t="s">
        <v>26</v>
      </c>
      <c r="C6" s="15" t="s">
        <v>27</v>
      </c>
      <c r="D6" s="16" t="s">
        <v>14</v>
      </c>
      <c r="E6" s="16" t="s">
        <v>18</v>
      </c>
      <c r="F6" s="15" t="s">
        <v>26</v>
      </c>
      <c r="G6" s="15" t="s">
        <v>27</v>
      </c>
      <c r="H6" s="17" t="s">
        <v>14</v>
      </c>
      <c r="I6" s="16" t="s">
        <v>18</v>
      </c>
      <c r="J6" s="15" t="s">
        <v>26</v>
      </c>
      <c r="K6" s="15" t="s">
        <v>27</v>
      </c>
      <c r="L6" s="17" t="s">
        <v>14</v>
      </c>
      <c r="M6" s="16" t="s">
        <v>18</v>
      </c>
      <c r="N6" s="15" t="s">
        <v>26</v>
      </c>
      <c r="O6" s="15" t="s">
        <v>27</v>
      </c>
      <c r="P6" s="17" t="s">
        <v>14</v>
      </c>
      <c r="Q6" s="16" t="s">
        <v>18</v>
      </c>
      <c r="R6" s="15" t="s">
        <v>26</v>
      </c>
      <c r="S6" s="15" t="s">
        <v>27</v>
      </c>
      <c r="T6" s="17" t="s">
        <v>14</v>
      </c>
      <c r="U6" s="16" t="s">
        <v>18</v>
      </c>
      <c r="W6" s="5"/>
      <c r="X6" s="6"/>
    </row>
    <row r="7" spans="1:250" ht="78.599999999999994" customHeight="1" x14ac:dyDescent="0.25">
      <c r="A7" s="18" t="s">
        <v>13</v>
      </c>
      <c r="B7" s="19">
        <f t="shared" ref="B7:B23" si="0">F7+J7</f>
        <v>4859299</v>
      </c>
      <c r="C7" s="19">
        <f t="shared" ref="C7:C23" si="1">G7+K7</f>
        <v>4133809</v>
      </c>
      <c r="D7" s="20">
        <f>C7/B7%</f>
        <v>85.07006874859934</v>
      </c>
      <c r="E7" s="21"/>
      <c r="F7" s="22">
        <v>2221956</v>
      </c>
      <c r="G7" s="22">
        <v>1580717</v>
      </c>
      <c r="H7" s="20">
        <f t="shared" ref="H7:H23" si="2">G7/F7%</f>
        <v>71.140787666362428</v>
      </c>
      <c r="I7" s="20">
        <f>G7/C7%</f>
        <v>38.238752685477245</v>
      </c>
      <c r="J7" s="22">
        <f t="shared" ref="J7:K9" si="3">N7+R7</f>
        <v>2637343</v>
      </c>
      <c r="K7" s="22">
        <f t="shared" si="3"/>
        <v>2553092</v>
      </c>
      <c r="L7" s="20">
        <f t="shared" ref="L7:L23" si="4">K7/J7%</f>
        <v>96.805459130647776</v>
      </c>
      <c r="M7" s="20">
        <f>K7/C7%</f>
        <v>61.761247314522763</v>
      </c>
      <c r="N7" s="22">
        <v>2089462</v>
      </c>
      <c r="O7" s="22">
        <v>1975311</v>
      </c>
      <c r="P7" s="20">
        <f t="shared" ref="P7:P23" si="5">O7/N7%</f>
        <v>94.536823354528593</v>
      </c>
      <c r="Q7" s="20">
        <f>O7/C7*100</f>
        <v>47.78428321192392</v>
      </c>
      <c r="R7" s="22">
        <v>547881</v>
      </c>
      <c r="S7" s="22">
        <v>577781</v>
      </c>
      <c r="T7" s="20">
        <f t="shared" ref="T7:T23" si="6">S7/R7%</f>
        <v>105.45738946961109</v>
      </c>
      <c r="U7" s="20">
        <f>S7/C7*100</f>
        <v>13.976964102598838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</row>
    <row r="8" spans="1:250" ht="47.45" customHeight="1" x14ac:dyDescent="0.25">
      <c r="A8" s="23" t="s">
        <v>6</v>
      </c>
      <c r="B8" s="14">
        <f t="shared" si="0"/>
        <v>177051</v>
      </c>
      <c r="C8" s="14">
        <f t="shared" si="1"/>
        <v>291663</v>
      </c>
      <c r="D8" s="11">
        <f t="shared" ref="D8:D23" si="7">C8/B8%</f>
        <v>164.73389023501704</v>
      </c>
      <c r="E8" s="11">
        <f>C8/C7%</f>
        <v>7.055550945870988</v>
      </c>
      <c r="F8" s="13">
        <v>19628</v>
      </c>
      <c r="G8" s="13">
        <v>27852</v>
      </c>
      <c r="H8" s="24">
        <f t="shared" si="2"/>
        <v>141.89932749133891</v>
      </c>
      <c r="I8" s="11">
        <f>G8/G7%</f>
        <v>1.7619852256918853</v>
      </c>
      <c r="J8" s="13">
        <f t="shared" si="3"/>
        <v>157423</v>
      </c>
      <c r="K8" s="13">
        <f t="shared" si="3"/>
        <v>263811</v>
      </c>
      <c r="L8" s="24">
        <f t="shared" si="4"/>
        <v>167.58097609625023</v>
      </c>
      <c r="M8" s="11">
        <f>K8/K7%</f>
        <v>10.333000142572223</v>
      </c>
      <c r="N8" s="13">
        <v>157423</v>
      </c>
      <c r="O8" s="13">
        <v>263811</v>
      </c>
      <c r="P8" s="24">
        <f t="shared" si="5"/>
        <v>167.58097609625023</v>
      </c>
      <c r="Q8" s="11">
        <f>O8/O7%</f>
        <v>13.355415931972232</v>
      </c>
      <c r="R8" s="13"/>
      <c r="S8" s="13"/>
      <c r="T8" s="24"/>
      <c r="U8" s="24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pans="1:250" ht="66.75" customHeight="1" x14ac:dyDescent="0.25">
      <c r="A9" s="23" t="s">
        <v>8</v>
      </c>
      <c r="B9" s="14">
        <f t="shared" si="0"/>
        <v>1085762</v>
      </c>
      <c r="C9" s="14">
        <f t="shared" si="1"/>
        <v>1098512</v>
      </c>
      <c r="D9" s="11">
        <f t="shared" si="7"/>
        <v>101.17429049828598</v>
      </c>
      <c r="E9" s="11">
        <f>C9/C7%</f>
        <v>26.573845090569016</v>
      </c>
      <c r="F9" s="13"/>
      <c r="G9" s="12"/>
      <c r="H9" s="24"/>
      <c r="I9" s="24"/>
      <c r="J9" s="13">
        <f t="shared" si="3"/>
        <v>1085762</v>
      </c>
      <c r="K9" s="13">
        <f t="shared" si="3"/>
        <v>1098512</v>
      </c>
      <c r="L9" s="24">
        <f t="shared" si="4"/>
        <v>101.17429049828598</v>
      </c>
      <c r="M9" s="11">
        <f>K9/K7%</f>
        <v>43.026729941576725</v>
      </c>
      <c r="N9" s="13">
        <v>760076</v>
      </c>
      <c r="O9" s="13">
        <v>769652</v>
      </c>
      <c r="P9" s="24">
        <f t="shared" si="5"/>
        <v>101.25987401259874</v>
      </c>
      <c r="Q9" s="11">
        <f>O9/O7%</f>
        <v>38.963585987219226</v>
      </c>
      <c r="R9" s="13">
        <v>325686</v>
      </c>
      <c r="S9" s="13">
        <v>328860</v>
      </c>
      <c r="T9" s="24">
        <f t="shared" si="6"/>
        <v>100.97455831690647</v>
      </c>
      <c r="U9" s="11">
        <f>S9/S7%</f>
        <v>56.917759497110495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spans="1:250" ht="72.599999999999994" customHeight="1" x14ac:dyDescent="0.25">
      <c r="A10" s="23" t="s">
        <v>17</v>
      </c>
      <c r="B10" s="14">
        <f t="shared" si="0"/>
        <v>1279640</v>
      </c>
      <c r="C10" s="14">
        <f t="shared" si="1"/>
        <v>984196</v>
      </c>
      <c r="D10" s="11">
        <f t="shared" si="7"/>
        <v>76.911943984245568</v>
      </c>
      <c r="E10" s="11">
        <f>C10/C7%</f>
        <v>23.808453656180053</v>
      </c>
      <c r="F10" s="13">
        <v>1279640</v>
      </c>
      <c r="G10" s="13">
        <v>984196</v>
      </c>
      <c r="H10" s="24">
        <f t="shared" si="2"/>
        <v>76.911943984245568</v>
      </c>
      <c r="I10" s="11">
        <f>G10/G7%</f>
        <v>62.262631451423623</v>
      </c>
      <c r="J10" s="13"/>
      <c r="K10" s="13"/>
      <c r="L10" s="24"/>
      <c r="M10" s="24"/>
      <c r="N10" s="13"/>
      <c r="O10" s="13"/>
      <c r="P10" s="24"/>
      <c r="Q10" s="24"/>
      <c r="R10" s="13"/>
      <c r="S10" s="13"/>
      <c r="T10" s="24"/>
      <c r="U10" s="24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</row>
    <row r="11" spans="1:250" ht="89.25" customHeight="1" x14ac:dyDescent="0.25">
      <c r="A11" s="23" t="s">
        <v>24</v>
      </c>
      <c r="B11" s="14">
        <f t="shared" si="0"/>
        <v>7864</v>
      </c>
      <c r="C11" s="14">
        <f t="shared" si="1"/>
        <v>11597</v>
      </c>
      <c r="D11" s="11">
        <f t="shared" si="7"/>
        <v>147.46948118006102</v>
      </c>
      <c r="E11" s="11">
        <f>C11/C7%</f>
        <v>0.28054029588691692</v>
      </c>
      <c r="F11" s="13">
        <v>7864</v>
      </c>
      <c r="G11" s="13">
        <v>11597</v>
      </c>
      <c r="H11" s="24">
        <f t="shared" si="2"/>
        <v>147.46948118006102</v>
      </c>
      <c r="I11" s="11">
        <f>G11/G7%</f>
        <v>0.73365441125767605</v>
      </c>
      <c r="J11" s="13"/>
      <c r="K11" s="13"/>
      <c r="L11" s="24"/>
      <c r="M11" s="24"/>
      <c r="N11" s="13"/>
      <c r="O11" s="13"/>
      <c r="P11" s="24"/>
      <c r="Q11" s="24"/>
      <c r="R11" s="13"/>
      <c r="S11" s="13"/>
      <c r="T11" s="24"/>
      <c r="U11" s="24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</row>
    <row r="12" spans="1:250" ht="64.5" customHeight="1" x14ac:dyDescent="0.25">
      <c r="A12" s="23" t="s">
        <v>19</v>
      </c>
      <c r="B12" s="14">
        <f t="shared" si="0"/>
        <v>1863830</v>
      </c>
      <c r="C12" s="14">
        <f t="shared" si="1"/>
        <v>1299948</v>
      </c>
      <c r="D12" s="11">
        <f t="shared" si="7"/>
        <v>69.746060531271638</v>
      </c>
      <c r="E12" s="11">
        <f>C12/C7%</f>
        <v>31.446735928050863</v>
      </c>
      <c r="F12" s="13">
        <v>901683</v>
      </c>
      <c r="G12" s="13">
        <v>539307</v>
      </c>
      <c r="H12" s="24">
        <f t="shared" si="2"/>
        <v>59.811153143621425</v>
      </c>
      <c r="I12" s="11">
        <f>G12/G7%</f>
        <v>34.117871826519234</v>
      </c>
      <c r="J12" s="13">
        <f t="shared" ref="J12:J23" si="8">N12+R12</f>
        <v>962147</v>
      </c>
      <c r="K12" s="13">
        <f t="shared" ref="K12:K23" si="9">O12+S12</f>
        <v>760641</v>
      </c>
      <c r="L12" s="24">
        <f t="shared" si="4"/>
        <v>79.056630639600812</v>
      </c>
      <c r="M12" s="11">
        <f>K12/K7%</f>
        <v>29.792933431306043</v>
      </c>
      <c r="N12" s="13">
        <v>962147</v>
      </c>
      <c r="O12" s="13">
        <v>760641</v>
      </c>
      <c r="P12" s="24">
        <f t="shared" si="5"/>
        <v>79.056630639600812</v>
      </c>
      <c r="Q12" s="11">
        <f>O12/O7%</f>
        <v>38.507404656785688</v>
      </c>
      <c r="R12" s="13"/>
      <c r="S12" s="13"/>
      <c r="T12" s="24"/>
      <c r="U12" s="24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</row>
    <row r="13" spans="1:250" s="33" customFormat="1" ht="44.45" customHeight="1" x14ac:dyDescent="0.25">
      <c r="A13" s="25" t="s">
        <v>7</v>
      </c>
      <c r="B13" s="19">
        <f t="shared" si="0"/>
        <v>240007</v>
      </c>
      <c r="C13" s="19">
        <f t="shared" si="1"/>
        <v>255130</v>
      </c>
      <c r="D13" s="31">
        <f t="shared" si="7"/>
        <v>106.30106621890194</v>
      </c>
      <c r="E13" s="31">
        <f>C13/C7%</f>
        <v>6.1717897464541789</v>
      </c>
      <c r="F13" s="22"/>
      <c r="G13" s="22"/>
      <c r="H13" s="20"/>
      <c r="I13" s="20"/>
      <c r="J13" s="22">
        <f t="shared" si="8"/>
        <v>240007</v>
      </c>
      <c r="K13" s="22">
        <f t="shared" si="9"/>
        <v>255130</v>
      </c>
      <c r="L13" s="20">
        <f t="shared" si="4"/>
        <v>106.30106621890194</v>
      </c>
      <c r="M13" s="31">
        <f>K13/K7%</f>
        <v>9.9929810598286313</v>
      </c>
      <c r="N13" s="22">
        <v>136404</v>
      </c>
      <c r="O13" s="22">
        <v>122374</v>
      </c>
      <c r="P13" s="20">
        <f t="shared" si="5"/>
        <v>89.714377877481596</v>
      </c>
      <c r="Q13" s="31">
        <f>O13/O7%</f>
        <v>6.1951763545082263</v>
      </c>
      <c r="R13" s="22">
        <v>103603</v>
      </c>
      <c r="S13" s="22">
        <v>132756</v>
      </c>
      <c r="T13" s="20">
        <f t="shared" si="6"/>
        <v>128.13914654981033</v>
      </c>
      <c r="U13" s="31">
        <f>S13/S7%</f>
        <v>22.976871859753089</v>
      </c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</row>
    <row r="14" spans="1:250" ht="60.75" customHeight="1" x14ac:dyDescent="0.25">
      <c r="A14" s="26" t="s">
        <v>9</v>
      </c>
      <c r="B14" s="14">
        <f t="shared" si="0"/>
        <v>83645</v>
      </c>
      <c r="C14" s="14">
        <f t="shared" si="1"/>
        <v>70438</v>
      </c>
      <c r="D14" s="11">
        <f t="shared" si="7"/>
        <v>84.210652160918158</v>
      </c>
      <c r="E14" s="11"/>
      <c r="F14" s="13"/>
      <c r="G14" s="13"/>
      <c r="H14" s="24"/>
      <c r="I14" s="24"/>
      <c r="J14" s="13">
        <f t="shared" si="8"/>
        <v>83645</v>
      </c>
      <c r="K14" s="13">
        <f t="shared" si="9"/>
        <v>70438</v>
      </c>
      <c r="L14" s="24">
        <f t="shared" si="4"/>
        <v>84.210652160918158</v>
      </c>
      <c r="M14" s="11">
        <f>K14/K7%</f>
        <v>2.7589291729401055</v>
      </c>
      <c r="N14" s="13">
        <v>83645</v>
      </c>
      <c r="O14" s="13">
        <v>70438</v>
      </c>
      <c r="P14" s="24">
        <f t="shared" si="5"/>
        <v>84.210652160918158</v>
      </c>
      <c r="Q14" s="24">
        <f>O14/O7%</f>
        <v>3.5659194931836051</v>
      </c>
      <c r="R14" s="13"/>
      <c r="S14" s="13"/>
      <c r="T14" s="24"/>
      <c r="U14" s="24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1:250" ht="64.5" customHeight="1" x14ac:dyDescent="0.25">
      <c r="A15" s="26" t="s">
        <v>23</v>
      </c>
      <c r="B15" s="14">
        <f t="shared" si="0"/>
        <v>2444</v>
      </c>
      <c r="C15" s="14">
        <f t="shared" si="1"/>
        <v>1939</v>
      </c>
      <c r="D15" s="11">
        <f t="shared" si="7"/>
        <v>79.337152209492629</v>
      </c>
      <c r="E15" s="11"/>
      <c r="F15" s="13"/>
      <c r="G15" s="13"/>
      <c r="H15" s="24"/>
      <c r="I15" s="24"/>
      <c r="J15" s="13">
        <f t="shared" si="8"/>
        <v>2444</v>
      </c>
      <c r="K15" s="13">
        <f t="shared" si="9"/>
        <v>1939</v>
      </c>
      <c r="L15" s="24">
        <f t="shared" si="4"/>
        <v>79.337152209492629</v>
      </c>
      <c r="M15" s="11">
        <f>K15/K7%</f>
        <v>7.5947126073012655E-2</v>
      </c>
      <c r="N15" s="13"/>
      <c r="O15" s="13"/>
      <c r="P15" s="24"/>
      <c r="Q15" s="24"/>
      <c r="R15" s="13">
        <v>2444</v>
      </c>
      <c r="S15" s="13">
        <v>1939</v>
      </c>
      <c r="T15" s="24">
        <f t="shared" si="6"/>
        <v>79.337152209492629</v>
      </c>
      <c r="U15" s="24">
        <f>S15/S7%</f>
        <v>0.33559428226265658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</row>
    <row r="16" spans="1:250" ht="43.9" customHeight="1" x14ac:dyDescent="0.25">
      <c r="A16" s="26" t="s">
        <v>10</v>
      </c>
      <c r="B16" s="14">
        <f t="shared" si="0"/>
        <v>52468</v>
      </c>
      <c r="C16" s="14">
        <f t="shared" si="1"/>
        <v>51579</v>
      </c>
      <c r="D16" s="11">
        <f t="shared" si="7"/>
        <v>98.305633910192896</v>
      </c>
      <c r="E16" s="11"/>
      <c r="F16" s="13"/>
      <c r="G16" s="13"/>
      <c r="H16" s="24"/>
      <c r="I16" s="24"/>
      <c r="J16" s="13">
        <f t="shared" si="8"/>
        <v>52468</v>
      </c>
      <c r="K16" s="13">
        <f t="shared" si="9"/>
        <v>51579</v>
      </c>
      <c r="L16" s="24">
        <f t="shared" si="4"/>
        <v>98.305633910192896</v>
      </c>
      <c r="M16" s="11">
        <f>K16/K7%</f>
        <v>2.0202562226508096</v>
      </c>
      <c r="N16" s="13">
        <v>52468</v>
      </c>
      <c r="O16" s="13">
        <v>51579</v>
      </c>
      <c r="P16" s="24">
        <f t="shared" si="5"/>
        <v>98.305633910192896</v>
      </c>
      <c r="Q16" s="24">
        <f>O16/O7%</f>
        <v>2.6111837578993891</v>
      </c>
      <c r="R16" s="13"/>
      <c r="S16" s="13"/>
      <c r="T16" s="24"/>
      <c r="U16" s="24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</row>
    <row r="17" spans="1:250" ht="42.6" customHeight="1" x14ac:dyDescent="0.25">
      <c r="A17" s="26" t="s">
        <v>15</v>
      </c>
      <c r="B17" s="14">
        <f t="shared" si="0"/>
        <v>101159</v>
      </c>
      <c r="C17" s="14">
        <f t="shared" si="1"/>
        <v>130817</v>
      </c>
      <c r="D17" s="11">
        <f t="shared" si="7"/>
        <v>129.31820203837523</v>
      </c>
      <c r="E17" s="11"/>
      <c r="F17" s="13"/>
      <c r="G17" s="13"/>
      <c r="H17" s="24"/>
      <c r="I17" s="24"/>
      <c r="J17" s="13">
        <f t="shared" si="8"/>
        <v>101159</v>
      </c>
      <c r="K17" s="13">
        <f t="shared" si="9"/>
        <v>130817</v>
      </c>
      <c r="L17" s="24">
        <f t="shared" si="4"/>
        <v>129.31820203837523</v>
      </c>
      <c r="M17" s="11">
        <f>K17/K7%</f>
        <v>5.1238654932920555</v>
      </c>
      <c r="N17" s="13"/>
      <c r="O17" s="13"/>
      <c r="P17" s="24"/>
      <c r="Q17" s="24"/>
      <c r="R17" s="13">
        <v>101159</v>
      </c>
      <c r="S17" s="13">
        <v>130817</v>
      </c>
      <c r="T17" s="24">
        <f t="shared" si="6"/>
        <v>129.31820203837523</v>
      </c>
      <c r="U17" s="24">
        <f>S17/S7%</f>
        <v>22.641277577490431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</row>
    <row r="18" spans="1:250" ht="39" customHeight="1" x14ac:dyDescent="0.25">
      <c r="A18" s="26" t="s">
        <v>20</v>
      </c>
      <c r="B18" s="14">
        <f t="shared" si="0"/>
        <v>291</v>
      </c>
      <c r="C18" s="14">
        <f t="shared" si="1"/>
        <v>357</v>
      </c>
      <c r="D18" s="11">
        <f t="shared" si="7"/>
        <v>122.68041237113401</v>
      </c>
      <c r="E18" s="11"/>
      <c r="F18" s="13"/>
      <c r="G18" s="13"/>
      <c r="H18" s="24"/>
      <c r="I18" s="24"/>
      <c r="J18" s="13">
        <f t="shared" si="8"/>
        <v>291</v>
      </c>
      <c r="K18" s="13">
        <f t="shared" si="9"/>
        <v>357</v>
      </c>
      <c r="L18" s="24">
        <f t="shared" si="4"/>
        <v>122.68041237113401</v>
      </c>
      <c r="M18" s="27">
        <f>K18/K7%</f>
        <v>1.3983044872648539E-2</v>
      </c>
      <c r="N18" s="13">
        <v>291</v>
      </c>
      <c r="O18" s="13">
        <v>357</v>
      </c>
      <c r="P18" s="24">
        <f t="shared" si="5"/>
        <v>122.68041237113401</v>
      </c>
      <c r="Q18" s="30">
        <f>O18/O7%</f>
        <v>1.8073103425232787E-2</v>
      </c>
      <c r="R18" s="13"/>
      <c r="S18" s="13"/>
      <c r="T18" s="24"/>
      <c r="U18" s="24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</row>
    <row r="19" spans="1:250" s="33" customFormat="1" ht="63" customHeight="1" x14ac:dyDescent="0.25">
      <c r="A19" s="34" t="s">
        <v>21</v>
      </c>
      <c r="B19" s="19">
        <f t="shared" si="0"/>
        <v>7844</v>
      </c>
      <c r="C19" s="19">
        <f t="shared" si="1"/>
        <v>8343</v>
      </c>
      <c r="D19" s="31">
        <f t="shared" si="7"/>
        <v>106.36155022947476</v>
      </c>
      <c r="E19" s="31">
        <f>C19/C7%</f>
        <v>0.20182354820941173</v>
      </c>
      <c r="F19" s="22">
        <v>3510</v>
      </c>
      <c r="G19" s="22">
        <v>4580</v>
      </c>
      <c r="H19" s="20">
        <f t="shared" si="2"/>
        <v>130.48433048433048</v>
      </c>
      <c r="I19" s="31">
        <f>G19/G7%</f>
        <v>0.2897419335655908</v>
      </c>
      <c r="J19" s="22">
        <f t="shared" si="8"/>
        <v>4334</v>
      </c>
      <c r="K19" s="22">
        <f t="shared" si="9"/>
        <v>3763</v>
      </c>
      <c r="L19" s="20">
        <f t="shared" si="4"/>
        <v>86.82510383017997</v>
      </c>
      <c r="M19" s="35">
        <f>K19/K7%</f>
        <v>0.14738990996015813</v>
      </c>
      <c r="N19" s="22">
        <v>4334</v>
      </c>
      <c r="O19" s="22">
        <v>3763</v>
      </c>
      <c r="P19" s="20">
        <f t="shared" si="5"/>
        <v>86.82510383017997</v>
      </c>
      <c r="Q19" s="35">
        <f>O19/O7%</f>
        <v>0.19050164758865817</v>
      </c>
      <c r="R19" s="22"/>
      <c r="S19" s="22"/>
      <c r="T19" s="20"/>
      <c r="U19" s="20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</row>
    <row r="20" spans="1:250" ht="58.9" customHeight="1" x14ac:dyDescent="0.25">
      <c r="A20" s="26" t="s">
        <v>11</v>
      </c>
      <c r="B20" s="14">
        <f t="shared" si="0"/>
        <v>6510</v>
      </c>
      <c r="C20" s="14">
        <f t="shared" si="1"/>
        <v>5808</v>
      </c>
      <c r="D20" s="11">
        <f t="shared" si="7"/>
        <v>89.21658986175116</v>
      </c>
      <c r="E20" s="11">
        <f>C20/C7%</f>
        <v>0.1404999602061924</v>
      </c>
      <c r="F20" s="13"/>
      <c r="G20" s="13"/>
      <c r="H20" s="24"/>
      <c r="I20" s="24"/>
      <c r="J20" s="13">
        <f t="shared" si="8"/>
        <v>6510</v>
      </c>
      <c r="K20" s="13">
        <f t="shared" si="9"/>
        <v>5808</v>
      </c>
      <c r="L20" s="24">
        <f t="shared" si="4"/>
        <v>89.21658986175116</v>
      </c>
      <c r="M20" s="11">
        <f>K20/K7%</f>
        <v>0.22748886448275268</v>
      </c>
      <c r="N20" s="13">
        <v>4334</v>
      </c>
      <c r="O20" s="13">
        <v>3762</v>
      </c>
      <c r="P20" s="24">
        <f t="shared" si="5"/>
        <v>86.802030456852791</v>
      </c>
      <c r="Q20" s="11">
        <f>O20/O7%</f>
        <v>0.19045102264909169</v>
      </c>
      <c r="R20" s="13">
        <v>2176</v>
      </c>
      <c r="S20" s="13">
        <v>2046</v>
      </c>
      <c r="T20" s="24">
        <f t="shared" si="6"/>
        <v>94.025735294117638</v>
      </c>
      <c r="U20" s="11">
        <f>S20/S7%</f>
        <v>0.3541134097521379</v>
      </c>
    </row>
    <row r="21" spans="1:250" ht="62.25" customHeight="1" x14ac:dyDescent="0.25">
      <c r="A21" s="26" t="s">
        <v>4</v>
      </c>
      <c r="B21" s="14">
        <f t="shared" si="0"/>
        <v>104792</v>
      </c>
      <c r="C21" s="14">
        <f t="shared" si="1"/>
        <v>102499</v>
      </c>
      <c r="D21" s="11">
        <f t="shared" si="7"/>
        <v>97.811855866860057</v>
      </c>
      <c r="E21" s="11">
        <f>C21/C7%</f>
        <v>2.4795291703124165</v>
      </c>
      <c r="F21" s="13"/>
      <c r="G21" s="13"/>
      <c r="H21" s="24"/>
      <c r="I21" s="24"/>
      <c r="J21" s="13">
        <f t="shared" si="8"/>
        <v>104792</v>
      </c>
      <c r="K21" s="13">
        <f t="shared" si="9"/>
        <v>102499</v>
      </c>
      <c r="L21" s="24">
        <f t="shared" si="4"/>
        <v>97.811855866860057</v>
      </c>
      <c r="M21" s="11">
        <f>K21/K7%</f>
        <v>4.0147006061669543</v>
      </c>
      <c r="N21" s="13"/>
      <c r="O21" s="13"/>
      <c r="P21" s="24"/>
      <c r="Q21" s="24"/>
      <c r="R21" s="13">
        <v>104792</v>
      </c>
      <c r="S21" s="13">
        <v>102499</v>
      </c>
      <c r="T21" s="24">
        <f t="shared" si="6"/>
        <v>97.811855866860057</v>
      </c>
      <c r="U21" s="11">
        <f>S21/S7%</f>
        <v>17.740112603218172</v>
      </c>
    </row>
    <row r="22" spans="1:250" ht="56.45" customHeight="1" x14ac:dyDescent="0.25">
      <c r="A22" s="26" t="s">
        <v>5</v>
      </c>
      <c r="B22" s="14">
        <f t="shared" si="0"/>
        <v>1457</v>
      </c>
      <c r="C22" s="14">
        <f t="shared" si="1"/>
        <v>2431</v>
      </c>
      <c r="D22" s="11">
        <f t="shared" si="7"/>
        <v>166.84969114619079</v>
      </c>
      <c r="E22" s="27">
        <f>C22/C7%</f>
        <v>5.8807748495394933E-2</v>
      </c>
      <c r="F22" s="13"/>
      <c r="G22" s="13"/>
      <c r="H22" s="24"/>
      <c r="I22" s="24"/>
      <c r="J22" s="13">
        <f t="shared" si="8"/>
        <v>1457</v>
      </c>
      <c r="K22" s="13">
        <f t="shared" si="9"/>
        <v>2431</v>
      </c>
      <c r="L22" s="24">
        <f t="shared" si="4"/>
        <v>166.84969114619079</v>
      </c>
      <c r="M22" s="27">
        <f>K22/K7%</f>
        <v>9.5217876989940053E-2</v>
      </c>
      <c r="N22" s="13"/>
      <c r="O22" s="13"/>
      <c r="P22" s="24"/>
      <c r="Q22" s="24"/>
      <c r="R22" s="13">
        <v>1457</v>
      </c>
      <c r="S22" s="13">
        <v>2431</v>
      </c>
      <c r="T22" s="24">
        <f t="shared" si="6"/>
        <v>166.84969114619079</v>
      </c>
      <c r="U22" s="27">
        <f>S22/S7%</f>
        <v>0.42074765352270149</v>
      </c>
    </row>
    <row r="23" spans="1:250" ht="42.75" customHeight="1" x14ac:dyDescent="0.25">
      <c r="A23" s="28" t="s">
        <v>12</v>
      </c>
      <c r="B23" s="14">
        <f t="shared" si="0"/>
        <v>84542</v>
      </c>
      <c r="C23" s="14">
        <f t="shared" si="1"/>
        <v>73682</v>
      </c>
      <c r="D23" s="11">
        <f t="shared" si="7"/>
        <v>87.15431383217809</v>
      </c>
      <c r="E23" s="11">
        <f>C23/C7%</f>
        <v>1.782423909764578</v>
      </c>
      <c r="F23" s="13">
        <f>F7-F8-F9-F10-F11-F12-F19</f>
        <v>9631</v>
      </c>
      <c r="G23" s="13">
        <f>G7-G8-G9-G10-G11-G12-G19</f>
        <v>13185</v>
      </c>
      <c r="H23" s="24">
        <f t="shared" si="2"/>
        <v>136.90167168518326</v>
      </c>
      <c r="I23" s="11">
        <f>G23/G7%</f>
        <v>0.83411515154199012</v>
      </c>
      <c r="J23" s="13">
        <f t="shared" si="8"/>
        <v>74911</v>
      </c>
      <c r="K23" s="13">
        <f t="shared" si="9"/>
        <v>60497</v>
      </c>
      <c r="L23" s="24">
        <f t="shared" si="4"/>
        <v>80.758500086769629</v>
      </c>
      <c r="M23" s="11">
        <f>K23/K7%</f>
        <v>2.3695581671165789</v>
      </c>
      <c r="N23" s="13">
        <f>N7-N8-N9-N12-N13-N19-N20</f>
        <v>64744</v>
      </c>
      <c r="O23" s="13">
        <f>O7-O8-O9-O12-O13-O19-O20</f>
        <v>51308</v>
      </c>
      <c r="P23" s="24">
        <f t="shared" si="5"/>
        <v>79.247497837637454</v>
      </c>
      <c r="Q23" s="29">
        <f>O23/O7%</f>
        <v>2.5974643992768733</v>
      </c>
      <c r="R23" s="13">
        <f>R7-R9-R13-R20-R21-R22</f>
        <v>10167</v>
      </c>
      <c r="S23" s="13">
        <f>S7-S9-S13-S20-S21-S22</f>
        <v>9189</v>
      </c>
      <c r="T23" s="24">
        <f t="shared" si="6"/>
        <v>90.380643257598109</v>
      </c>
      <c r="U23" s="11">
        <f>S23/S7%</f>
        <v>1.5903949766433993</v>
      </c>
    </row>
    <row r="24" spans="1:250" ht="15" customHeight="1" x14ac:dyDescent="0.25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</sheetData>
  <mergeCells count="9">
    <mergeCell ref="A1:R1"/>
    <mergeCell ref="A3:A6"/>
    <mergeCell ref="B3:E5"/>
    <mergeCell ref="F4:I5"/>
    <mergeCell ref="J4:M5"/>
    <mergeCell ref="N5:Q5"/>
    <mergeCell ref="R5:U5"/>
    <mergeCell ref="F3:U3"/>
    <mergeCell ref="N4:U4"/>
  </mergeCells>
  <printOptions horizontalCentered="1"/>
  <pageMargins left="0.19685039370078741" right="0.23622047244094491" top="0.43307086614173229" bottom="0.35433070866141736" header="0.31496062992125984" footer="0.35433070866141736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2015</vt:lpstr>
      <vt:lpstr>'2015'!Область_печати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Валентина Кривова</cp:lastModifiedBy>
  <cp:lastPrinted>2016-02-16T11:30:51Z</cp:lastPrinted>
  <dcterms:created xsi:type="dcterms:W3CDTF">1996-10-08T23:32:33Z</dcterms:created>
  <dcterms:modified xsi:type="dcterms:W3CDTF">2016-03-17T12:01:40Z</dcterms:modified>
</cp:coreProperties>
</file>