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80" windowWidth="9720" windowHeight="7260" tabRatio="773"/>
  </bookViews>
  <sheets>
    <sheet name="2015" sheetId="20" r:id="rId1"/>
  </sheets>
  <definedNames>
    <definedName name="_xlnm.Print_Area" localSheetId="0">'2015'!$A$1:$Q$30</definedName>
  </definedNames>
  <calcPr calcId="145621"/>
</workbook>
</file>

<file path=xl/calcChain.xml><?xml version="1.0" encoding="utf-8"?>
<calcChain xmlns="http://schemas.openxmlformats.org/spreadsheetml/2006/main">
  <c r="P29" i="20" l="1"/>
  <c r="B10" i="20" l="1"/>
  <c r="C10" i="20"/>
  <c r="B11" i="20"/>
  <c r="B25" i="20"/>
  <c r="C25" i="20"/>
  <c r="M29" i="20" l="1"/>
  <c r="G29" i="20"/>
  <c r="F29" i="20"/>
  <c r="O29" i="20" l="1"/>
  <c r="Q29" i="20" s="1"/>
  <c r="L29" i="20"/>
  <c r="N29" i="20" s="1"/>
  <c r="J29" i="20"/>
  <c r="C29" i="20" s="1"/>
  <c r="H29" i="20"/>
  <c r="Q28" i="20"/>
  <c r="J28" i="20"/>
  <c r="C28" i="20" s="1"/>
  <c r="I28" i="20"/>
  <c r="B28" i="20" s="1"/>
  <c r="Q27" i="20"/>
  <c r="J27" i="20"/>
  <c r="C27" i="20" s="1"/>
  <c r="I27" i="20"/>
  <c r="B27" i="20" s="1"/>
  <c r="Q26" i="20"/>
  <c r="N26" i="20"/>
  <c r="J26" i="20"/>
  <c r="C26" i="20" s="1"/>
  <c r="I26" i="20"/>
  <c r="B26" i="20" s="1"/>
  <c r="H25" i="20"/>
  <c r="N24" i="20"/>
  <c r="J24" i="20"/>
  <c r="C24" i="20" s="1"/>
  <c r="I24" i="20"/>
  <c r="B24" i="20" s="1"/>
  <c r="H24" i="20"/>
  <c r="N23" i="20"/>
  <c r="J23" i="20"/>
  <c r="C23" i="20" s="1"/>
  <c r="I23" i="20"/>
  <c r="B23" i="20" s="1"/>
  <c r="H23" i="20"/>
  <c r="N22" i="20"/>
  <c r="J22" i="20"/>
  <c r="C22" i="20" s="1"/>
  <c r="I22" i="20"/>
  <c r="B22" i="20" s="1"/>
  <c r="Q21" i="20"/>
  <c r="J21" i="20"/>
  <c r="C21" i="20" s="1"/>
  <c r="I21" i="20"/>
  <c r="B21" i="20" s="1"/>
  <c r="N20" i="20"/>
  <c r="J20" i="20"/>
  <c r="C20" i="20" s="1"/>
  <c r="I20" i="20"/>
  <c r="B20" i="20" s="1"/>
  <c r="Q19" i="20"/>
  <c r="J19" i="20"/>
  <c r="C19" i="20" s="1"/>
  <c r="I19" i="20"/>
  <c r="B19" i="20" s="1"/>
  <c r="N18" i="20"/>
  <c r="J18" i="20"/>
  <c r="C18" i="20" s="1"/>
  <c r="I18" i="20"/>
  <c r="B18" i="20" s="1"/>
  <c r="Q17" i="20"/>
  <c r="N17" i="20"/>
  <c r="J17" i="20"/>
  <c r="C17" i="20" s="1"/>
  <c r="I17" i="20"/>
  <c r="B17" i="20" s="1"/>
  <c r="N16" i="20"/>
  <c r="J16" i="20"/>
  <c r="C16" i="20" s="1"/>
  <c r="I16" i="20"/>
  <c r="N15" i="20"/>
  <c r="J15" i="20"/>
  <c r="C15" i="20" s="1"/>
  <c r="I15" i="20"/>
  <c r="B15" i="20" s="1"/>
  <c r="H15" i="20"/>
  <c r="N14" i="20"/>
  <c r="J14" i="20"/>
  <c r="C14" i="20" s="1"/>
  <c r="I14" i="20"/>
  <c r="B14" i="20" s="1"/>
  <c r="N13" i="20"/>
  <c r="J13" i="20"/>
  <c r="C13" i="20" s="1"/>
  <c r="I13" i="20"/>
  <c r="B13" i="20" s="1"/>
  <c r="H13" i="20"/>
  <c r="N12" i="20"/>
  <c r="J12" i="20"/>
  <c r="C12" i="20" s="1"/>
  <c r="I12" i="20"/>
  <c r="B12" i="20" s="1"/>
  <c r="H12" i="20"/>
  <c r="C11" i="20"/>
  <c r="D11" i="20" s="1"/>
  <c r="H11" i="20"/>
  <c r="H10" i="20"/>
  <c r="D10" i="20"/>
  <c r="Q9" i="20"/>
  <c r="N9" i="20"/>
  <c r="J9" i="20"/>
  <c r="C9" i="20" s="1"/>
  <c r="I9" i="20"/>
  <c r="B9" i="20" s="1"/>
  <c r="H9" i="20"/>
  <c r="N8" i="20"/>
  <c r="J8" i="20"/>
  <c r="C8" i="20" s="1"/>
  <c r="I8" i="20"/>
  <c r="B8" i="20" s="1"/>
  <c r="H8" i="20"/>
  <c r="Q7" i="20"/>
  <c r="N7" i="20"/>
  <c r="J7" i="20"/>
  <c r="C7" i="20" s="1"/>
  <c r="I7" i="20"/>
  <c r="B7" i="20" s="1"/>
  <c r="H7" i="20"/>
  <c r="K16" i="20" l="1"/>
  <c r="B16" i="20"/>
  <c r="D16" i="20" s="1"/>
  <c r="D12" i="20"/>
  <c r="K24" i="20"/>
  <c r="K21" i="20"/>
  <c r="K7" i="20"/>
  <c r="D17" i="20"/>
  <c r="D8" i="20"/>
  <c r="K14" i="20"/>
  <c r="K15" i="20"/>
  <c r="K26" i="20"/>
  <c r="K27" i="20"/>
  <c r="K19" i="20"/>
  <c r="K20" i="20"/>
  <c r="E29" i="20"/>
  <c r="K13" i="20"/>
  <c r="K18" i="20"/>
  <c r="K22" i="20"/>
  <c r="K23" i="20"/>
  <c r="K28" i="20"/>
  <c r="D7" i="20"/>
  <c r="D13" i="20"/>
  <c r="D14" i="20"/>
  <c r="D15" i="20"/>
  <c r="D18" i="20"/>
  <c r="D19" i="20"/>
  <c r="D20" i="20"/>
  <c r="D21" i="20"/>
  <c r="D24" i="20"/>
  <c r="D25" i="20"/>
  <c r="D9" i="20"/>
  <c r="D22" i="20"/>
  <c r="E8" i="20"/>
  <c r="K8" i="20"/>
  <c r="E9" i="20"/>
  <c r="K9" i="20"/>
  <c r="E10" i="20"/>
  <c r="E11" i="20"/>
  <c r="E12" i="20"/>
  <c r="K12" i="20"/>
  <c r="E17" i="20"/>
  <c r="K17" i="20"/>
  <c r="I29" i="20"/>
  <c r="B29" i="20" l="1"/>
  <c r="D29" i="20" s="1"/>
  <c r="E28" i="20"/>
  <c r="D28" i="20"/>
  <c r="E26" i="20"/>
  <c r="D26" i="20"/>
  <c r="K29" i="20"/>
  <c r="E27" i="20"/>
  <c r="D27" i="20"/>
  <c r="E23" i="20"/>
  <c r="D23" i="20"/>
</calcChain>
</file>

<file path=xl/sharedStrings.xml><?xml version="1.0" encoding="utf-8"?>
<sst xmlns="http://schemas.openxmlformats.org/spreadsheetml/2006/main" count="48" uniqueCount="35">
  <si>
    <t>в том числе</t>
  </si>
  <si>
    <t>Федеральный бюджет</t>
  </si>
  <si>
    <t>Республиканский бюджет</t>
  </si>
  <si>
    <t>Консолидированный бюджет Российской Федерации</t>
  </si>
  <si>
    <t>Единый налог на вмененный доход</t>
  </si>
  <si>
    <t>Единый сельскохозяйственный налог</t>
  </si>
  <si>
    <t>Налог на прибыль организаций</t>
  </si>
  <si>
    <t>Имущественные налоги</t>
  </si>
  <si>
    <t xml:space="preserve">Налог на доходы физических лиц </t>
  </si>
  <si>
    <t>налог на имущество организаций</t>
  </si>
  <si>
    <t>транспортный налог</t>
  </si>
  <si>
    <t xml:space="preserve">Налог, взимаемый  в связи с применением УСНО </t>
  </si>
  <si>
    <t>Остальные налоги и сборы</t>
  </si>
  <si>
    <t>Поступление налоговых платежей всего</t>
  </si>
  <si>
    <t>темп роста (%)</t>
  </si>
  <si>
    <t>земельный налог</t>
  </si>
  <si>
    <t>Местные  бюджеты</t>
  </si>
  <si>
    <r>
      <rPr>
        <b/>
        <sz val="24"/>
        <rFont val="Arial Narrow"/>
        <family val="2"/>
        <charset val="204"/>
      </rPr>
      <t>НДС</t>
    </r>
    <r>
      <rPr>
        <sz val="24"/>
        <rFont val="Arial Narrow"/>
        <family val="2"/>
        <charset val="204"/>
      </rPr>
      <t xml:space="preserve">  на товары, реализуемые на территории РФ</t>
    </r>
  </si>
  <si>
    <t>акцизы на спирт</t>
  </si>
  <si>
    <t>доля в общих поступ. (%)</t>
  </si>
  <si>
    <t>акцизы на вина</t>
  </si>
  <si>
    <t>акцизы на алкогольную продукцию свыше 9%</t>
  </si>
  <si>
    <r>
      <rPr>
        <b/>
        <sz val="24"/>
        <rFont val="Arial Narrow"/>
        <family val="2"/>
        <charset val="204"/>
      </rPr>
      <t>Акцизы</t>
    </r>
    <r>
      <rPr>
        <sz val="24"/>
        <rFont val="Arial Narrow"/>
        <family val="2"/>
        <charset val="204"/>
      </rPr>
      <t xml:space="preserve"> по подакцизным товарам             </t>
    </r>
  </si>
  <si>
    <t>акцизы на пиво</t>
  </si>
  <si>
    <t>налог на игорный бизнес</t>
  </si>
  <si>
    <t>Платежи за пользование природными ресурсами</t>
  </si>
  <si>
    <t>налог на добычу полезных ископаемых</t>
  </si>
  <si>
    <t>водный налог</t>
  </si>
  <si>
    <t>Консолидированный бюджет Республики Мордовия</t>
  </si>
  <si>
    <t>налог на имущество физических  лиц</t>
  </si>
  <si>
    <t xml:space="preserve"> </t>
  </si>
  <si>
    <t>НДС на товары, ввозимые из Республик Беларусь и  Казахстан</t>
  </si>
  <si>
    <t>Мониторинг поступления администрируемых доходов за январь-ноябрь 2014-2015 гг.</t>
  </si>
  <si>
    <t>январь-ноябрь 2014 года</t>
  </si>
  <si>
    <t>январь-ноябрь 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</si>
</sst>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1" x14ac:knownFonts="1">
    <font>
      <sz val="10"/>
      <name val="Arial"/>
    </font>
    <font>
      <b/>
      <sz val="14"/>
      <name val="Times New Roman"/>
      <family val="1"/>
      <charset val="204"/>
    </font>
    <font>
      <b/>
      <i/>
      <sz val="18"/>
      <name val="Arial Cyr"/>
      <charset val="204"/>
    </font>
    <font>
      <sz val="11"/>
      <name val="Calibri"/>
      <family val="2"/>
    </font>
    <font>
      <sz val="13"/>
      <name val="Calibri"/>
      <family val="2"/>
    </font>
    <font>
      <b/>
      <sz val="16"/>
      <name val="Arial Narrow"/>
      <family val="2"/>
      <charset val="204"/>
    </font>
    <font>
      <b/>
      <i/>
      <sz val="22"/>
      <name val="Arial Cyr"/>
      <charset val="204"/>
    </font>
    <font>
      <sz val="20"/>
      <name val="Arial Narrow"/>
      <family val="2"/>
      <charset val="204"/>
    </font>
    <font>
      <b/>
      <sz val="24"/>
      <name val="Arial Narrow"/>
      <family val="2"/>
      <charset val="204"/>
    </font>
    <font>
      <sz val="24"/>
      <name val="Arial Narrow"/>
      <family val="2"/>
      <charset val="204"/>
    </font>
    <font>
      <b/>
      <sz val="26"/>
      <name val="Arial Narrow"/>
      <family val="2"/>
      <charset val="204"/>
    </font>
    <font>
      <sz val="26"/>
      <name val="Arial Narrow"/>
      <family val="2"/>
      <charset val="204"/>
    </font>
    <font>
      <sz val="22"/>
      <name val="Arial Narrow"/>
      <family val="2"/>
      <charset val="204"/>
    </font>
    <font>
      <sz val="24"/>
      <name val="Calibri"/>
      <family val="2"/>
      <charset val="204"/>
    </font>
    <font>
      <sz val="20"/>
      <name val="Calibri"/>
      <family val="2"/>
      <charset val="204"/>
    </font>
    <font>
      <b/>
      <sz val="22"/>
      <name val="Calibri"/>
      <family val="2"/>
      <charset val="204"/>
    </font>
    <font>
      <sz val="24"/>
      <name val="Calibri"/>
      <family val="2"/>
    </font>
    <font>
      <sz val="26"/>
      <name val="Book Antiqua"/>
      <family val="1"/>
      <charset val="204"/>
    </font>
    <font>
      <sz val="24"/>
      <name val="Book Antiqua"/>
      <family val="1"/>
      <charset val="204"/>
    </font>
    <font>
      <i/>
      <sz val="26"/>
      <name val="Arial Narrow"/>
      <family val="2"/>
      <charset val="204"/>
    </font>
    <font>
      <b/>
      <i/>
      <sz val="36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0" borderId="0" xfId="0" applyFont="1" applyFill="1" applyAlignment="1">
      <alignment horizontal="center" vertical="center" wrapText="1"/>
    </xf>
    <xf numFmtId="0" fontId="4" fillId="0" borderId="0" xfId="0" applyFont="1"/>
    <xf numFmtId="164" fontId="5" fillId="0" borderId="0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9" fillId="0" borderId="35" xfId="0" applyFont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right" vertical="center" wrapText="1"/>
    </xf>
    <xf numFmtId="0" fontId="9" fillId="0" borderId="51" xfId="0" applyFont="1" applyBorder="1" applyAlignment="1">
      <alignment horizontal="right" vertical="center" wrapText="1"/>
    </xf>
    <xf numFmtId="49" fontId="10" fillId="2" borderId="39" xfId="0" applyNumberFormat="1" applyFont="1" applyFill="1" applyBorder="1" applyAlignment="1">
      <alignment horizontal="center" vertical="center" wrapText="1"/>
    </xf>
    <xf numFmtId="49" fontId="9" fillId="0" borderId="35" xfId="0" applyNumberFormat="1" applyFont="1" applyFill="1" applyBorder="1" applyAlignment="1">
      <alignment horizontal="center" vertical="center" wrapText="1"/>
    </xf>
    <xf numFmtId="49" fontId="9" fillId="0" borderId="52" xfId="0" applyNumberFormat="1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4" fillId="0" borderId="5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3" fontId="10" fillId="0" borderId="53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center" vertical="center" wrapText="1"/>
    </xf>
    <xf numFmtId="3" fontId="10" fillId="0" borderId="26" xfId="0" applyNumberFormat="1" applyFont="1" applyFill="1" applyBorder="1" applyAlignment="1">
      <alignment horizontal="center" vertical="center" wrapText="1"/>
    </xf>
    <xf numFmtId="3" fontId="11" fillId="0" borderId="25" xfId="0" applyNumberFormat="1" applyFont="1" applyFill="1" applyBorder="1" applyAlignment="1">
      <alignment horizontal="center" vertical="center" wrapText="1"/>
    </xf>
    <xf numFmtId="3" fontId="11" fillId="0" borderId="22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>
      <alignment horizontal="center" vertical="center" wrapText="1"/>
    </xf>
    <xf numFmtId="3" fontId="11" fillId="0" borderId="14" xfId="0" applyNumberFormat="1" applyFont="1" applyFill="1" applyBorder="1" applyAlignment="1">
      <alignment horizontal="center" vertical="center" wrapText="1"/>
    </xf>
    <xf numFmtId="3" fontId="10" fillId="0" borderId="22" xfId="0" applyNumberFormat="1" applyFont="1" applyFill="1" applyBorder="1" applyAlignment="1">
      <alignment horizontal="center" vertical="center" wrapText="1"/>
    </xf>
    <xf numFmtId="3" fontId="11" fillId="0" borderId="11" xfId="0" applyNumberFormat="1" applyFont="1" applyFill="1" applyBorder="1" applyAlignment="1">
      <alignment horizontal="center" vertical="center" wrapText="1"/>
    </xf>
    <xf numFmtId="3" fontId="11" fillId="0" borderId="13" xfId="0" applyNumberFormat="1" applyFont="1" applyFill="1" applyBorder="1" applyAlignment="1">
      <alignment horizontal="center" vertical="center" wrapText="1"/>
    </xf>
    <xf numFmtId="3" fontId="10" fillId="0" borderId="44" xfId="0" applyNumberFormat="1" applyFont="1" applyFill="1" applyBorder="1" applyAlignment="1">
      <alignment horizontal="center" vertical="center" wrapText="1"/>
    </xf>
    <xf numFmtId="3" fontId="10" fillId="0" borderId="44" xfId="0" applyNumberFormat="1" applyFont="1" applyFill="1" applyBorder="1" applyAlignment="1">
      <alignment vertical="center" wrapText="1"/>
    </xf>
    <xf numFmtId="3" fontId="11" fillId="0" borderId="13" xfId="0" applyNumberFormat="1" applyFont="1" applyFill="1" applyBorder="1" applyAlignment="1">
      <alignment vertical="center" wrapText="1"/>
    </xf>
    <xf numFmtId="3" fontId="11" fillId="0" borderId="9" xfId="0" applyNumberFormat="1" applyFont="1" applyFill="1" applyBorder="1" applyAlignment="1">
      <alignment vertical="center" wrapText="1"/>
    </xf>
    <xf numFmtId="3" fontId="11" fillId="0" borderId="14" xfId="0" applyNumberFormat="1" applyFont="1" applyFill="1" applyBorder="1" applyAlignment="1">
      <alignment vertical="center" wrapText="1"/>
    </xf>
    <xf numFmtId="3" fontId="11" fillId="0" borderId="22" xfId="0" applyNumberFormat="1" applyFont="1" applyFill="1" applyBorder="1" applyAlignment="1">
      <alignment vertical="center" wrapText="1"/>
    </xf>
    <xf numFmtId="3" fontId="11" fillId="0" borderId="11" xfId="0" applyNumberFormat="1" applyFont="1" applyFill="1" applyBorder="1" applyAlignment="1">
      <alignment vertical="center" wrapText="1"/>
    </xf>
    <xf numFmtId="164" fontId="10" fillId="0" borderId="45" xfId="0" applyNumberFormat="1" applyFont="1" applyFill="1" applyBorder="1" applyAlignment="1">
      <alignment horizontal="center" vertical="center" wrapText="1"/>
    </xf>
    <xf numFmtId="164" fontId="10" fillId="0" borderId="46" xfId="0" applyNumberFormat="1" applyFont="1" applyFill="1" applyBorder="1" applyAlignment="1">
      <alignment vertical="center" wrapText="1"/>
    </xf>
    <xf numFmtId="164" fontId="19" fillId="0" borderId="19" xfId="0" applyNumberFormat="1" applyFont="1" applyFill="1" applyBorder="1" applyAlignment="1">
      <alignment horizontal="center" vertical="center" wrapText="1"/>
    </xf>
    <xf numFmtId="164" fontId="19" fillId="0" borderId="54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9" fillId="0" borderId="10" xfId="0" applyNumberFormat="1" applyFont="1" applyFill="1" applyBorder="1" applyAlignment="1">
      <alignment horizontal="center" vertical="center" wrapText="1"/>
    </xf>
    <xf numFmtId="164" fontId="19" fillId="0" borderId="18" xfId="0" applyNumberFormat="1" applyFont="1" applyFill="1" applyBorder="1" applyAlignment="1">
      <alignment horizontal="center" vertical="center" wrapText="1"/>
    </xf>
    <xf numFmtId="164" fontId="19" fillId="0" borderId="48" xfId="0" applyNumberFormat="1" applyFont="1" applyFill="1" applyBorder="1" applyAlignment="1">
      <alignment horizontal="center" vertical="center" wrapText="1"/>
    </xf>
    <xf numFmtId="164" fontId="19" fillId="0" borderId="7" xfId="0" applyNumberFormat="1" applyFont="1" applyFill="1" applyBorder="1" applyAlignment="1">
      <alignment horizontal="center" vertical="center" wrapText="1"/>
    </xf>
    <xf numFmtId="164" fontId="19" fillId="0" borderId="12" xfId="0" applyNumberFormat="1" applyFont="1" applyFill="1" applyBorder="1" applyAlignment="1">
      <alignment horizontal="center" vertical="center" wrapText="1"/>
    </xf>
    <xf numFmtId="164" fontId="19" fillId="0" borderId="15" xfId="0" applyNumberFormat="1" applyFont="1" applyFill="1" applyBorder="1" applyAlignment="1">
      <alignment horizontal="center" vertical="center" wrapText="1"/>
    </xf>
    <xf numFmtId="4" fontId="19" fillId="0" borderId="10" xfId="0" applyNumberFormat="1" applyFont="1" applyFill="1" applyBorder="1" applyAlignment="1">
      <alignment horizontal="center" vertical="center" wrapText="1"/>
    </xf>
    <xf numFmtId="164" fontId="10" fillId="0" borderId="55" xfId="0" applyNumberFormat="1" applyFont="1" applyFill="1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 wrapText="1"/>
    </xf>
    <xf numFmtId="164" fontId="11" fillId="0" borderId="16" xfId="0" applyNumberFormat="1" applyFont="1" applyFill="1" applyBorder="1" applyAlignment="1">
      <alignment horizontal="center" vertical="center" wrapText="1"/>
    </xf>
    <xf numFmtId="164" fontId="11" fillId="0" borderId="17" xfId="0" applyNumberFormat="1" applyFont="1" applyFill="1" applyBorder="1" applyAlignment="1">
      <alignment horizontal="center" vertical="center" wrapText="1"/>
    </xf>
    <xf numFmtId="164" fontId="11" fillId="0" borderId="32" xfId="0" applyNumberFormat="1" applyFont="1" applyFill="1" applyBorder="1" applyAlignment="1">
      <alignment horizontal="center" vertical="center" wrapText="1"/>
    </xf>
    <xf numFmtId="164" fontId="11" fillId="0" borderId="33" xfId="0" applyNumberFormat="1" applyFont="1" applyFill="1" applyBorder="1" applyAlignment="1">
      <alignment horizontal="center" vertical="center" wrapText="1"/>
    </xf>
    <xf numFmtId="164" fontId="10" fillId="0" borderId="46" xfId="0" applyNumberFormat="1" applyFont="1" applyFill="1" applyBorder="1" applyAlignment="1">
      <alignment horizontal="center" vertical="center" wrapText="1"/>
    </xf>
    <xf numFmtId="164" fontId="11" fillId="0" borderId="54" xfId="0" applyNumberFormat="1" applyFont="1" applyFill="1" applyBorder="1" applyAlignment="1">
      <alignment horizontal="center" vertical="center" wrapText="1"/>
    </xf>
    <xf numFmtId="164" fontId="11" fillId="0" borderId="10" xfId="0" applyNumberFormat="1" applyFont="1" applyFill="1" applyBorder="1" applyAlignment="1">
      <alignment horizontal="center" vertical="center" wrapText="1"/>
    </xf>
    <xf numFmtId="164" fontId="11" fillId="0" borderId="48" xfId="0" applyNumberFormat="1" applyFont="1" applyFill="1" applyBorder="1" applyAlignment="1">
      <alignment horizontal="center" vertical="center" wrapText="1"/>
    </xf>
    <xf numFmtId="164" fontId="11" fillId="0" borderId="8" xfId="0" applyNumberFormat="1" applyFont="1" applyFill="1" applyBorder="1" applyAlignment="1">
      <alignment horizontal="center" vertical="center" wrapText="1"/>
    </xf>
    <xf numFmtId="164" fontId="11" fillId="0" borderId="15" xfId="0" applyNumberFormat="1" applyFont="1" applyFill="1" applyBorder="1" applyAlignment="1">
      <alignment horizontal="center" vertical="center" wrapText="1"/>
    </xf>
    <xf numFmtId="164" fontId="11" fillId="0" borderId="58" xfId="0" applyNumberFormat="1" applyFont="1" applyFill="1" applyBorder="1" applyAlignment="1">
      <alignment horizontal="center" vertical="center" wrapText="1"/>
    </xf>
    <xf numFmtId="164" fontId="11" fillId="0" borderId="59" xfId="0" applyNumberFormat="1" applyFont="1" applyFill="1" applyBorder="1" applyAlignment="1">
      <alignment horizontal="center" vertical="center" wrapText="1"/>
    </xf>
    <xf numFmtId="164" fontId="11" fillId="0" borderId="60" xfId="0" applyNumberFormat="1" applyFont="1" applyFill="1" applyBorder="1" applyAlignment="1">
      <alignment horizontal="center" vertical="center" wrapText="1"/>
    </xf>
    <xf numFmtId="164" fontId="11" fillId="0" borderId="23" xfId="0" applyNumberFormat="1" applyFont="1" applyFill="1" applyBorder="1" applyAlignment="1">
      <alignment horizontal="center" vertical="center" wrapText="1"/>
    </xf>
    <xf numFmtId="164" fontId="11" fillId="0" borderId="24" xfId="0" applyNumberFormat="1" applyFont="1" applyFill="1" applyBorder="1" applyAlignment="1">
      <alignment horizontal="center" vertical="center" wrapText="1"/>
    </xf>
    <xf numFmtId="164" fontId="11" fillId="0" borderId="34" xfId="0" applyNumberFormat="1" applyFont="1" applyFill="1" applyBorder="1" applyAlignment="1">
      <alignment horizontal="center" vertical="center" wrapText="1"/>
    </xf>
    <xf numFmtId="164" fontId="11" fillId="0" borderId="30" xfId="0" applyNumberFormat="1" applyFont="1" applyFill="1" applyBorder="1" applyAlignment="1">
      <alignment horizontal="center" vertical="center" wrapText="1"/>
    </xf>
    <xf numFmtId="3" fontId="10" fillId="0" borderId="45" xfId="0" applyNumberFormat="1" applyFont="1" applyFill="1" applyBorder="1" applyAlignment="1">
      <alignment horizontal="center" vertical="center" wrapText="1"/>
    </xf>
    <xf numFmtId="3" fontId="11" fillId="0" borderId="19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8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3" fontId="10" fillId="0" borderId="45" xfId="0" applyNumberFormat="1" applyFont="1" applyFill="1" applyBorder="1" applyAlignment="1">
      <alignment vertical="center" wrapText="1"/>
    </xf>
    <xf numFmtId="3" fontId="11" fillId="0" borderId="19" xfId="0" applyNumberFormat="1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vertical="center" wrapText="1"/>
    </xf>
    <xf numFmtId="3" fontId="11" fillId="0" borderId="18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11" fillId="0" borderId="12" xfId="0" applyNumberFormat="1" applyFont="1" applyFill="1" applyBorder="1" applyAlignment="1">
      <alignment vertical="center" wrapText="1"/>
    </xf>
    <xf numFmtId="164" fontId="19" fillId="0" borderId="8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5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7" fillId="0" borderId="29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17" fillId="0" borderId="41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16" fillId="0" borderId="37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0" fontId="18" fillId="0" borderId="37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L30"/>
  <sheetViews>
    <sheetView tabSelected="1" zoomScale="43" zoomScaleNormal="43" workbookViewId="0">
      <pane xSplit="1" ySplit="6" topLeftCell="B7" activePane="bottomRight" state="frozen"/>
      <selection pane="topRight" activeCell="B1" sqref="B1"/>
      <selection pane="bottomLeft" activeCell="A6" sqref="A6"/>
      <selection pane="bottomRight" sqref="A1:O1"/>
    </sheetView>
  </sheetViews>
  <sheetFormatPr defaultColWidth="9.140625" defaultRowHeight="15" x14ac:dyDescent="0.25"/>
  <cols>
    <col min="1" max="1" width="59.85546875" style="1" customWidth="1"/>
    <col min="2" max="2" width="22.85546875" style="1" customWidth="1"/>
    <col min="3" max="3" width="22.28515625" style="1" customWidth="1"/>
    <col min="4" max="4" width="17.28515625" style="1" customWidth="1"/>
    <col min="5" max="5" width="18.140625" style="1" customWidth="1"/>
    <col min="6" max="6" width="22.7109375" style="1" customWidth="1"/>
    <col min="7" max="7" width="21.7109375" style="1" customWidth="1"/>
    <col min="8" max="8" width="15.85546875" style="1" customWidth="1"/>
    <col min="9" max="9" width="23.42578125" style="1" customWidth="1"/>
    <col min="10" max="10" width="22.28515625" style="1" customWidth="1"/>
    <col min="11" max="11" width="17.5703125" style="1" customWidth="1"/>
    <col min="12" max="12" width="22.140625" style="1" customWidth="1"/>
    <col min="13" max="13" width="23.5703125" style="1" customWidth="1"/>
    <col min="14" max="14" width="17.42578125" style="1" customWidth="1"/>
    <col min="15" max="15" width="21.140625" style="1" customWidth="1"/>
    <col min="16" max="16" width="19.85546875" style="1" customWidth="1"/>
    <col min="17" max="17" width="13.85546875" style="1" customWidth="1"/>
    <col min="18" max="232" width="9.140625" style="1"/>
    <col min="233" max="233" width="4.42578125" style="1" customWidth="1"/>
    <col min="234" max="234" width="33.42578125" style="1" customWidth="1"/>
    <col min="235" max="235" width="13.42578125" style="1" customWidth="1"/>
    <col min="236" max="236" width="13.7109375" style="1" customWidth="1"/>
    <col min="237" max="237" width="9.140625" style="1"/>
    <col min="238" max="238" width="14.140625" style="1" customWidth="1"/>
    <col min="239" max="239" width="11.7109375" style="1" customWidth="1"/>
    <col min="240" max="240" width="9.140625" style="1"/>
    <col min="241" max="241" width="12.7109375" style="1" customWidth="1"/>
    <col min="242" max="242" width="14" style="1" customWidth="1"/>
    <col min="243" max="243" width="9.140625" style="1"/>
    <col min="244" max="244" width="11.42578125" style="1" customWidth="1"/>
    <col min="245" max="245" width="11.140625" style="1" customWidth="1"/>
    <col min="246" max="16384" width="9.140625" style="1"/>
  </cols>
  <sheetData>
    <row r="1" spans="1:246" ht="40.9" customHeight="1" x14ac:dyDescent="0.25">
      <c r="A1" s="92" t="s">
        <v>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7"/>
    </row>
    <row r="2" spans="1:246" ht="26.45" customHeight="1" thickBot="1" x14ac:dyDescent="0.5">
      <c r="A2" s="3"/>
      <c r="B2" s="3"/>
      <c r="C2" s="3"/>
      <c r="D2" s="3"/>
      <c r="E2" s="3"/>
      <c r="Q2" s="10"/>
    </row>
    <row r="3" spans="1:246" s="4" customFormat="1" ht="33.6" customHeight="1" thickBot="1" x14ac:dyDescent="0.55000000000000004">
      <c r="A3" s="93"/>
      <c r="B3" s="95" t="s">
        <v>3</v>
      </c>
      <c r="C3" s="96"/>
      <c r="D3" s="96"/>
      <c r="E3" s="97"/>
      <c r="F3" s="104" t="s">
        <v>0</v>
      </c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6"/>
    </row>
    <row r="4" spans="1:246" s="4" customFormat="1" ht="33.6" customHeight="1" thickBot="1" x14ac:dyDescent="0.55000000000000004">
      <c r="A4" s="94"/>
      <c r="B4" s="98"/>
      <c r="C4" s="99"/>
      <c r="D4" s="99"/>
      <c r="E4" s="100"/>
      <c r="F4" s="107" t="s">
        <v>1</v>
      </c>
      <c r="G4" s="108"/>
      <c r="H4" s="109"/>
      <c r="I4" s="113" t="s">
        <v>28</v>
      </c>
      <c r="J4" s="114"/>
      <c r="K4" s="115"/>
      <c r="L4" s="119" t="s">
        <v>0</v>
      </c>
      <c r="M4" s="119"/>
      <c r="N4" s="119"/>
      <c r="O4" s="119"/>
      <c r="P4" s="119"/>
      <c r="Q4" s="120"/>
    </row>
    <row r="5" spans="1:246" s="4" customFormat="1" ht="62.45" customHeight="1" thickBot="1" x14ac:dyDescent="0.35">
      <c r="A5" s="94"/>
      <c r="B5" s="101"/>
      <c r="C5" s="102"/>
      <c r="D5" s="102"/>
      <c r="E5" s="103"/>
      <c r="F5" s="110"/>
      <c r="G5" s="111"/>
      <c r="H5" s="112"/>
      <c r="I5" s="116"/>
      <c r="J5" s="117"/>
      <c r="K5" s="118"/>
      <c r="L5" s="121" t="s">
        <v>2</v>
      </c>
      <c r="M5" s="121"/>
      <c r="N5" s="121"/>
      <c r="O5" s="122" t="s">
        <v>16</v>
      </c>
      <c r="P5" s="123"/>
      <c r="Q5" s="124"/>
    </row>
    <row r="6" spans="1:246" s="4" customFormat="1" ht="100.5" customHeight="1" thickBot="1" x14ac:dyDescent="0.35">
      <c r="A6" s="94"/>
      <c r="B6" s="21" t="s">
        <v>33</v>
      </c>
      <c r="C6" s="12" t="s">
        <v>34</v>
      </c>
      <c r="D6" s="25" t="s">
        <v>14</v>
      </c>
      <c r="E6" s="26" t="s">
        <v>19</v>
      </c>
      <c r="F6" s="21" t="s">
        <v>33</v>
      </c>
      <c r="G6" s="12" t="s">
        <v>34</v>
      </c>
      <c r="H6" s="13" t="s">
        <v>14</v>
      </c>
      <c r="I6" s="21" t="s">
        <v>33</v>
      </c>
      <c r="J6" s="12" t="s">
        <v>34</v>
      </c>
      <c r="K6" s="22" t="s">
        <v>14</v>
      </c>
      <c r="L6" s="21" t="s">
        <v>33</v>
      </c>
      <c r="M6" s="12" t="s">
        <v>34</v>
      </c>
      <c r="N6" s="23" t="s">
        <v>14</v>
      </c>
      <c r="O6" s="21" t="s">
        <v>33</v>
      </c>
      <c r="P6" s="12" t="s">
        <v>34</v>
      </c>
      <c r="Q6" s="22" t="s">
        <v>14</v>
      </c>
      <c r="S6" s="5"/>
      <c r="T6" s="6"/>
    </row>
    <row r="7" spans="1:246" ht="78.599999999999994" customHeight="1" thickBot="1" x14ac:dyDescent="0.3">
      <c r="A7" s="24" t="s">
        <v>13</v>
      </c>
      <c r="B7" s="40">
        <f>F7+I7</f>
        <v>33219681</v>
      </c>
      <c r="C7" s="85">
        <f>G7+J7</f>
        <v>28047277</v>
      </c>
      <c r="D7" s="46">
        <f>C7/B7%</f>
        <v>84.429699972133989</v>
      </c>
      <c r="E7" s="47"/>
      <c r="F7" s="27">
        <v>9606161</v>
      </c>
      <c r="G7" s="77">
        <v>8314591</v>
      </c>
      <c r="H7" s="58">
        <f t="shared" ref="H7:H29" si="0">G7/F7%</f>
        <v>86.554774586851082</v>
      </c>
      <c r="I7" s="39">
        <f>L7+O7</f>
        <v>23613520</v>
      </c>
      <c r="J7" s="77">
        <f>M7+P7</f>
        <v>19732686</v>
      </c>
      <c r="K7" s="64">
        <f t="shared" ref="K7:K29" si="1">J7/I7%</f>
        <v>83.565203324197327</v>
      </c>
      <c r="L7" s="27">
        <v>20544513</v>
      </c>
      <c r="M7" s="77">
        <v>16053202</v>
      </c>
      <c r="N7" s="58">
        <f t="shared" ref="N7:N29" si="2">M7/L7%</f>
        <v>78.138634875404449</v>
      </c>
      <c r="O7" s="39">
        <v>3069007</v>
      </c>
      <c r="P7" s="77">
        <v>3679484</v>
      </c>
      <c r="Q7" s="64">
        <f t="shared" ref="Q7:Q29" si="3">P7/O7%</f>
        <v>119.89167831810094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</row>
    <row r="8" spans="1:246" ht="47.45" customHeight="1" x14ac:dyDescent="0.25">
      <c r="A8" s="14" t="s">
        <v>6</v>
      </c>
      <c r="B8" s="41">
        <f>F8+I8</f>
        <v>8618144</v>
      </c>
      <c r="C8" s="86">
        <f>G8+J8</f>
        <v>2263422</v>
      </c>
      <c r="D8" s="48">
        <f t="shared" ref="D8:D29" si="4">C8/B8%</f>
        <v>26.263450691935525</v>
      </c>
      <c r="E8" s="49">
        <f>C8/C7%</f>
        <v>8.0700240526023244</v>
      </c>
      <c r="F8" s="28">
        <v>778630</v>
      </c>
      <c r="G8" s="78">
        <v>228980</v>
      </c>
      <c r="H8" s="59">
        <f t="shared" si="0"/>
        <v>29.40806287967327</v>
      </c>
      <c r="I8" s="38">
        <f>L8+O8</f>
        <v>7839514</v>
      </c>
      <c r="J8" s="78">
        <f>M8+P8</f>
        <v>2034442</v>
      </c>
      <c r="K8" s="65">
        <f t="shared" si="1"/>
        <v>25.951124011003742</v>
      </c>
      <c r="L8" s="33">
        <v>7839514</v>
      </c>
      <c r="M8" s="82">
        <v>2034442</v>
      </c>
      <c r="N8" s="68">
        <f t="shared" si="2"/>
        <v>25.951124011003742</v>
      </c>
      <c r="O8" s="38"/>
      <c r="P8" s="78"/>
      <c r="Q8" s="73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</row>
    <row r="9" spans="1:246" ht="66.75" customHeight="1" x14ac:dyDescent="0.25">
      <c r="A9" s="11" t="s">
        <v>8</v>
      </c>
      <c r="B9" s="42">
        <f t="shared" ref="B9:C29" si="5">F9+I9</f>
        <v>6667339</v>
      </c>
      <c r="C9" s="87">
        <f t="shared" si="5"/>
        <v>8454825</v>
      </c>
      <c r="D9" s="50">
        <f t="shared" si="4"/>
        <v>126.80958625322636</v>
      </c>
      <c r="E9" s="51">
        <f>C9/C7%</f>
        <v>30.144904975980374</v>
      </c>
      <c r="F9" s="29">
        <v>9940</v>
      </c>
      <c r="G9" s="79">
        <v>0</v>
      </c>
      <c r="H9" s="60">
        <f t="shared" si="0"/>
        <v>0</v>
      </c>
      <c r="I9" s="34">
        <f t="shared" ref="I9:J29" si="6">L9+O9</f>
        <v>6657399</v>
      </c>
      <c r="J9" s="80">
        <f t="shared" si="6"/>
        <v>8454825</v>
      </c>
      <c r="K9" s="66">
        <f t="shared" si="1"/>
        <v>126.99892255218592</v>
      </c>
      <c r="L9" s="34">
        <v>4660179</v>
      </c>
      <c r="M9" s="80">
        <v>5924373</v>
      </c>
      <c r="N9" s="66">
        <f t="shared" si="2"/>
        <v>127.12758458419729</v>
      </c>
      <c r="O9" s="34">
        <v>1997220</v>
      </c>
      <c r="P9" s="80">
        <v>2530452</v>
      </c>
      <c r="Q9" s="74">
        <f t="shared" si="3"/>
        <v>126.69871120857992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</row>
    <row r="10" spans="1:246" ht="72.599999999999994" customHeight="1" x14ac:dyDescent="0.25">
      <c r="A10" s="11" t="s">
        <v>17</v>
      </c>
      <c r="B10" s="42">
        <f t="shared" si="5"/>
        <v>4976198</v>
      </c>
      <c r="C10" s="87">
        <f t="shared" si="5"/>
        <v>5863916</v>
      </c>
      <c r="D10" s="50">
        <f t="shared" si="4"/>
        <v>117.83928211859737</v>
      </c>
      <c r="E10" s="51">
        <f>C10/C7%</f>
        <v>20.907255987809439</v>
      </c>
      <c r="F10" s="29">
        <v>4976198</v>
      </c>
      <c r="G10" s="80">
        <v>5863916</v>
      </c>
      <c r="H10" s="60">
        <f t="shared" si="0"/>
        <v>117.83928211859737</v>
      </c>
      <c r="I10" s="34"/>
      <c r="J10" s="80"/>
      <c r="K10" s="66"/>
      <c r="L10" s="34"/>
      <c r="M10" s="80"/>
      <c r="N10" s="66"/>
      <c r="O10" s="34"/>
      <c r="P10" s="80"/>
      <c r="Q10" s="74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</row>
    <row r="11" spans="1:246" ht="89.25" customHeight="1" x14ac:dyDescent="0.25">
      <c r="A11" s="11" t="s">
        <v>31</v>
      </c>
      <c r="B11" s="42">
        <f t="shared" si="5"/>
        <v>62637</v>
      </c>
      <c r="C11" s="87">
        <f t="shared" si="5"/>
        <v>89221</v>
      </c>
      <c r="D11" s="50">
        <f t="shared" si="4"/>
        <v>142.44136852020372</v>
      </c>
      <c r="E11" s="51">
        <f>C11/C7%</f>
        <v>0.31810931235855799</v>
      </c>
      <c r="F11" s="29">
        <v>62637</v>
      </c>
      <c r="G11" s="80">
        <v>89221</v>
      </c>
      <c r="H11" s="60">
        <f t="shared" si="0"/>
        <v>142.44136852020372</v>
      </c>
      <c r="I11" s="34"/>
      <c r="J11" s="80"/>
      <c r="K11" s="66"/>
      <c r="L11" s="34"/>
      <c r="M11" s="80" t="s">
        <v>30</v>
      </c>
      <c r="N11" s="66"/>
      <c r="O11" s="34"/>
      <c r="P11" s="80"/>
      <c r="Q11" s="7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</row>
    <row r="12" spans="1:246" ht="64.5" customHeight="1" x14ac:dyDescent="0.25">
      <c r="A12" s="11" t="s">
        <v>22</v>
      </c>
      <c r="B12" s="42">
        <f t="shared" si="5"/>
        <v>8804090</v>
      </c>
      <c r="C12" s="87">
        <f t="shared" si="5"/>
        <v>6862412</v>
      </c>
      <c r="D12" s="50">
        <f t="shared" si="4"/>
        <v>77.945727497106461</v>
      </c>
      <c r="E12" s="51">
        <f>C12/C7%</f>
        <v>24.467302119917022</v>
      </c>
      <c r="F12" s="29">
        <v>3703027</v>
      </c>
      <c r="G12" s="80">
        <v>2055239</v>
      </c>
      <c r="H12" s="60">
        <f t="shared" si="0"/>
        <v>55.501593696184237</v>
      </c>
      <c r="I12" s="34">
        <f t="shared" si="6"/>
        <v>5101063</v>
      </c>
      <c r="J12" s="80">
        <f t="shared" si="6"/>
        <v>4807173</v>
      </c>
      <c r="K12" s="66">
        <f t="shared" si="1"/>
        <v>94.238651826099783</v>
      </c>
      <c r="L12" s="34">
        <v>5101063</v>
      </c>
      <c r="M12" s="80">
        <v>4807173</v>
      </c>
      <c r="N12" s="66">
        <f t="shared" si="2"/>
        <v>94.238651826099783</v>
      </c>
      <c r="O12" s="34"/>
      <c r="P12" s="80"/>
      <c r="Q12" s="74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</row>
    <row r="13" spans="1:246" ht="46.5" customHeight="1" x14ac:dyDescent="0.25">
      <c r="A13" s="15" t="s">
        <v>18</v>
      </c>
      <c r="B13" s="42">
        <f t="shared" si="5"/>
        <v>3042</v>
      </c>
      <c r="C13" s="87">
        <f t="shared" si="5"/>
        <v>4592</v>
      </c>
      <c r="D13" s="50">
        <f t="shared" si="4"/>
        <v>150.95332018408939</v>
      </c>
      <c r="E13" s="51"/>
      <c r="F13" s="29">
        <v>1521</v>
      </c>
      <c r="G13" s="80">
        <v>2296</v>
      </c>
      <c r="H13" s="60">
        <f t="shared" si="0"/>
        <v>150.95332018408939</v>
      </c>
      <c r="I13" s="34">
        <f t="shared" si="6"/>
        <v>1521</v>
      </c>
      <c r="J13" s="80">
        <f t="shared" si="6"/>
        <v>2296</v>
      </c>
      <c r="K13" s="66">
        <f t="shared" si="1"/>
        <v>150.95332018408939</v>
      </c>
      <c r="L13" s="34">
        <v>1521</v>
      </c>
      <c r="M13" s="80">
        <v>2296</v>
      </c>
      <c r="N13" s="66">
        <f t="shared" si="2"/>
        <v>150.95332018408939</v>
      </c>
      <c r="O13" s="34"/>
      <c r="P13" s="80"/>
      <c r="Q13" s="74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</row>
    <row r="14" spans="1:246" ht="46.5" customHeight="1" x14ac:dyDescent="0.25">
      <c r="A14" s="15" t="s">
        <v>20</v>
      </c>
      <c r="B14" s="42">
        <f t="shared" si="5"/>
        <v>30311</v>
      </c>
      <c r="C14" s="87">
        <f t="shared" si="5"/>
        <v>4387</v>
      </c>
      <c r="D14" s="50">
        <f t="shared" si="4"/>
        <v>14.473293523803239</v>
      </c>
      <c r="E14" s="51"/>
      <c r="F14" s="29"/>
      <c r="G14" s="80"/>
      <c r="H14" s="60"/>
      <c r="I14" s="34">
        <f t="shared" si="6"/>
        <v>30311</v>
      </c>
      <c r="J14" s="80">
        <f t="shared" si="6"/>
        <v>4387</v>
      </c>
      <c r="K14" s="66">
        <f t="shared" si="1"/>
        <v>14.473293523803239</v>
      </c>
      <c r="L14" s="34">
        <v>30311</v>
      </c>
      <c r="M14" s="80">
        <v>4387</v>
      </c>
      <c r="N14" s="66">
        <f t="shared" si="2"/>
        <v>14.473293523803239</v>
      </c>
      <c r="O14" s="34"/>
      <c r="P14" s="80"/>
      <c r="Q14" s="74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</row>
    <row r="15" spans="1:246" ht="58.15" customHeight="1" x14ac:dyDescent="0.25">
      <c r="A15" s="15" t="s">
        <v>21</v>
      </c>
      <c r="B15" s="42">
        <f t="shared" si="5"/>
        <v>6169177</v>
      </c>
      <c r="C15" s="87">
        <f t="shared" si="5"/>
        <v>4193583</v>
      </c>
      <c r="D15" s="50">
        <f t="shared" si="4"/>
        <v>67.976376751712593</v>
      </c>
      <c r="E15" s="51"/>
      <c r="F15" s="29">
        <v>3701506</v>
      </c>
      <c r="G15" s="80">
        <v>2052943</v>
      </c>
      <c r="H15" s="60">
        <f t="shared" si="0"/>
        <v>55.462371261859367</v>
      </c>
      <c r="I15" s="34">
        <f t="shared" si="6"/>
        <v>2467671</v>
      </c>
      <c r="J15" s="80">
        <f t="shared" si="6"/>
        <v>2140640</v>
      </c>
      <c r="K15" s="66">
        <f t="shared" si="1"/>
        <v>86.747382450902094</v>
      </c>
      <c r="L15" s="34">
        <v>2467671</v>
      </c>
      <c r="M15" s="80">
        <v>2140640</v>
      </c>
      <c r="N15" s="66">
        <f t="shared" si="2"/>
        <v>86.747382450902094</v>
      </c>
      <c r="O15" s="34"/>
      <c r="P15" s="80"/>
      <c r="Q15" s="74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</row>
    <row r="16" spans="1:246" ht="46.5" customHeight="1" thickBot="1" x14ac:dyDescent="0.3">
      <c r="A16" s="16" t="s">
        <v>23</v>
      </c>
      <c r="B16" s="43">
        <f t="shared" si="5"/>
        <v>2601560</v>
      </c>
      <c r="C16" s="88">
        <f t="shared" si="5"/>
        <v>2659850</v>
      </c>
      <c r="D16" s="52">
        <f t="shared" si="4"/>
        <v>102.24057872968527</v>
      </c>
      <c r="E16" s="53"/>
      <c r="F16" s="30"/>
      <c r="G16" s="81"/>
      <c r="H16" s="61"/>
      <c r="I16" s="35">
        <f t="shared" si="6"/>
        <v>2601560</v>
      </c>
      <c r="J16" s="81">
        <f t="shared" si="6"/>
        <v>2659850</v>
      </c>
      <c r="K16" s="67">
        <f t="shared" si="1"/>
        <v>102.24057872968527</v>
      </c>
      <c r="L16" s="35">
        <v>2601560</v>
      </c>
      <c r="M16" s="81">
        <v>2659850</v>
      </c>
      <c r="N16" s="67">
        <f t="shared" si="2"/>
        <v>102.24057872968527</v>
      </c>
      <c r="O16" s="35"/>
      <c r="P16" s="81"/>
      <c r="Q16" s="7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</row>
    <row r="17" spans="1:246" ht="44.45" customHeight="1" x14ac:dyDescent="0.25">
      <c r="A17" s="17" t="s">
        <v>7</v>
      </c>
      <c r="B17" s="44">
        <f t="shared" si="5"/>
        <v>2763402</v>
      </c>
      <c r="C17" s="89">
        <f t="shared" si="5"/>
        <v>3121397</v>
      </c>
      <c r="D17" s="54">
        <f t="shared" si="4"/>
        <v>112.95486505401675</v>
      </c>
      <c r="E17" s="91">
        <f>C17/C7%</f>
        <v>11.129055415967832</v>
      </c>
      <c r="F17" s="31"/>
      <c r="G17" s="82"/>
      <c r="H17" s="62"/>
      <c r="I17" s="33">
        <f t="shared" si="6"/>
        <v>2763402</v>
      </c>
      <c r="J17" s="82">
        <f t="shared" si="6"/>
        <v>3121397</v>
      </c>
      <c r="K17" s="68">
        <f t="shared" si="1"/>
        <v>112.95486505401675</v>
      </c>
      <c r="L17" s="36">
        <v>2234599</v>
      </c>
      <c r="M17" s="84">
        <v>2543088</v>
      </c>
      <c r="N17" s="68">
        <f t="shared" si="2"/>
        <v>113.80511671221547</v>
      </c>
      <c r="O17" s="36">
        <v>528803</v>
      </c>
      <c r="P17" s="84">
        <v>578309</v>
      </c>
      <c r="Q17" s="76">
        <f t="shared" si="3"/>
        <v>109.36189847637023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</row>
    <row r="18" spans="1:246" ht="60.75" customHeight="1" x14ac:dyDescent="0.25">
      <c r="A18" s="18" t="s">
        <v>9</v>
      </c>
      <c r="B18" s="42">
        <f t="shared" si="5"/>
        <v>1765324</v>
      </c>
      <c r="C18" s="87">
        <f t="shared" si="5"/>
        <v>2002007</v>
      </c>
      <c r="D18" s="50">
        <f t="shared" si="4"/>
        <v>113.40734052219308</v>
      </c>
      <c r="E18" s="51"/>
      <c r="F18" s="29"/>
      <c r="G18" s="80"/>
      <c r="H18" s="60"/>
      <c r="I18" s="34">
        <f t="shared" si="6"/>
        <v>1765324</v>
      </c>
      <c r="J18" s="80">
        <f t="shared" si="6"/>
        <v>2002007</v>
      </c>
      <c r="K18" s="66">
        <f t="shared" si="1"/>
        <v>113.40734052219308</v>
      </c>
      <c r="L18" s="34">
        <v>1765324</v>
      </c>
      <c r="M18" s="80">
        <v>2002007</v>
      </c>
      <c r="N18" s="66">
        <f t="shared" si="2"/>
        <v>113.40734052219308</v>
      </c>
      <c r="O18" s="34"/>
      <c r="P18" s="80"/>
      <c r="Q18" s="74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</row>
    <row r="19" spans="1:246" ht="64.5" customHeight="1" x14ac:dyDescent="0.25">
      <c r="A19" s="18" t="s">
        <v>29</v>
      </c>
      <c r="B19" s="42">
        <f t="shared" si="5"/>
        <v>42208</v>
      </c>
      <c r="C19" s="87">
        <f t="shared" si="5"/>
        <v>44032</v>
      </c>
      <c r="D19" s="50">
        <f t="shared" si="4"/>
        <v>104.32145564821835</v>
      </c>
      <c r="E19" s="51"/>
      <c r="F19" s="29"/>
      <c r="G19" s="80"/>
      <c r="H19" s="60"/>
      <c r="I19" s="34">
        <f t="shared" si="6"/>
        <v>42208</v>
      </c>
      <c r="J19" s="80">
        <f t="shared" si="6"/>
        <v>44032</v>
      </c>
      <c r="K19" s="66">
        <f t="shared" si="1"/>
        <v>104.32145564821835</v>
      </c>
      <c r="L19" s="34"/>
      <c r="M19" s="80"/>
      <c r="N19" s="66"/>
      <c r="O19" s="34">
        <v>42208</v>
      </c>
      <c r="P19" s="80">
        <v>44032</v>
      </c>
      <c r="Q19" s="74">
        <f t="shared" si="3"/>
        <v>104.32145564821835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</row>
    <row r="20" spans="1:246" ht="43.9" customHeight="1" x14ac:dyDescent="0.25">
      <c r="A20" s="18" t="s">
        <v>10</v>
      </c>
      <c r="B20" s="42">
        <f t="shared" si="5"/>
        <v>467346</v>
      </c>
      <c r="C20" s="87">
        <f t="shared" si="5"/>
        <v>539197</v>
      </c>
      <c r="D20" s="50">
        <f t="shared" si="4"/>
        <v>115.37426232384571</v>
      </c>
      <c r="E20" s="51"/>
      <c r="F20" s="29"/>
      <c r="G20" s="80"/>
      <c r="H20" s="60"/>
      <c r="I20" s="34">
        <f t="shared" si="6"/>
        <v>467346</v>
      </c>
      <c r="J20" s="80">
        <f t="shared" si="6"/>
        <v>539197</v>
      </c>
      <c r="K20" s="66">
        <f t="shared" si="1"/>
        <v>115.37426232384571</v>
      </c>
      <c r="L20" s="34">
        <v>467346</v>
      </c>
      <c r="M20" s="80">
        <v>539197</v>
      </c>
      <c r="N20" s="66">
        <f t="shared" si="2"/>
        <v>115.37426232384571</v>
      </c>
      <c r="O20" s="34"/>
      <c r="P20" s="80"/>
      <c r="Q20" s="74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</row>
    <row r="21" spans="1:246" ht="42.6" customHeight="1" x14ac:dyDescent="0.25">
      <c r="A21" s="18" t="s">
        <v>15</v>
      </c>
      <c r="B21" s="42">
        <f t="shared" si="5"/>
        <v>486595</v>
      </c>
      <c r="C21" s="87">
        <f t="shared" si="5"/>
        <v>534277</v>
      </c>
      <c r="D21" s="50">
        <f t="shared" si="4"/>
        <v>109.79911425312632</v>
      </c>
      <c r="E21" s="51"/>
      <c r="F21" s="29"/>
      <c r="G21" s="80"/>
      <c r="H21" s="60"/>
      <c r="I21" s="34">
        <f t="shared" si="6"/>
        <v>486595</v>
      </c>
      <c r="J21" s="80">
        <f t="shared" si="6"/>
        <v>534277</v>
      </c>
      <c r="K21" s="66">
        <f t="shared" si="1"/>
        <v>109.79911425312632</v>
      </c>
      <c r="L21" s="34"/>
      <c r="M21" s="80"/>
      <c r="N21" s="66"/>
      <c r="O21" s="34">
        <v>486595</v>
      </c>
      <c r="P21" s="80">
        <v>534277</v>
      </c>
      <c r="Q21" s="74">
        <f t="shared" si="3"/>
        <v>109.79911425312632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</row>
    <row r="22" spans="1:246" ht="39" customHeight="1" thickBot="1" x14ac:dyDescent="0.3">
      <c r="A22" s="19" t="s">
        <v>24</v>
      </c>
      <c r="B22" s="45">
        <f t="shared" si="5"/>
        <v>1929</v>
      </c>
      <c r="C22" s="90">
        <f t="shared" si="5"/>
        <v>1884</v>
      </c>
      <c r="D22" s="55">
        <f t="shared" si="4"/>
        <v>97.667185069984455</v>
      </c>
      <c r="E22" s="56"/>
      <c r="F22" s="32"/>
      <c r="G22" s="83"/>
      <c r="H22" s="63"/>
      <c r="I22" s="37">
        <f t="shared" si="6"/>
        <v>1929</v>
      </c>
      <c r="J22" s="83">
        <f t="shared" si="6"/>
        <v>1884</v>
      </c>
      <c r="K22" s="69">
        <f t="shared" si="1"/>
        <v>97.667185069984455</v>
      </c>
      <c r="L22" s="37">
        <v>1929</v>
      </c>
      <c r="M22" s="83">
        <v>1884</v>
      </c>
      <c r="N22" s="69">
        <f t="shared" si="2"/>
        <v>97.667185069984455</v>
      </c>
      <c r="O22" s="35"/>
      <c r="P22" s="81"/>
      <c r="Q22" s="75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</row>
    <row r="23" spans="1:246" ht="63" customHeight="1" x14ac:dyDescent="0.25">
      <c r="A23" s="14" t="s">
        <v>25</v>
      </c>
      <c r="B23" s="41">
        <f t="shared" si="5"/>
        <v>49268</v>
      </c>
      <c r="C23" s="86">
        <f t="shared" si="5"/>
        <v>41759</v>
      </c>
      <c r="D23" s="48">
        <f t="shared" si="4"/>
        <v>84.758869854672398</v>
      </c>
      <c r="E23" s="49">
        <f>C23/C7%</f>
        <v>0.14888789382299036</v>
      </c>
      <c r="F23" s="28">
        <v>20454</v>
      </c>
      <c r="G23" s="78">
        <v>17311</v>
      </c>
      <c r="H23" s="59">
        <f t="shared" si="0"/>
        <v>84.633812457221083</v>
      </c>
      <c r="I23" s="38">
        <f t="shared" si="6"/>
        <v>28814</v>
      </c>
      <c r="J23" s="78">
        <f t="shared" si="6"/>
        <v>24448</v>
      </c>
      <c r="K23" s="65">
        <f t="shared" si="1"/>
        <v>84.847643506628728</v>
      </c>
      <c r="L23" s="38">
        <v>28814</v>
      </c>
      <c r="M23" s="78">
        <v>24448</v>
      </c>
      <c r="N23" s="70">
        <f t="shared" si="2"/>
        <v>84.847643506628728</v>
      </c>
      <c r="O23" s="33"/>
      <c r="P23" s="82"/>
      <c r="Q23" s="68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</row>
    <row r="24" spans="1:246" ht="67.150000000000006" customHeight="1" x14ac:dyDescent="0.25">
      <c r="A24" s="15" t="s">
        <v>26</v>
      </c>
      <c r="B24" s="42">
        <f t="shared" si="5"/>
        <v>38912</v>
      </c>
      <c r="C24" s="87">
        <f t="shared" si="5"/>
        <v>31143</v>
      </c>
      <c r="D24" s="50">
        <f t="shared" si="4"/>
        <v>80.034436677631575</v>
      </c>
      <c r="E24" s="51"/>
      <c r="F24" s="29">
        <v>10450</v>
      </c>
      <c r="G24" s="80">
        <v>7065</v>
      </c>
      <c r="H24" s="60">
        <f t="shared" si="0"/>
        <v>67.607655502392348</v>
      </c>
      <c r="I24" s="34">
        <f t="shared" si="6"/>
        <v>28462</v>
      </c>
      <c r="J24" s="80">
        <f t="shared" si="6"/>
        <v>24078</v>
      </c>
      <c r="K24" s="66">
        <f t="shared" si="1"/>
        <v>84.597006535029166</v>
      </c>
      <c r="L24" s="34">
        <v>28462</v>
      </c>
      <c r="M24" s="80">
        <v>24078</v>
      </c>
      <c r="N24" s="71">
        <f t="shared" si="2"/>
        <v>84.597006535029166</v>
      </c>
      <c r="O24" s="34"/>
      <c r="P24" s="80"/>
      <c r="Q24" s="66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</row>
    <row r="25" spans="1:246" ht="43.15" customHeight="1" x14ac:dyDescent="0.25">
      <c r="A25" s="15" t="s">
        <v>27</v>
      </c>
      <c r="B25" s="42">
        <f t="shared" si="5"/>
        <v>10004</v>
      </c>
      <c r="C25" s="87">
        <f t="shared" si="5"/>
        <v>10246</v>
      </c>
      <c r="D25" s="50">
        <f t="shared" si="4"/>
        <v>102.41903238704518</v>
      </c>
      <c r="E25" s="51"/>
      <c r="F25" s="29">
        <v>10004</v>
      </c>
      <c r="G25" s="80">
        <v>10246</v>
      </c>
      <c r="H25" s="60">
        <f t="shared" si="0"/>
        <v>102.41903238704518</v>
      </c>
      <c r="I25" s="34"/>
      <c r="J25" s="80"/>
      <c r="K25" s="66"/>
      <c r="L25" s="34"/>
      <c r="M25" s="80"/>
      <c r="N25" s="71"/>
      <c r="O25" s="34"/>
      <c r="P25" s="80"/>
      <c r="Q25" s="66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</row>
    <row r="26" spans="1:246" ht="58.9" customHeight="1" x14ac:dyDescent="0.25">
      <c r="A26" s="18" t="s">
        <v>11</v>
      </c>
      <c r="B26" s="42">
        <f t="shared" si="5"/>
        <v>684694</v>
      </c>
      <c r="C26" s="87">
        <f t="shared" si="5"/>
        <v>723761</v>
      </c>
      <c r="D26" s="50">
        <f t="shared" si="4"/>
        <v>105.70576052952123</v>
      </c>
      <c r="E26" s="51">
        <f>C26/C7%</f>
        <v>2.580503626073932</v>
      </c>
      <c r="F26" s="29"/>
      <c r="G26" s="80"/>
      <c r="H26" s="60"/>
      <c r="I26" s="34">
        <f t="shared" si="6"/>
        <v>684694</v>
      </c>
      <c r="J26" s="80">
        <f t="shared" si="6"/>
        <v>723761</v>
      </c>
      <c r="K26" s="66">
        <f t="shared" si="1"/>
        <v>105.70576052952123</v>
      </c>
      <c r="L26" s="34">
        <v>680071</v>
      </c>
      <c r="M26" s="80">
        <v>719120</v>
      </c>
      <c r="N26" s="71">
        <f t="shared" si="2"/>
        <v>105.74190047803832</v>
      </c>
      <c r="O26" s="34">
        <v>4623</v>
      </c>
      <c r="P26" s="80">
        <v>4641</v>
      </c>
      <c r="Q26" s="66">
        <f t="shared" si="3"/>
        <v>100.38935756002597</v>
      </c>
    </row>
    <row r="27" spans="1:246" ht="62.25" customHeight="1" x14ac:dyDescent="0.25">
      <c r="A27" s="18" t="s">
        <v>4</v>
      </c>
      <c r="B27" s="42">
        <f t="shared" si="5"/>
        <v>469018</v>
      </c>
      <c r="C27" s="87">
        <f t="shared" si="5"/>
        <v>476363</v>
      </c>
      <c r="D27" s="50">
        <f t="shared" si="4"/>
        <v>101.56603797722049</v>
      </c>
      <c r="E27" s="51">
        <f>C27/C7%</f>
        <v>1.6984286923825083</v>
      </c>
      <c r="F27" s="29"/>
      <c r="G27" s="80"/>
      <c r="H27" s="60"/>
      <c r="I27" s="34">
        <f t="shared" si="6"/>
        <v>469018</v>
      </c>
      <c r="J27" s="80">
        <f t="shared" si="6"/>
        <v>476363</v>
      </c>
      <c r="K27" s="66">
        <f t="shared" si="1"/>
        <v>101.56603797722049</v>
      </c>
      <c r="L27" s="34"/>
      <c r="M27" s="80"/>
      <c r="N27" s="71"/>
      <c r="O27" s="34">
        <v>469018</v>
      </c>
      <c r="P27" s="80">
        <v>476363</v>
      </c>
      <c r="Q27" s="66">
        <f t="shared" si="3"/>
        <v>101.56603797722049</v>
      </c>
    </row>
    <row r="28" spans="1:246" ht="56.45" customHeight="1" x14ac:dyDescent="0.25">
      <c r="A28" s="18" t="s">
        <v>5</v>
      </c>
      <c r="B28" s="42">
        <f t="shared" si="5"/>
        <v>11422</v>
      </c>
      <c r="C28" s="87">
        <f t="shared" si="5"/>
        <v>15498</v>
      </c>
      <c r="D28" s="50">
        <f t="shared" si="4"/>
        <v>135.68551917352477</v>
      </c>
      <c r="E28" s="57">
        <f>C28/C7%</f>
        <v>5.5256701033758106E-2</v>
      </c>
      <c r="F28" s="29"/>
      <c r="G28" s="80"/>
      <c r="H28" s="60"/>
      <c r="I28" s="34">
        <f t="shared" si="6"/>
        <v>11422</v>
      </c>
      <c r="J28" s="80">
        <f t="shared" si="6"/>
        <v>15498</v>
      </c>
      <c r="K28" s="66">
        <f t="shared" si="1"/>
        <v>135.68551917352477</v>
      </c>
      <c r="L28" s="34"/>
      <c r="M28" s="80"/>
      <c r="N28" s="71"/>
      <c r="O28" s="34">
        <v>11422</v>
      </c>
      <c r="P28" s="80">
        <v>15498</v>
      </c>
      <c r="Q28" s="66">
        <f t="shared" si="3"/>
        <v>135.68551917352477</v>
      </c>
    </row>
    <row r="29" spans="1:246" ht="42.75" customHeight="1" thickBot="1" x14ac:dyDescent="0.3">
      <c r="A29" s="20" t="s">
        <v>12</v>
      </c>
      <c r="B29" s="45">
        <f t="shared" si="5"/>
        <v>113469</v>
      </c>
      <c r="C29" s="90">
        <f t="shared" si="5"/>
        <v>134703</v>
      </c>
      <c r="D29" s="55">
        <f t="shared" si="4"/>
        <v>118.71348121513364</v>
      </c>
      <c r="E29" s="56">
        <f>C29/C7%</f>
        <v>0.48027122205125294</v>
      </c>
      <c r="F29" s="32">
        <f>F7-F8-F9-F10-F11-F12-F23</f>
        <v>55275</v>
      </c>
      <c r="G29" s="32">
        <f>G7-G8-G9-G10-G11-G12-G23</f>
        <v>59924</v>
      </c>
      <c r="H29" s="63">
        <f t="shared" si="0"/>
        <v>108.41067390321122</v>
      </c>
      <c r="I29" s="37">
        <f t="shared" si="6"/>
        <v>58194</v>
      </c>
      <c r="J29" s="83">
        <f t="shared" si="6"/>
        <v>74779</v>
      </c>
      <c r="K29" s="69">
        <f t="shared" si="1"/>
        <v>128.49950166683848</v>
      </c>
      <c r="L29" s="37">
        <f>L7-L8-L9-L12-L17-L23-L26</f>
        <v>273</v>
      </c>
      <c r="M29" s="32">
        <f>M7-M8-M9-M12-M17-M23-M26</f>
        <v>558</v>
      </c>
      <c r="N29" s="72">
        <f t="shared" si="2"/>
        <v>204.39560439560441</v>
      </c>
      <c r="O29" s="37">
        <f>O7-O9-O17-O26-O27-O28</f>
        <v>57921</v>
      </c>
      <c r="P29" s="83">
        <f>P7-P9-P17-P26-P27-P28</f>
        <v>74221</v>
      </c>
      <c r="Q29" s="69">
        <f t="shared" si="3"/>
        <v>128.14177932010841</v>
      </c>
    </row>
    <row r="30" spans="1:246" ht="15" customHeight="1" x14ac:dyDescent="0.25">
      <c r="A30" s="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</sheetData>
  <mergeCells count="9">
    <mergeCell ref="A1:O1"/>
    <mergeCell ref="A3:A6"/>
    <mergeCell ref="B3:E5"/>
    <mergeCell ref="F3:Q3"/>
    <mergeCell ref="F4:H5"/>
    <mergeCell ref="I4:K5"/>
    <mergeCell ref="L4:Q4"/>
    <mergeCell ref="L5:N5"/>
    <mergeCell ref="O5:Q5"/>
  </mergeCells>
  <printOptions horizontalCentered="1"/>
  <pageMargins left="0.19685039370078741" right="0.23622047244094491" top="0.43307086614173229" bottom="0.35433070866141736" header="0.31496062992125984" footer="0.35433070866141736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2015</vt:lpstr>
      <vt:lpstr>'2015'!Область_печати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Валентина Кривова</cp:lastModifiedBy>
  <cp:lastPrinted>2015-12-10T12:48:34Z</cp:lastPrinted>
  <dcterms:created xsi:type="dcterms:W3CDTF">1996-10-08T23:32:33Z</dcterms:created>
  <dcterms:modified xsi:type="dcterms:W3CDTF">2015-12-11T10:59:07Z</dcterms:modified>
</cp:coreProperties>
</file>