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6" sheetId="20" r:id="rId1"/>
  </sheets>
  <definedNames>
    <definedName name="_xlnm.Print_Area" localSheetId="0">'2016'!$A$1:$U$24</definedName>
  </definedNames>
  <calcPr calcId="145621"/>
</workbook>
</file>

<file path=xl/calcChain.xml><?xml version="1.0" encoding="utf-8"?>
<calcChain xmlns="http://schemas.openxmlformats.org/spreadsheetml/2006/main">
  <c r="F23" i="20" l="1"/>
  <c r="O23" i="20"/>
  <c r="N23" i="20"/>
  <c r="G23" i="20" l="1"/>
  <c r="Q14" i="20" l="1"/>
  <c r="T22" i="20" l="1"/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Q23" i="20" l="1"/>
  <c r="I23" i="20"/>
  <c r="R23" i="20" l="1"/>
  <c r="T23" i="20" s="1"/>
  <c r="P23" i="20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E11" i="20" s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L12" i="20"/>
  <c r="L13" i="20"/>
  <c r="J23" i="20"/>
  <c r="E23" i="20" l="1"/>
  <c r="D8" i="20"/>
  <c r="D7" i="20"/>
  <c r="Q7" i="20"/>
  <c r="M7" i="20"/>
  <c r="U7" i="20"/>
  <c r="I7" i="20"/>
  <c r="E10" i="20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<sst xmlns="http://schemas.openxmlformats.org/spreadsheetml/2006/main" count="46" uniqueCount="29">
  <si>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</si>
  <si>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</si>
  <si>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</si>
  <si>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</si>
  <si>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</si>
  <si>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</si>
  <si>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</si>
  <si>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</si>
  <si>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</si>
  <si>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</si>
  <si>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</si>
  <si>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</si>
  <si>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</si>
  <si>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</si>
  <si>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</si>
  <si>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</si>
  <si>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</si>
  <si>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</si>
  <si>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</si>
  <si>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</si>
  <si>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</si>
  <si>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</si>
  <si>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</si>
  <si>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</si>
  <si>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</si>
  <si>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Мониторинг поступления администрируемых доходов за 2016-2017 гг.</t>
  </si>
  <si>
    <t>январь 2016 год</t>
  </si>
  <si>
    <t>-</t>
  </si>
  <si>
    <t>январь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</si>
</sst>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5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  <font>
      <b/>
      <sz val="26"/>
      <color rgb="FFFF0000"/>
      <name val="Arial Narrow"/>
      <family val="2"/>
      <charset val="204"/>
    </font>
    <font>
      <sz val="26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3" fontId="24" fillId="3" borderId="1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zoomScale="43" zoomScaleNormal="43" zoomScaleSheetLayoutView="4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L12" sqref="L12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4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42"/>
      <c r="B3" s="43" t="s">
        <v>3</v>
      </c>
      <c r="C3" s="43"/>
      <c r="D3" s="43"/>
      <c r="E3" s="43"/>
      <c r="F3" s="62" t="s">
        <v>0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/>
    </row>
    <row r="4" spans="1:250" s="4" customFormat="1" ht="33.6" customHeight="1" x14ac:dyDescent="0.5">
      <c r="A4" s="42"/>
      <c r="B4" s="43"/>
      <c r="C4" s="43"/>
      <c r="D4" s="43"/>
      <c r="E4" s="43"/>
      <c r="F4" s="44" t="s">
        <v>1</v>
      </c>
      <c r="G4" s="45"/>
      <c r="H4" s="45"/>
      <c r="I4" s="46"/>
      <c r="J4" s="50" t="s">
        <v>22</v>
      </c>
      <c r="K4" s="51"/>
      <c r="L4" s="51"/>
      <c r="M4" s="52"/>
      <c r="N4" s="62" t="s">
        <v>0</v>
      </c>
      <c r="O4" s="63"/>
      <c r="P4" s="63"/>
      <c r="Q4" s="63"/>
      <c r="R4" s="63"/>
      <c r="S4" s="63"/>
      <c r="T4" s="63"/>
      <c r="U4" s="64"/>
    </row>
    <row r="5" spans="1:250" s="4" customFormat="1" ht="62.45" customHeight="1" x14ac:dyDescent="0.3">
      <c r="A5" s="42"/>
      <c r="B5" s="43"/>
      <c r="C5" s="43"/>
      <c r="D5" s="43"/>
      <c r="E5" s="43"/>
      <c r="F5" s="47"/>
      <c r="G5" s="48"/>
      <c r="H5" s="48"/>
      <c r="I5" s="49"/>
      <c r="J5" s="53"/>
      <c r="K5" s="54"/>
      <c r="L5" s="54"/>
      <c r="M5" s="55"/>
      <c r="N5" s="56" t="s">
        <v>2</v>
      </c>
      <c r="O5" s="57"/>
      <c r="P5" s="57"/>
      <c r="Q5" s="58"/>
      <c r="R5" s="59" t="s">
        <v>16</v>
      </c>
      <c r="S5" s="60"/>
      <c r="T5" s="60"/>
      <c r="U5" s="61"/>
    </row>
    <row r="6" spans="1:250" s="4" customFormat="1" ht="100.5" customHeight="1" x14ac:dyDescent="0.3">
      <c r="A6" s="42"/>
      <c r="B6" s="14" t="s">
        <v>26</v>
      </c>
      <c r="C6" s="14" t="s">
        <v>28</v>
      </c>
      <c r="D6" s="15" t="s">
        <v>14</v>
      </c>
      <c r="E6" s="15" t="s">
        <v>18</v>
      </c>
      <c r="F6" s="14" t="s">
        <v>26</v>
      </c>
      <c r="G6" s="14" t="s">
        <v>28</v>
      </c>
      <c r="H6" s="16" t="s">
        <v>14</v>
      </c>
      <c r="I6" s="15" t="s">
        <v>18</v>
      </c>
      <c r="J6" s="14" t="s">
        <v>26</v>
      </c>
      <c r="K6" s="14" t="s">
        <v>28</v>
      </c>
      <c r="L6" s="16" t="s">
        <v>14</v>
      </c>
      <c r="M6" s="15" t="s">
        <v>18</v>
      </c>
      <c r="N6" s="14" t="s">
        <v>26</v>
      </c>
      <c r="O6" s="14" t="s">
        <v>28</v>
      </c>
      <c r="P6" s="16" t="s">
        <v>14</v>
      </c>
      <c r="Q6" s="15" t="s">
        <v>18</v>
      </c>
      <c r="R6" s="14" t="s">
        <v>26</v>
      </c>
      <c r="S6" s="14" t="s">
        <v>28</v>
      </c>
      <c r="T6" s="16" t="s">
        <v>14</v>
      </c>
      <c r="U6" s="15" t="s">
        <v>18</v>
      </c>
      <c r="W6" s="5"/>
      <c r="X6" s="6"/>
    </row>
    <row r="7" spans="1:250" ht="78.599999999999994" customHeight="1" x14ac:dyDescent="0.25">
      <c r="A7" s="17" t="s">
        <v>13</v>
      </c>
      <c r="B7" s="18">
        <f t="shared" ref="B7:B23" si="0">F7+J7</f>
        <v>2470101</v>
      </c>
      <c r="C7" s="18">
        <f t="shared" ref="C7:C23" si="1">G7+K7</f>
        <v>2899098</v>
      </c>
      <c r="D7" s="19">
        <f>C7/B7%</f>
        <v>117.36758942245682</v>
      </c>
      <c r="E7" s="20"/>
      <c r="F7" s="21">
        <v>1079131</v>
      </c>
      <c r="G7" s="21">
        <v>1343374</v>
      </c>
      <c r="H7" s="19">
        <f t="shared" ref="H7:H23" si="2">G7/F7%</f>
        <v>124.48664712625252</v>
      </c>
      <c r="I7" s="19">
        <f>G7/C7%</f>
        <v>46.33765398755061</v>
      </c>
      <c r="J7" s="21">
        <f t="shared" ref="J7:K9" si="3">N7+R7</f>
        <v>1390970</v>
      </c>
      <c r="K7" s="21">
        <f t="shared" si="3"/>
        <v>1555724</v>
      </c>
      <c r="L7" s="19">
        <f t="shared" ref="L7:L23" si="4">K7/J7%</f>
        <v>111.84454014105265</v>
      </c>
      <c r="M7" s="19">
        <f>K7/C7%</f>
        <v>53.66234601244939</v>
      </c>
      <c r="N7" s="21">
        <v>1069553</v>
      </c>
      <c r="O7" s="21">
        <v>1253631</v>
      </c>
      <c r="P7" s="19">
        <f t="shared" ref="P7:P23" si="5">O7/N7%</f>
        <v>117.21074130968731</v>
      </c>
      <c r="Q7" s="19">
        <f>O7/C7*100</f>
        <v>43.242104958162848</v>
      </c>
      <c r="R7" s="21">
        <v>321417</v>
      </c>
      <c r="S7" s="21">
        <v>302093</v>
      </c>
      <c r="T7" s="19">
        <f t="shared" ref="T7:T23" si="6">S7/R7%</f>
        <v>93.987872452297168</v>
      </c>
      <c r="U7" s="19">
        <f>S7/C7*100</f>
        <v>10.42024105428654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2" t="s">
        <v>6</v>
      </c>
      <c r="B8" s="13">
        <f t="shared" si="0"/>
        <v>188020</v>
      </c>
      <c r="C8" s="13">
        <f t="shared" si="1"/>
        <v>183316</v>
      </c>
      <c r="D8" s="11">
        <f t="shared" ref="D8:D23" si="7">C8/B8%</f>
        <v>97.498138495904684</v>
      </c>
      <c r="E8" s="11">
        <f>C8/C7%</f>
        <v>6.3232081150757926</v>
      </c>
      <c r="F8" s="12">
        <v>18904</v>
      </c>
      <c r="G8" s="12">
        <v>10152</v>
      </c>
      <c r="H8" s="23">
        <f t="shared" si="2"/>
        <v>53.702920016927635</v>
      </c>
      <c r="I8" s="11">
        <f>G8/G7%</f>
        <v>0.75570913237862281</v>
      </c>
      <c r="J8" s="12">
        <f t="shared" si="3"/>
        <v>169116</v>
      </c>
      <c r="K8" s="12">
        <f t="shared" si="3"/>
        <v>173164</v>
      </c>
      <c r="L8" s="23">
        <f t="shared" si="4"/>
        <v>102.39362331180963</v>
      </c>
      <c r="M8" s="11">
        <f>K8/K7%</f>
        <v>11.13076612561097</v>
      </c>
      <c r="N8" s="12">
        <v>169116</v>
      </c>
      <c r="O8" s="12">
        <v>173164</v>
      </c>
      <c r="P8" s="23">
        <f t="shared" si="5"/>
        <v>102.39362331180963</v>
      </c>
      <c r="Q8" s="11">
        <f>O8/O7%</f>
        <v>13.812996009192497</v>
      </c>
      <c r="R8" s="37"/>
      <c r="S8" s="37"/>
      <c r="T8" s="38"/>
      <c r="U8" s="38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2" t="s">
        <v>8</v>
      </c>
      <c r="B9" s="13">
        <f t="shared" si="0"/>
        <v>517869</v>
      </c>
      <c r="C9" s="13">
        <f t="shared" si="1"/>
        <v>560306</v>
      </c>
      <c r="D9" s="11">
        <f t="shared" si="7"/>
        <v>108.19454340769578</v>
      </c>
      <c r="E9" s="11">
        <f>C9/C7%</f>
        <v>19.326907886521948</v>
      </c>
      <c r="F9" s="37"/>
      <c r="G9" s="39"/>
      <c r="H9" s="38"/>
      <c r="I9" s="38"/>
      <c r="J9" s="12">
        <f t="shared" si="3"/>
        <v>517869</v>
      </c>
      <c r="K9" s="12">
        <f t="shared" si="3"/>
        <v>560306</v>
      </c>
      <c r="L9" s="23">
        <f t="shared" si="4"/>
        <v>108.19454340769578</v>
      </c>
      <c r="M9" s="11">
        <f>K9/K7%</f>
        <v>36.015771435036037</v>
      </c>
      <c r="N9" s="12">
        <v>362782</v>
      </c>
      <c r="O9" s="12">
        <v>392502</v>
      </c>
      <c r="P9" s="23">
        <f t="shared" si="5"/>
        <v>108.19224768593811</v>
      </c>
      <c r="Q9" s="11">
        <f>O9/O7%</f>
        <v>31.309212998083169</v>
      </c>
      <c r="R9" s="12">
        <v>155087</v>
      </c>
      <c r="S9" s="12">
        <v>167804</v>
      </c>
      <c r="T9" s="23">
        <f t="shared" si="6"/>
        <v>108.19991359688434</v>
      </c>
      <c r="U9" s="11">
        <f>S9/S7%</f>
        <v>55.547132836576822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2" t="s">
        <v>17</v>
      </c>
      <c r="B10" s="13">
        <f t="shared" si="0"/>
        <v>706639</v>
      </c>
      <c r="C10" s="13">
        <f t="shared" si="1"/>
        <v>881927</v>
      </c>
      <c r="D10" s="11">
        <f t="shared" si="7"/>
        <v>124.80587683385717</v>
      </c>
      <c r="E10" s="11">
        <f>C10/C7%</f>
        <v>30.420737760503439</v>
      </c>
      <c r="F10" s="12">
        <v>706639</v>
      </c>
      <c r="G10" s="12">
        <v>881927</v>
      </c>
      <c r="H10" s="23">
        <f t="shared" si="2"/>
        <v>124.80587683385717</v>
      </c>
      <c r="I10" s="11">
        <f>G10/G7%</f>
        <v>65.650146571245244</v>
      </c>
      <c r="J10" s="12"/>
      <c r="K10" s="12"/>
      <c r="L10" s="23"/>
      <c r="M10" s="23"/>
      <c r="N10" s="37"/>
      <c r="O10" s="37"/>
      <c r="P10" s="38"/>
      <c r="Q10" s="38"/>
      <c r="R10" s="37"/>
      <c r="S10" s="37"/>
      <c r="T10" s="38"/>
      <c r="U10" s="38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2" t="s">
        <v>24</v>
      </c>
      <c r="B11" s="13">
        <f t="shared" si="0"/>
        <v>8933</v>
      </c>
      <c r="C11" s="13">
        <f t="shared" si="1"/>
        <v>-127</v>
      </c>
      <c r="D11" s="11">
        <f t="shared" si="7"/>
        <v>-1.4216948393596776</v>
      </c>
      <c r="E11" s="11">
        <f>C11/C7%</f>
        <v>-4.3806728851525541E-3</v>
      </c>
      <c r="F11" s="12">
        <v>8933</v>
      </c>
      <c r="G11" s="37">
        <v>-127</v>
      </c>
      <c r="H11" s="23" t="s">
        <v>27</v>
      </c>
      <c r="I11" s="11">
        <f>G11/G7%</f>
        <v>-9.4538080981171283E-3</v>
      </c>
      <c r="J11" s="12"/>
      <c r="K11" s="12"/>
      <c r="L11" s="23"/>
      <c r="M11" s="23"/>
      <c r="N11" s="37"/>
      <c r="O11" s="37"/>
      <c r="P11" s="38"/>
      <c r="Q11" s="38"/>
      <c r="R11" s="37"/>
      <c r="S11" s="37"/>
      <c r="T11" s="38"/>
      <c r="U11" s="3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2" t="s">
        <v>19</v>
      </c>
      <c r="B12" s="13">
        <f t="shared" si="0"/>
        <v>797688</v>
      </c>
      <c r="C12" s="13">
        <f t="shared" si="1"/>
        <v>1002078</v>
      </c>
      <c r="D12" s="11">
        <f t="shared" si="7"/>
        <v>125.62279989168697</v>
      </c>
      <c r="E12" s="11">
        <f>C12/C7%</f>
        <v>34.565164751243316</v>
      </c>
      <c r="F12" s="12">
        <v>335477</v>
      </c>
      <c r="G12" s="12">
        <v>443699</v>
      </c>
      <c r="H12" s="23">
        <f t="shared" si="2"/>
        <v>132.25914146126263</v>
      </c>
      <c r="I12" s="11">
        <f>G12/G7%</f>
        <v>33.028702356901356</v>
      </c>
      <c r="J12" s="12">
        <f t="shared" ref="J12:J23" si="8">N12+R12</f>
        <v>462211</v>
      </c>
      <c r="K12" s="12">
        <f t="shared" ref="K12:K23" si="9">O12+S12</f>
        <v>558379</v>
      </c>
      <c r="L12" s="23">
        <f t="shared" si="4"/>
        <v>120.80608207074259</v>
      </c>
      <c r="M12" s="11">
        <f>K12/K7%</f>
        <v>35.891906276434639</v>
      </c>
      <c r="N12" s="12">
        <v>462211</v>
      </c>
      <c r="O12" s="12">
        <v>558379</v>
      </c>
      <c r="P12" s="23">
        <f t="shared" si="5"/>
        <v>120.80608207074259</v>
      </c>
      <c r="Q12" s="11">
        <f>O12/O7%</f>
        <v>44.540937484794171</v>
      </c>
      <c r="R12" s="37"/>
      <c r="S12" s="37"/>
      <c r="T12" s="38"/>
      <c r="U12" s="38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2" customFormat="1" ht="44.45" customHeight="1" x14ac:dyDescent="0.25">
      <c r="A13" s="24" t="s">
        <v>7</v>
      </c>
      <c r="B13" s="18">
        <f t="shared" si="0"/>
        <v>120970</v>
      </c>
      <c r="C13" s="18">
        <f t="shared" si="1"/>
        <v>133914</v>
      </c>
      <c r="D13" s="30">
        <f t="shared" si="7"/>
        <v>110.70017359675953</v>
      </c>
      <c r="E13" s="30">
        <f>C13/C7%</f>
        <v>4.6191608562387341</v>
      </c>
      <c r="F13" s="35"/>
      <c r="G13" s="35"/>
      <c r="H13" s="36"/>
      <c r="I13" s="36"/>
      <c r="J13" s="21">
        <f t="shared" si="8"/>
        <v>120970</v>
      </c>
      <c r="K13" s="21">
        <f t="shared" si="9"/>
        <v>133914</v>
      </c>
      <c r="L13" s="19">
        <f t="shared" si="4"/>
        <v>110.70017359675953</v>
      </c>
      <c r="M13" s="30">
        <f>K13/K7%</f>
        <v>8.6078250383744166</v>
      </c>
      <c r="N13" s="21">
        <v>50283</v>
      </c>
      <c r="O13" s="21">
        <v>93383</v>
      </c>
      <c r="P13" s="19">
        <f t="shared" si="5"/>
        <v>185.71485392677445</v>
      </c>
      <c r="Q13" s="30">
        <f>O13/O7%</f>
        <v>7.4490021385878302</v>
      </c>
      <c r="R13" s="21">
        <v>70687</v>
      </c>
      <c r="S13" s="21">
        <v>40531</v>
      </c>
      <c r="T13" s="19">
        <f t="shared" si="6"/>
        <v>57.338690282513049</v>
      </c>
      <c r="U13" s="30">
        <f>S13/S7%</f>
        <v>13.416729285352524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</row>
    <row r="14" spans="1:250" ht="60.75" customHeight="1" x14ac:dyDescent="0.25">
      <c r="A14" s="25" t="s">
        <v>9</v>
      </c>
      <c r="B14" s="13">
        <f t="shared" si="0"/>
        <v>26425</v>
      </c>
      <c r="C14" s="13">
        <f t="shared" si="1"/>
        <v>55047</v>
      </c>
      <c r="D14" s="11">
        <f t="shared" si="7"/>
        <v>208.31409649952695</v>
      </c>
      <c r="E14" s="11"/>
      <c r="F14" s="37"/>
      <c r="G14" s="37"/>
      <c r="H14" s="38"/>
      <c r="I14" s="38"/>
      <c r="J14" s="12">
        <f t="shared" si="8"/>
        <v>26425</v>
      </c>
      <c r="K14" s="12">
        <f t="shared" si="9"/>
        <v>55047</v>
      </c>
      <c r="L14" s="23">
        <f t="shared" si="4"/>
        <v>208.31409649952695</v>
      </c>
      <c r="M14" s="11">
        <f>K14/K7%</f>
        <v>3.5383525612512248</v>
      </c>
      <c r="N14" s="12">
        <v>26425</v>
      </c>
      <c r="O14" s="12">
        <v>55047</v>
      </c>
      <c r="P14" s="23">
        <f t="shared" si="5"/>
        <v>208.31409649952695</v>
      </c>
      <c r="Q14" s="23">
        <f>O14/O7%</f>
        <v>4.391005008650871</v>
      </c>
      <c r="R14" s="37"/>
      <c r="S14" s="37"/>
      <c r="T14" s="38"/>
      <c r="U14" s="38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5" t="s">
        <v>23</v>
      </c>
      <c r="B15" s="13">
        <f t="shared" si="0"/>
        <v>1255</v>
      </c>
      <c r="C15" s="13">
        <f t="shared" si="1"/>
        <v>1988</v>
      </c>
      <c r="D15" s="11">
        <f t="shared" si="7"/>
        <v>158.40637450199202</v>
      </c>
      <c r="E15" s="11"/>
      <c r="F15" s="37"/>
      <c r="G15" s="37"/>
      <c r="H15" s="38"/>
      <c r="I15" s="38"/>
      <c r="J15" s="12">
        <f t="shared" si="8"/>
        <v>1255</v>
      </c>
      <c r="K15" s="12">
        <f t="shared" si="9"/>
        <v>1988</v>
      </c>
      <c r="L15" s="23">
        <f t="shared" si="4"/>
        <v>158.40637450199202</v>
      </c>
      <c r="M15" s="11">
        <f>K15/K7%</f>
        <v>0.12778616258410874</v>
      </c>
      <c r="N15" s="37"/>
      <c r="O15" s="37"/>
      <c r="P15" s="38"/>
      <c r="Q15" s="38"/>
      <c r="R15" s="12">
        <v>1255</v>
      </c>
      <c r="S15" s="12">
        <v>1988</v>
      </c>
      <c r="T15" s="23">
        <f t="shared" si="6"/>
        <v>158.40637450199202</v>
      </c>
      <c r="U15" s="23">
        <f>S15/S7%</f>
        <v>0.65807549330835213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5" t="s">
        <v>10</v>
      </c>
      <c r="B16" s="13">
        <f t="shared" si="0"/>
        <v>23690</v>
      </c>
      <c r="C16" s="13">
        <f t="shared" si="1"/>
        <v>38143</v>
      </c>
      <c r="D16" s="11">
        <f t="shared" si="7"/>
        <v>161.00886449978893</v>
      </c>
      <c r="E16" s="11"/>
      <c r="F16" s="37"/>
      <c r="G16" s="37"/>
      <c r="H16" s="38"/>
      <c r="I16" s="38"/>
      <c r="J16" s="12">
        <f t="shared" si="8"/>
        <v>23690</v>
      </c>
      <c r="K16" s="12">
        <f t="shared" si="9"/>
        <v>38143</v>
      </c>
      <c r="L16" s="23">
        <f t="shared" si="4"/>
        <v>161.00886449978893</v>
      </c>
      <c r="M16" s="11">
        <f>K16/K7%</f>
        <v>2.4517845067634103</v>
      </c>
      <c r="N16" s="12">
        <v>23690</v>
      </c>
      <c r="O16" s="12">
        <v>38143</v>
      </c>
      <c r="P16" s="23">
        <f t="shared" si="5"/>
        <v>161.00886449978893</v>
      </c>
      <c r="Q16" s="23">
        <f>O16/O7%</f>
        <v>3.0426018501456968</v>
      </c>
      <c r="R16" s="12"/>
      <c r="S16" s="12"/>
      <c r="T16" s="23"/>
      <c r="U16" s="2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5" t="s">
        <v>15</v>
      </c>
      <c r="B17" s="13">
        <f t="shared" si="0"/>
        <v>69432</v>
      </c>
      <c r="C17" s="13">
        <f t="shared" si="1"/>
        <v>38545</v>
      </c>
      <c r="D17" s="11">
        <f t="shared" si="7"/>
        <v>55.514748242885119</v>
      </c>
      <c r="E17" s="11"/>
      <c r="F17" s="37"/>
      <c r="G17" s="37"/>
      <c r="H17" s="38"/>
      <c r="I17" s="38"/>
      <c r="J17" s="12">
        <f t="shared" si="8"/>
        <v>69432</v>
      </c>
      <c r="K17" s="12">
        <f t="shared" si="9"/>
        <v>38545</v>
      </c>
      <c r="L17" s="23">
        <f t="shared" si="4"/>
        <v>55.514748242885119</v>
      </c>
      <c r="M17" s="11">
        <f>K17/K7%</f>
        <v>2.4776245657970182</v>
      </c>
      <c r="N17" s="12"/>
      <c r="O17" s="12"/>
      <c r="P17" s="23"/>
      <c r="Q17" s="23"/>
      <c r="R17" s="12">
        <v>69432</v>
      </c>
      <c r="S17" s="12">
        <v>38545</v>
      </c>
      <c r="T17" s="23">
        <f t="shared" si="6"/>
        <v>55.514748242885119</v>
      </c>
      <c r="U17" s="23">
        <f>S17/S7%</f>
        <v>12.759315839824161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5" t="s">
        <v>20</v>
      </c>
      <c r="B18" s="13">
        <f t="shared" si="0"/>
        <v>168</v>
      </c>
      <c r="C18" s="13">
        <f t="shared" si="1"/>
        <v>189</v>
      </c>
      <c r="D18" s="11">
        <f t="shared" si="7"/>
        <v>112.5</v>
      </c>
      <c r="E18" s="11"/>
      <c r="F18" s="37"/>
      <c r="G18" s="37"/>
      <c r="H18" s="38"/>
      <c r="I18" s="38"/>
      <c r="J18" s="12">
        <f t="shared" si="8"/>
        <v>168</v>
      </c>
      <c r="K18" s="12">
        <f t="shared" si="9"/>
        <v>189</v>
      </c>
      <c r="L18" s="23">
        <f t="shared" si="4"/>
        <v>112.5</v>
      </c>
      <c r="M18" s="26">
        <f>K18/K7%</f>
        <v>1.2148684471024424E-2</v>
      </c>
      <c r="N18" s="12">
        <v>168</v>
      </c>
      <c r="O18" s="12">
        <v>189</v>
      </c>
      <c r="P18" s="23">
        <f t="shared" si="5"/>
        <v>112.5</v>
      </c>
      <c r="Q18" s="29">
        <f>O18/O7%</f>
        <v>1.5076206634966749E-2</v>
      </c>
      <c r="R18" s="12"/>
      <c r="S18" s="12"/>
      <c r="T18" s="23"/>
      <c r="U18" s="2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2" customFormat="1" ht="63" customHeight="1" x14ac:dyDescent="0.25">
      <c r="A19" s="33" t="s">
        <v>21</v>
      </c>
      <c r="B19" s="18">
        <f t="shared" si="0"/>
        <v>2550</v>
      </c>
      <c r="C19" s="18">
        <f t="shared" si="1"/>
        <v>5833</v>
      </c>
      <c r="D19" s="30">
        <f t="shared" si="7"/>
        <v>228.74509803921569</v>
      </c>
      <c r="E19" s="30">
        <f>C19/C7%</f>
        <v>0.2012005113314555</v>
      </c>
      <c r="F19" s="21">
        <v>2210</v>
      </c>
      <c r="G19" s="21">
        <v>3585</v>
      </c>
      <c r="H19" s="19">
        <f t="shared" si="2"/>
        <v>162.21719457013575</v>
      </c>
      <c r="I19" s="30">
        <f>G19/G7%</f>
        <v>0.26686537032873942</v>
      </c>
      <c r="J19" s="21">
        <f t="shared" si="8"/>
        <v>340</v>
      </c>
      <c r="K19" s="21">
        <f t="shared" si="9"/>
        <v>2248</v>
      </c>
      <c r="L19" s="19">
        <f t="shared" si="4"/>
        <v>661.17647058823536</v>
      </c>
      <c r="M19" s="34">
        <f>K19/K7%</f>
        <v>0.14449863857599421</v>
      </c>
      <c r="N19" s="21">
        <v>340</v>
      </c>
      <c r="O19" s="21">
        <v>2248</v>
      </c>
      <c r="P19" s="19">
        <f t="shared" si="5"/>
        <v>661.17647058823536</v>
      </c>
      <c r="Q19" s="34">
        <f>O19/O7%</f>
        <v>0.17931911383812302</v>
      </c>
      <c r="R19" s="35"/>
      <c r="S19" s="35"/>
      <c r="T19" s="36"/>
      <c r="U19" s="36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</row>
    <row r="20" spans="1:250" ht="58.9" customHeight="1" x14ac:dyDescent="0.25">
      <c r="A20" s="25" t="s">
        <v>11</v>
      </c>
      <c r="B20" s="13">
        <f t="shared" si="0"/>
        <v>26332</v>
      </c>
      <c r="C20" s="13">
        <f t="shared" si="1"/>
        <v>34684</v>
      </c>
      <c r="D20" s="11">
        <f t="shared" si="7"/>
        <v>131.71806167400882</v>
      </c>
      <c r="E20" s="11">
        <f>C20/C7%</f>
        <v>1.196372112981348</v>
      </c>
      <c r="F20" s="37"/>
      <c r="G20" s="37"/>
      <c r="H20" s="38"/>
      <c r="I20" s="38"/>
      <c r="J20" s="12">
        <f t="shared" si="8"/>
        <v>26332</v>
      </c>
      <c r="K20" s="12">
        <f t="shared" si="9"/>
        <v>34684</v>
      </c>
      <c r="L20" s="23">
        <f t="shared" si="4"/>
        <v>131.71806167400882</v>
      </c>
      <c r="M20" s="11">
        <f>K20/K7%</f>
        <v>2.229444297317519</v>
      </c>
      <c r="N20" s="12">
        <v>24769</v>
      </c>
      <c r="O20" s="12">
        <v>33901</v>
      </c>
      <c r="P20" s="23">
        <f t="shared" si="5"/>
        <v>136.86866647825912</v>
      </c>
      <c r="Q20" s="11">
        <f>O20/O7%</f>
        <v>2.7042247678942211</v>
      </c>
      <c r="R20" s="12">
        <v>1563</v>
      </c>
      <c r="S20" s="12">
        <v>783</v>
      </c>
      <c r="T20" s="23">
        <f t="shared" si="6"/>
        <v>50.095969289827252</v>
      </c>
      <c r="U20" s="11">
        <f>S20/S7%</f>
        <v>0.25919170586541235</v>
      </c>
    </row>
    <row r="21" spans="1:250" ht="62.25" customHeight="1" x14ac:dyDescent="0.25">
      <c r="A21" s="25" t="s">
        <v>4</v>
      </c>
      <c r="B21" s="13">
        <f t="shared" si="0"/>
        <v>89473</v>
      </c>
      <c r="C21" s="13">
        <f t="shared" si="1"/>
        <v>88017</v>
      </c>
      <c r="D21" s="11">
        <f t="shared" si="7"/>
        <v>98.372693438243942</v>
      </c>
      <c r="E21" s="11">
        <f>C21/C7%</f>
        <v>3.0360132703344282</v>
      </c>
      <c r="F21" s="37"/>
      <c r="G21" s="37"/>
      <c r="H21" s="38"/>
      <c r="I21" s="38"/>
      <c r="J21" s="12">
        <f t="shared" si="8"/>
        <v>89473</v>
      </c>
      <c r="K21" s="12">
        <f t="shared" si="9"/>
        <v>88017</v>
      </c>
      <c r="L21" s="23">
        <f t="shared" si="4"/>
        <v>98.372693438243942</v>
      </c>
      <c r="M21" s="11">
        <f>K21/K7%</f>
        <v>5.6576230745299299</v>
      </c>
      <c r="N21" s="12"/>
      <c r="O21" s="12"/>
      <c r="P21" s="23"/>
      <c r="Q21" s="23"/>
      <c r="R21" s="12">
        <v>89473</v>
      </c>
      <c r="S21" s="12">
        <v>88017</v>
      </c>
      <c r="T21" s="23">
        <f t="shared" si="6"/>
        <v>98.372693438243942</v>
      </c>
      <c r="U21" s="11">
        <f>S21/S7%</f>
        <v>29.135729725614301</v>
      </c>
    </row>
    <row r="22" spans="1:250" ht="56.45" customHeight="1" x14ac:dyDescent="0.25">
      <c r="A22" s="25" t="s">
        <v>5</v>
      </c>
      <c r="B22" s="13">
        <f t="shared" si="0"/>
        <v>1051</v>
      </c>
      <c r="C22" s="13">
        <f t="shared" si="1"/>
        <v>1151</v>
      </c>
      <c r="D22" s="11">
        <f t="shared" si="7"/>
        <v>109.51474785918174</v>
      </c>
      <c r="E22" s="26">
        <f>C22/C7%</f>
        <v>3.9702003864650316E-2</v>
      </c>
      <c r="F22" s="37"/>
      <c r="G22" s="37"/>
      <c r="H22" s="38"/>
      <c r="I22" s="38"/>
      <c r="J22" s="12">
        <f t="shared" si="8"/>
        <v>1051</v>
      </c>
      <c r="K22" s="12">
        <f t="shared" si="9"/>
        <v>1151</v>
      </c>
      <c r="L22" s="23">
        <f t="shared" si="4"/>
        <v>109.51474785918174</v>
      </c>
      <c r="M22" s="26">
        <f>K22/K7%</f>
        <v>7.3984845641000593E-2</v>
      </c>
      <c r="N22" s="12"/>
      <c r="O22" s="12"/>
      <c r="P22" s="23"/>
      <c r="Q22" s="23"/>
      <c r="R22" s="12">
        <v>1051</v>
      </c>
      <c r="S22" s="12">
        <v>1151</v>
      </c>
      <c r="T22" s="23">
        <f t="shared" si="6"/>
        <v>109.51474785918174</v>
      </c>
      <c r="U22" s="26">
        <f>S22/S7%</f>
        <v>0.38100849738325615</v>
      </c>
    </row>
    <row r="23" spans="1:250" ht="42.75" customHeight="1" x14ac:dyDescent="0.25">
      <c r="A23" s="27" t="s">
        <v>12</v>
      </c>
      <c r="B23" s="13">
        <f t="shared" si="0"/>
        <v>10576</v>
      </c>
      <c r="C23" s="13">
        <f t="shared" si="1"/>
        <v>7999</v>
      </c>
      <c r="D23" s="11">
        <f t="shared" si="7"/>
        <v>75.633509833585478</v>
      </c>
      <c r="E23" s="11">
        <f>C23/C7%</f>
        <v>0.27591340479004162</v>
      </c>
      <c r="F23" s="12">
        <f>F7-F8-F10-F11-F12-F19</f>
        <v>6968</v>
      </c>
      <c r="G23" s="12">
        <f>G7-G8-G10-G11-G12-G19</f>
        <v>4138</v>
      </c>
      <c r="H23" s="23">
        <f t="shared" si="2"/>
        <v>59.385763490241096</v>
      </c>
      <c r="I23" s="11">
        <f>G23/G7%</f>
        <v>0.30803037724416282</v>
      </c>
      <c r="J23" s="12">
        <f t="shared" si="8"/>
        <v>3608</v>
      </c>
      <c r="K23" s="12">
        <f t="shared" si="9"/>
        <v>3861</v>
      </c>
      <c r="L23" s="23">
        <f t="shared" si="4"/>
        <v>107.01219512195122</v>
      </c>
      <c r="M23" s="11">
        <f>K23/K7%</f>
        <v>0.24818026847949895</v>
      </c>
      <c r="N23" s="12">
        <f>N7-N8-N9-N12-N13-N19-N20</f>
        <v>52</v>
      </c>
      <c r="O23" s="12">
        <f>O7-O8-O9-O12-O13-O19-O20</f>
        <v>54</v>
      </c>
      <c r="P23" s="23">
        <f t="shared" si="5"/>
        <v>103.84615384615384</v>
      </c>
      <c r="Q23" s="28">
        <f>O23/O7%</f>
        <v>4.3074876099904996E-3</v>
      </c>
      <c r="R23" s="12">
        <f>R7-R9-R13-R20-R21-R22</f>
        <v>3556</v>
      </c>
      <c r="S23" s="12">
        <f>S7-S9-S13-S20-S21-S22</f>
        <v>3807</v>
      </c>
      <c r="T23" s="23">
        <f t="shared" si="6"/>
        <v>107.05849268841393</v>
      </c>
      <c r="U23" s="11">
        <f>S23/S7%</f>
        <v>1.2602079492076943</v>
      </c>
    </row>
    <row r="24" spans="1:250" ht="15" customHeight="1" x14ac:dyDescent="0.25">
      <c r="A24" s="9"/>
      <c r="B24" s="8"/>
      <c r="C24" s="8"/>
      <c r="D24" s="8"/>
      <c r="E24" s="8"/>
      <c r="F24" s="40"/>
      <c r="G24" s="40"/>
      <c r="H24" s="40"/>
      <c r="I24" s="40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2017-02-16T07:29:21Z</cp:lastPrinted>
  <dcterms:created xsi:type="dcterms:W3CDTF">1996-10-08T23:32:33Z</dcterms:created>
  <dcterms:modified xsi:type="dcterms:W3CDTF">2017-02-16T09:51:36Z</dcterms:modified>
</cp:coreProperties>
</file>