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</sheets>
  <definedNames>
    <definedName name="_xlnm.Print_Area" localSheetId="0">Лист1!$A$1:$N$31</definedName>
  </definedNames>
  <calcPr calcId="145621"/>
</workbook>
</file>

<file path=xl/calcChain.xml><?xml version="1.0" encoding="utf-8"?>
<calcChain xmlns="http://schemas.openxmlformats.org/spreadsheetml/2006/main">
  <c r="C7" i="1" l="1"/>
  <c r="C27" i="1" l="1"/>
  <c r="D31" i="1" l="1"/>
  <c r="D30" i="1"/>
  <c r="D29" i="1"/>
  <c r="B27" i="1"/>
  <c r="G23" i="1"/>
  <c r="I23" i="1" s="1"/>
  <c r="F23" i="1"/>
  <c r="C22" i="1"/>
  <c r="B22" i="1"/>
  <c r="C21" i="1"/>
  <c r="B21" i="1"/>
  <c r="C20" i="1"/>
  <c r="B20" i="1"/>
  <c r="C19" i="1"/>
  <c r="B19" i="1"/>
  <c r="I19" i="1"/>
  <c r="H19" i="1"/>
  <c r="B18" i="1"/>
  <c r="C17" i="1"/>
  <c r="B16" i="1"/>
  <c r="B15" i="1"/>
  <c r="C15" i="1"/>
  <c r="C14" i="1"/>
  <c r="B14" i="1"/>
  <c r="C13" i="1"/>
  <c r="B13" i="1"/>
  <c r="B12" i="1"/>
  <c r="I12" i="1"/>
  <c r="H12" i="1"/>
  <c r="C12" i="1"/>
  <c r="I11" i="1"/>
  <c r="H11" i="1"/>
  <c r="C11" i="1"/>
  <c r="B11" i="1"/>
  <c r="I10" i="1"/>
  <c r="H10" i="1"/>
  <c r="C10" i="1"/>
  <c r="B10" i="1"/>
  <c r="C9" i="1"/>
  <c r="B9" i="1"/>
  <c r="B8" i="1"/>
  <c r="I8" i="1"/>
  <c r="H8" i="1"/>
  <c r="H7" i="1"/>
  <c r="L12" i="1" l="1"/>
  <c r="L8" i="1"/>
  <c r="D12" i="1"/>
  <c r="D11" i="1"/>
  <c r="D10" i="1"/>
  <c r="L17" i="1"/>
  <c r="M23" i="1"/>
  <c r="C8" i="1"/>
  <c r="D8" i="1" s="1"/>
  <c r="M14" i="1"/>
  <c r="M16" i="1"/>
  <c r="M19" i="1"/>
  <c r="M21" i="1"/>
  <c r="M22" i="1"/>
  <c r="L7" i="1"/>
  <c r="M17" i="1"/>
  <c r="M18" i="1"/>
  <c r="M20" i="1"/>
  <c r="D27" i="1"/>
  <c r="D15" i="1"/>
  <c r="L15" i="1"/>
  <c r="D13" i="1"/>
  <c r="L13" i="1"/>
  <c r="D9" i="1"/>
  <c r="L9" i="1"/>
  <c r="D14" i="1"/>
  <c r="B7" i="1"/>
  <c r="B23" i="1" s="1"/>
  <c r="M8" i="1"/>
  <c r="M9" i="1"/>
  <c r="M12" i="1"/>
  <c r="M13" i="1"/>
  <c r="L14" i="1"/>
  <c r="M15" i="1"/>
  <c r="C16" i="1"/>
  <c r="D16" i="1" s="1"/>
  <c r="L16" i="1"/>
  <c r="B17" i="1"/>
  <c r="D17" i="1" s="1"/>
  <c r="C18" i="1"/>
  <c r="D18" i="1" s="1"/>
  <c r="L18" i="1"/>
  <c r="D19" i="1"/>
  <c r="L19" i="1"/>
  <c r="D20" i="1"/>
  <c r="L20" i="1"/>
  <c r="D21" i="1"/>
  <c r="L21" i="1"/>
  <c r="D22" i="1"/>
  <c r="L22" i="1"/>
  <c r="H23" i="1"/>
  <c r="E19" i="1" l="1"/>
  <c r="E9" i="1"/>
  <c r="E13" i="1"/>
  <c r="E10" i="1"/>
  <c r="E8" i="1"/>
  <c r="E12" i="1"/>
  <c r="E11" i="1"/>
  <c r="L23" i="1"/>
  <c r="I7" i="1"/>
  <c r="E20" i="1"/>
  <c r="M7" i="1"/>
  <c r="C23" i="1"/>
  <c r="E23" i="1" s="1"/>
  <c r="E22" i="1"/>
  <c r="E21" i="1"/>
  <c r="D7" i="1"/>
  <c r="D23" i="1" l="1"/>
</calcChain>
</file>

<file path=xl/sharedStrings.xml><?xml version="1.0" encoding="utf-8"?>
<sst xmlns="http://schemas.openxmlformats.org/spreadsheetml/2006/main" count="43" uniqueCount="31">
  <si>
    <t>Консолидированный бюджет Российской Федерации</t>
  </si>
  <si>
    <t>в том числе</t>
  </si>
  <si>
    <t>Федеральный бюджет</t>
  </si>
  <si>
    <t>Консолидированный бюджет Республики Мордовия</t>
  </si>
  <si>
    <t>темп роста (%)</t>
  </si>
  <si>
    <t>доля в общих поступ. (%)</t>
  </si>
  <si>
    <t>Поступление налоговых платежей всего</t>
  </si>
  <si>
    <t>Налог на прибыль организаций</t>
  </si>
  <si>
    <t xml:space="preserve">Налог на доходы физических лиц </t>
  </si>
  <si>
    <t>НДС  на товары, реализуемые на территории РФ</t>
  </si>
  <si>
    <t>НДС на товары, ввозимые на территорию РФ</t>
  </si>
  <si>
    <t xml:space="preserve">Акцизы по подакцизным товарам             </t>
  </si>
  <si>
    <t>Имущественные налоги</t>
  </si>
  <si>
    <t>налог на имущество организаций</t>
  </si>
  <si>
    <t>налог на имущество физических  лиц</t>
  </si>
  <si>
    <t>транспортный налог</t>
  </si>
  <si>
    <t>земельный налог</t>
  </si>
  <si>
    <t>налог на игорный бизнес</t>
  </si>
  <si>
    <t>Платежи за пользование природными ресурсами</t>
  </si>
  <si>
    <t xml:space="preserve">Налог, взимаемый  в связи с применением УСНО </t>
  </si>
  <si>
    <t>Единый налог на вмененный доход</t>
  </si>
  <si>
    <t>Единый сельскохозяйственный налог</t>
  </si>
  <si>
    <t>Остальные налоги и сборы</t>
  </si>
  <si>
    <t xml:space="preserve">Страховые  взносы во внебюджетные социальные фонды </t>
  </si>
  <si>
    <t>ВСЕГО</t>
  </si>
  <si>
    <t>Страховые  взносы на обязательное пенсионное страхование</t>
  </si>
  <si>
    <t>Страховые взносы на обязательное медиционское страхование</t>
  </si>
  <si>
    <t>Страховые взносы на обязательное социальное страхование</t>
  </si>
  <si>
    <t>январь- февраль 2018 год</t>
  </si>
  <si>
    <t>Мониторинг поступления администрируемых доходов за январь-февраль 2018-2019 гг.</t>
  </si>
  <si>
    <t>январь- февраль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</si>
</sst>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.000"/>
  </numFmts>
  <fonts count="31" x14ac:knownFonts="1">
    <font>
      <sz val="11"/>
      <color theme="1"/>
      <name val="Calibri"/>
      <family val="2"/>
      <scheme val="minor"/>
    </font>
    <font>
      <b/>
      <i/>
      <sz val="30"/>
      <name val="Arial Cyr"/>
      <charset val="204"/>
    </font>
    <font>
      <sz val="11"/>
      <name val="Calibri"/>
      <family val="2"/>
    </font>
    <font>
      <b/>
      <i/>
      <sz val="18"/>
      <name val="Arial Cyr"/>
      <charset val="204"/>
    </font>
    <font>
      <b/>
      <sz val="22"/>
      <name val="Calibri"/>
      <family val="2"/>
      <charset val="204"/>
    </font>
    <font>
      <b/>
      <sz val="14"/>
      <name val="Times New Roman"/>
      <family val="1"/>
      <charset val="204"/>
    </font>
    <font>
      <sz val="26"/>
      <name val="Arial Narrow"/>
      <family val="2"/>
      <charset val="204"/>
    </font>
    <font>
      <sz val="24"/>
      <name val="Calibri"/>
      <family val="2"/>
    </font>
    <font>
      <sz val="13"/>
      <name val="Calibri"/>
      <family val="2"/>
    </font>
    <font>
      <sz val="26"/>
      <name val="Book Antiqua"/>
      <family val="1"/>
      <charset val="204"/>
    </font>
    <font>
      <sz val="24"/>
      <name val="Arial Narrow"/>
      <family val="2"/>
      <charset val="204"/>
    </font>
    <font>
      <sz val="22"/>
      <name val="Arial Narrow"/>
      <family val="2"/>
      <charset val="204"/>
    </font>
    <font>
      <sz val="20"/>
      <name val="Arial Narrow"/>
      <family val="2"/>
      <charset val="204"/>
    </font>
    <font>
      <sz val="20"/>
      <name val="Calibri"/>
      <family val="2"/>
      <charset val="204"/>
    </font>
    <font>
      <b/>
      <sz val="16"/>
      <name val="Arial Narrow"/>
      <family val="2"/>
      <charset val="204"/>
    </font>
    <font>
      <b/>
      <sz val="26"/>
      <name val="Arial Narrow"/>
      <family val="2"/>
      <charset val="204"/>
    </font>
    <font>
      <i/>
      <sz val="26"/>
      <name val="Arial Narrow"/>
      <family val="2"/>
      <charset val="204"/>
    </font>
    <font>
      <sz val="24"/>
      <name val="Calibri"/>
      <family val="2"/>
      <charset val="204"/>
    </font>
    <font>
      <b/>
      <sz val="24"/>
      <name val="Arial Narrow"/>
      <family val="2"/>
      <charset val="204"/>
    </font>
    <font>
      <b/>
      <i/>
      <sz val="26"/>
      <name val="Arial Narrow"/>
      <family val="2"/>
      <charset val="204"/>
    </font>
    <font>
      <b/>
      <sz val="26"/>
      <name val="Calibri"/>
      <family val="2"/>
      <charset val="204"/>
    </font>
    <font>
      <b/>
      <i/>
      <sz val="22"/>
      <name val="Arial Cyr"/>
      <charset val="204"/>
    </font>
    <font>
      <sz val="26"/>
      <name val="Calibri"/>
      <family val="2"/>
    </font>
    <font>
      <sz val="24"/>
      <color theme="0"/>
      <name val="Calibri"/>
      <family val="2"/>
    </font>
    <font>
      <sz val="24"/>
      <color theme="0"/>
      <name val="Book Antiqua"/>
      <family val="1"/>
      <charset val="204"/>
    </font>
    <font>
      <sz val="22"/>
      <color theme="0"/>
      <name val="Arial Narrow"/>
      <family val="2"/>
      <charset val="204"/>
    </font>
    <font>
      <sz val="20"/>
      <color theme="0"/>
      <name val="Calibri"/>
      <family val="2"/>
      <charset val="204"/>
    </font>
    <font>
      <sz val="20"/>
      <color theme="0"/>
      <name val="Arial Narrow"/>
      <family val="2"/>
      <charset val="204"/>
    </font>
    <font>
      <b/>
      <sz val="26"/>
      <color theme="0"/>
      <name val="Arial Narrow"/>
      <family val="2"/>
      <charset val="204"/>
    </font>
    <font>
      <sz val="26"/>
      <color theme="0"/>
      <name val="Arial Narrow"/>
      <family val="2"/>
      <charset val="204"/>
    </font>
    <font>
      <i/>
      <sz val="26"/>
      <color theme="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0" xfId="0" applyFont="1" applyFill="1"/>
    <xf numFmtId="49" fontId="18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20" fillId="2" borderId="0" xfId="0" applyNumberFormat="1" applyFont="1" applyFill="1"/>
    <xf numFmtId="3" fontId="15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164" fontId="19" fillId="2" borderId="1" xfId="0" applyNumberFormat="1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/>
    <xf numFmtId="164" fontId="14" fillId="2" borderId="0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3" fontId="17" fillId="2" borderId="0" xfId="0" applyNumberFormat="1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 wrapText="1"/>
    </xf>
    <xf numFmtId="3" fontId="28" fillId="2" borderId="0" xfId="0" applyNumberFormat="1" applyFont="1" applyFill="1" applyBorder="1" applyAlignment="1">
      <alignment horizontal="center" vertical="center" wrapText="1"/>
    </xf>
    <xf numFmtId="164" fontId="28" fillId="2" borderId="0" xfId="0" applyNumberFormat="1" applyFont="1" applyFill="1" applyBorder="1" applyAlignment="1">
      <alignment horizontal="center" vertical="center" wrapText="1"/>
    </xf>
    <xf numFmtId="3" fontId="29" fillId="2" borderId="0" xfId="0" applyNumberFormat="1" applyFont="1" applyFill="1" applyBorder="1" applyAlignment="1">
      <alignment horizontal="center" vertical="center" wrapText="1"/>
    </xf>
    <xf numFmtId="164" fontId="29" fillId="2" borderId="0" xfId="0" applyNumberFormat="1" applyFont="1" applyFill="1" applyBorder="1" applyAlignment="1">
      <alignment horizontal="center" vertical="center" wrapText="1"/>
    </xf>
    <xf numFmtId="164" fontId="30" fillId="2" borderId="0" xfId="0" applyNumberFormat="1" applyFont="1" applyFill="1" applyBorder="1" applyAlignment="1">
      <alignment horizontal="center" vertical="center" wrapText="1"/>
    </xf>
    <xf numFmtId="4" fontId="29" fillId="2" borderId="0" xfId="0" applyNumberFormat="1" applyFont="1" applyFill="1" applyBorder="1" applyAlignment="1">
      <alignment horizontal="center" vertical="center" wrapText="1"/>
    </xf>
    <xf numFmtId="4" fontId="30" fillId="2" borderId="0" xfId="0" applyNumberFormat="1" applyFont="1" applyFill="1" applyBorder="1" applyAlignment="1">
      <alignment horizontal="center" vertical="center" wrapText="1"/>
    </xf>
    <xf numFmtId="166" fontId="30" fillId="2" borderId="0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2" borderId="0" xfId="0" applyFont="1" applyFill="1" applyBorder="1"/>
    <xf numFmtId="165" fontId="14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7" fillId="2" borderId="0" xfId="0" applyFont="1" applyFill="1" applyBorder="1" applyAlignment="1"/>
    <xf numFmtId="0" fontId="2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65"/>
  <sheetViews>
    <sheetView tabSelected="1" view="pageBreakPreview" topLeftCell="A16" zoomScale="40" zoomScaleNormal="30" zoomScaleSheetLayoutView="40" workbookViewId="0">
      <selection activeCell="S18" sqref="S18"/>
    </sheetView>
  </sheetViews>
  <sheetFormatPr defaultColWidth="9.140625" defaultRowHeight="15" x14ac:dyDescent="0.25"/>
  <cols>
    <col min="1" max="1" width="68.7109375" style="1" customWidth="1"/>
    <col min="2" max="2" width="27.5703125" style="1" customWidth="1"/>
    <col min="3" max="3" width="25.85546875" style="1" customWidth="1"/>
    <col min="4" max="4" width="17.28515625" style="1" customWidth="1"/>
    <col min="5" max="5" width="18.140625" style="1" customWidth="1"/>
    <col min="6" max="6" width="25" style="1" customWidth="1"/>
    <col min="7" max="7" width="24" style="1" customWidth="1"/>
    <col min="8" max="9" width="15.85546875" style="1" customWidth="1"/>
    <col min="10" max="10" width="23.42578125" style="1" customWidth="1"/>
    <col min="11" max="11" width="25.5703125" style="1" customWidth="1"/>
    <col min="12" max="13" width="17.5703125" style="1" customWidth="1"/>
    <col min="14" max="14" width="26.42578125" style="1" customWidth="1"/>
    <col min="15" max="15" width="23.5703125" style="1" customWidth="1"/>
    <col min="16" max="16" width="22.85546875" style="1" customWidth="1"/>
    <col min="17" max="17" width="18.85546875" style="1" customWidth="1"/>
    <col min="18" max="18" width="23" style="1" customWidth="1"/>
    <col min="19" max="19" width="25.140625" style="1" customWidth="1"/>
    <col min="20" max="20" width="15.7109375" style="1" customWidth="1"/>
    <col min="21" max="21" width="16.42578125" style="1" customWidth="1"/>
    <col min="22" max="22" width="9.140625" style="1" customWidth="1"/>
    <col min="23" max="35" width="9.140625" style="1"/>
    <col min="36" max="53" width="9.140625" style="1" customWidth="1"/>
    <col min="54" max="54" width="0.28515625" style="1" customWidth="1"/>
    <col min="55" max="116" width="9.140625" style="1" hidden="1" customWidth="1"/>
    <col min="117" max="236" width="9.140625" style="1"/>
    <col min="237" max="237" width="4.42578125" style="1" customWidth="1"/>
    <col min="238" max="238" width="33.42578125" style="1" customWidth="1"/>
    <col min="239" max="239" width="13.42578125" style="1" customWidth="1"/>
    <col min="240" max="240" width="13.7109375" style="1" customWidth="1"/>
    <col min="241" max="241" width="9.140625" style="1"/>
    <col min="242" max="242" width="14.140625" style="1" customWidth="1"/>
    <col min="243" max="243" width="11.7109375" style="1" customWidth="1"/>
    <col min="244" max="244" width="9.140625" style="1"/>
    <col min="245" max="245" width="12.7109375" style="1" customWidth="1"/>
    <col min="246" max="246" width="14" style="1" customWidth="1"/>
    <col min="247" max="247" width="9.140625" style="1"/>
    <col min="248" max="248" width="11.42578125" style="1" customWidth="1"/>
    <col min="249" max="249" width="11.140625" style="1" customWidth="1"/>
    <col min="250" max="16384" width="9.140625" style="1"/>
  </cols>
  <sheetData>
    <row r="1" spans="1:24" ht="40.9" customHeight="1" x14ac:dyDescent="0.25">
      <c r="A1" s="44" t="s">
        <v>29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20"/>
    </row>
    <row r="2" spans="1:24" ht="26.45" customHeight="1" x14ac:dyDescent="0.45">
      <c r="A2" s="12"/>
      <c r="B2" s="12"/>
      <c r="C2" s="12"/>
      <c r="D2" s="12"/>
      <c r="E2" s="12"/>
      <c r="T2" s="21"/>
      <c r="U2" s="21"/>
    </row>
    <row r="3" spans="1:24" s="22" customFormat="1" ht="33.6" customHeight="1" x14ac:dyDescent="0.5">
      <c r="A3" s="45"/>
      <c r="B3" s="46" t="s">
        <v>0</v>
      </c>
      <c r="C3" s="46"/>
      <c r="D3" s="46"/>
      <c r="E3" s="47"/>
      <c r="F3" s="53" t="s">
        <v>1</v>
      </c>
      <c r="G3" s="54"/>
      <c r="H3" s="54"/>
      <c r="I3" s="54"/>
      <c r="J3" s="54"/>
      <c r="K3" s="54"/>
      <c r="L3" s="54"/>
      <c r="M3" s="55"/>
      <c r="N3" s="42"/>
      <c r="O3" s="42"/>
      <c r="P3" s="42"/>
      <c r="Q3" s="42"/>
      <c r="R3" s="42"/>
      <c r="S3" s="42"/>
      <c r="T3" s="42"/>
      <c r="U3" s="42"/>
    </row>
    <row r="4" spans="1:24" s="22" customFormat="1" ht="33.6" customHeight="1" x14ac:dyDescent="0.5">
      <c r="A4" s="45"/>
      <c r="B4" s="46"/>
      <c r="C4" s="46"/>
      <c r="D4" s="46"/>
      <c r="E4" s="47"/>
      <c r="F4" s="48" t="s">
        <v>2</v>
      </c>
      <c r="G4" s="48"/>
      <c r="H4" s="48"/>
      <c r="I4" s="48"/>
      <c r="J4" s="49" t="s">
        <v>3</v>
      </c>
      <c r="K4" s="49"/>
      <c r="L4" s="49"/>
      <c r="M4" s="49"/>
      <c r="N4" s="50"/>
      <c r="O4" s="50"/>
      <c r="P4" s="50"/>
      <c r="Q4" s="50"/>
      <c r="R4" s="50"/>
      <c r="S4" s="50"/>
      <c r="T4" s="50"/>
      <c r="U4" s="50"/>
    </row>
    <row r="5" spans="1:24" s="22" customFormat="1" ht="62.45" customHeight="1" x14ac:dyDescent="0.3">
      <c r="A5" s="45"/>
      <c r="B5" s="46"/>
      <c r="C5" s="46"/>
      <c r="D5" s="46"/>
      <c r="E5" s="47"/>
      <c r="F5" s="48"/>
      <c r="G5" s="48"/>
      <c r="H5" s="48"/>
      <c r="I5" s="48"/>
      <c r="J5" s="49"/>
      <c r="K5" s="49"/>
      <c r="L5" s="49"/>
      <c r="M5" s="49"/>
      <c r="N5" s="51"/>
      <c r="O5" s="51"/>
      <c r="P5" s="51"/>
      <c r="Q5" s="51"/>
      <c r="R5" s="52"/>
      <c r="S5" s="52"/>
      <c r="T5" s="52"/>
      <c r="U5" s="52"/>
      <c r="W5" s="39"/>
      <c r="X5" s="39"/>
    </row>
    <row r="6" spans="1:24" s="22" customFormat="1" ht="129" customHeight="1" x14ac:dyDescent="0.3">
      <c r="A6" s="45"/>
      <c r="B6" s="9" t="s">
        <v>28</v>
      </c>
      <c r="C6" s="9" t="s">
        <v>30</v>
      </c>
      <c r="D6" s="3" t="s">
        <v>4</v>
      </c>
      <c r="E6" s="3" t="s">
        <v>5</v>
      </c>
      <c r="F6" s="9" t="s">
        <v>28</v>
      </c>
      <c r="G6" s="9" t="s">
        <v>30</v>
      </c>
      <c r="H6" s="13" t="s">
        <v>4</v>
      </c>
      <c r="I6" s="3" t="s">
        <v>5</v>
      </c>
      <c r="J6" s="9" t="s">
        <v>28</v>
      </c>
      <c r="K6" s="9" t="s">
        <v>30</v>
      </c>
      <c r="L6" s="13" t="s">
        <v>4</v>
      </c>
      <c r="M6" s="3" t="s">
        <v>5</v>
      </c>
      <c r="N6" s="27"/>
      <c r="O6" s="27"/>
      <c r="P6" s="28"/>
      <c r="Q6" s="29"/>
      <c r="R6" s="27"/>
      <c r="S6" s="27"/>
      <c r="T6" s="28"/>
      <c r="U6" s="29"/>
      <c r="W6" s="23"/>
      <c r="X6" s="40"/>
    </row>
    <row r="7" spans="1:24" ht="78" customHeight="1" x14ac:dyDescent="0.25">
      <c r="A7" s="24" t="s">
        <v>6</v>
      </c>
      <c r="B7" s="10">
        <f t="shared" ref="B7:C22" si="0">F7+J7</f>
        <v>4892633</v>
      </c>
      <c r="C7" s="10">
        <f>G7+K7</f>
        <v>4717227</v>
      </c>
      <c r="D7" s="14">
        <f>C7/B7%</f>
        <v>96.414895619597871</v>
      </c>
      <c r="E7" s="15"/>
      <c r="F7" s="6">
        <v>1861200</v>
      </c>
      <c r="G7" s="6">
        <v>1417907</v>
      </c>
      <c r="H7" s="14">
        <f t="shared" ref="H7:H23" si="1">G7/F7%</f>
        <v>76.182409198366642</v>
      </c>
      <c r="I7" s="14">
        <f>G7/C7%</f>
        <v>30.058061653594368</v>
      </c>
      <c r="J7" s="6">
        <v>3031433</v>
      </c>
      <c r="K7" s="6">
        <v>3299320</v>
      </c>
      <c r="L7" s="14">
        <f t="shared" ref="L7:L23" si="2">K7/J7%</f>
        <v>108.83697578010135</v>
      </c>
      <c r="M7" s="14">
        <f>K7/C7%</f>
        <v>69.941938346405635</v>
      </c>
      <c r="N7" s="30"/>
      <c r="O7" s="30"/>
      <c r="P7" s="31"/>
      <c r="Q7" s="31"/>
      <c r="R7" s="30"/>
      <c r="S7" s="30"/>
      <c r="T7" s="31"/>
      <c r="U7" s="31"/>
      <c r="W7" s="41"/>
      <c r="X7" s="41"/>
    </row>
    <row r="8" spans="1:24" ht="47.45" customHeight="1" x14ac:dyDescent="0.25">
      <c r="A8" s="38" t="s">
        <v>7</v>
      </c>
      <c r="B8" s="11">
        <f t="shared" si="0"/>
        <v>273889</v>
      </c>
      <c r="C8" s="11">
        <f t="shared" si="0"/>
        <v>431515</v>
      </c>
      <c r="D8" s="16">
        <f t="shared" ref="D8:D23" si="3">C8/B8%</f>
        <v>157.55105170342731</v>
      </c>
      <c r="E8" s="16">
        <f>C8/C7%</f>
        <v>9.1476411883506987</v>
      </c>
      <c r="F8" s="7">
        <v>33476</v>
      </c>
      <c r="G8" s="7">
        <v>46044</v>
      </c>
      <c r="H8" s="17">
        <f t="shared" si="1"/>
        <v>137.54331461345441</v>
      </c>
      <c r="I8" s="16">
        <f>G8/G7%</f>
        <v>3.2473215803293165</v>
      </c>
      <c r="J8" s="7">
        <v>240413</v>
      </c>
      <c r="K8" s="7">
        <v>385471</v>
      </c>
      <c r="L8" s="17">
        <f t="shared" si="2"/>
        <v>160.33700340663773</v>
      </c>
      <c r="M8" s="16">
        <f>K8/K7%</f>
        <v>11.683346871476548</v>
      </c>
      <c r="N8" s="32"/>
      <c r="O8" s="32"/>
      <c r="P8" s="33"/>
      <c r="Q8" s="34"/>
      <c r="R8" s="32"/>
      <c r="S8" s="32"/>
      <c r="T8" s="33"/>
      <c r="U8" s="33"/>
    </row>
    <row r="9" spans="1:24" ht="66.75" customHeight="1" x14ac:dyDescent="0.25">
      <c r="A9" s="38" t="s">
        <v>8</v>
      </c>
      <c r="B9" s="11">
        <f t="shared" si="0"/>
        <v>1300567</v>
      </c>
      <c r="C9" s="11">
        <f t="shared" si="0"/>
        <v>1380105</v>
      </c>
      <c r="D9" s="16">
        <f t="shared" si="3"/>
        <v>106.11564033225508</v>
      </c>
      <c r="E9" s="16">
        <f>C9/C7%</f>
        <v>29.256701023715841</v>
      </c>
      <c r="F9" s="7"/>
      <c r="G9" s="7"/>
      <c r="H9" s="17"/>
      <c r="I9" s="17"/>
      <c r="J9" s="7">
        <v>1300567</v>
      </c>
      <c r="K9" s="7">
        <v>1380105</v>
      </c>
      <c r="L9" s="17">
        <f t="shared" si="2"/>
        <v>106.11564033225508</v>
      </c>
      <c r="M9" s="16">
        <f>K9/K7%</f>
        <v>41.829983148042629</v>
      </c>
      <c r="N9" s="32"/>
      <c r="O9" s="32"/>
      <c r="P9" s="33"/>
      <c r="Q9" s="34"/>
      <c r="R9" s="32"/>
      <c r="S9" s="32"/>
      <c r="T9" s="33"/>
      <c r="U9" s="34"/>
    </row>
    <row r="10" spans="1:24" ht="72" customHeight="1" x14ac:dyDescent="0.25">
      <c r="A10" s="38" t="s">
        <v>9</v>
      </c>
      <c r="B10" s="11">
        <f t="shared" si="0"/>
        <v>1142813</v>
      </c>
      <c r="C10" s="11">
        <f t="shared" si="0"/>
        <v>1121790</v>
      </c>
      <c r="D10" s="16">
        <f t="shared" si="3"/>
        <v>98.160416446085236</v>
      </c>
      <c r="E10" s="16">
        <f>C10/C7%</f>
        <v>23.780708454352528</v>
      </c>
      <c r="F10" s="7">
        <v>1142813</v>
      </c>
      <c r="G10" s="7">
        <v>1121790</v>
      </c>
      <c r="H10" s="17">
        <f t="shared" si="1"/>
        <v>98.160416446085236</v>
      </c>
      <c r="I10" s="16">
        <f>G10/G7%</f>
        <v>79.115908166050389</v>
      </c>
      <c r="J10" s="7"/>
      <c r="K10" s="7"/>
      <c r="L10" s="17"/>
      <c r="M10" s="17"/>
      <c r="N10" s="32"/>
      <c r="O10" s="32"/>
      <c r="P10" s="33"/>
      <c r="Q10" s="33"/>
      <c r="R10" s="32"/>
      <c r="S10" s="32"/>
      <c r="T10" s="33"/>
      <c r="U10" s="33"/>
    </row>
    <row r="11" spans="1:24" ht="70.150000000000006" customHeight="1" x14ac:dyDescent="0.25">
      <c r="A11" s="38" t="s">
        <v>10</v>
      </c>
      <c r="B11" s="11">
        <f t="shared" si="0"/>
        <v>8861</v>
      </c>
      <c r="C11" s="11">
        <f t="shared" si="0"/>
        <v>32443</v>
      </c>
      <c r="D11" s="16">
        <f t="shared" si="3"/>
        <v>366.13249068953843</v>
      </c>
      <c r="E11" s="16">
        <f>C11/C7%</f>
        <v>0.68775575141921308</v>
      </c>
      <c r="F11" s="7">
        <v>8861</v>
      </c>
      <c r="G11" s="7">
        <v>32443</v>
      </c>
      <c r="H11" s="17">
        <f t="shared" si="1"/>
        <v>366.13249068953843</v>
      </c>
      <c r="I11" s="16">
        <f>G11/G7%</f>
        <v>2.2880908268313789</v>
      </c>
      <c r="J11" s="7"/>
      <c r="K11" s="7"/>
      <c r="L11" s="17"/>
      <c r="M11" s="17"/>
      <c r="N11" s="32"/>
      <c r="O11" s="32"/>
      <c r="P11" s="33"/>
      <c r="Q11" s="33"/>
      <c r="R11" s="32"/>
      <c r="S11" s="32"/>
      <c r="T11" s="33"/>
      <c r="U11" s="33"/>
    </row>
    <row r="12" spans="1:24" ht="64.5" customHeight="1" x14ac:dyDescent="0.25">
      <c r="A12" s="38" t="s">
        <v>11</v>
      </c>
      <c r="B12" s="11">
        <f t="shared" si="0"/>
        <v>1661990</v>
      </c>
      <c r="C12" s="11">
        <f t="shared" si="0"/>
        <v>1277180</v>
      </c>
      <c r="D12" s="16">
        <f t="shared" si="3"/>
        <v>76.846431085626264</v>
      </c>
      <c r="E12" s="16">
        <f>C12/C7%</f>
        <v>27.074804752877064</v>
      </c>
      <c r="F12" s="7">
        <v>653889</v>
      </c>
      <c r="G12" s="7">
        <v>185309</v>
      </c>
      <c r="H12" s="17">
        <f t="shared" si="1"/>
        <v>28.339519398552351</v>
      </c>
      <c r="I12" s="16">
        <f>G12/G7%</f>
        <v>13.069192831405728</v>
      </c>
      <c r="J12" s="7">
        <v>1008101</v>
      </c>
      <c r="K12" s="7">
        <v>1091871</v>
      </c>
      <c r="L12" s="17">
        <f t="shared" si="2"/>
        <v>108.3096832559436</v>
      </c>
      <c r="M12" s="16">
        <f>K12/K7%</f>
        <v>33.093819332468513</v>
      </c>
      <c r="N12" s="32"/>
      <c r="O12" s="32"/>
      <c r="P12" s="33"/>
      <c r="Q12" s="34"/>
      <c r="R12" s="32"/>
      <c r="S12" s="32"/>
      <c r="T12" s="33"/>
      <c r="U12" s="33"/>
    </row>
    <row r="13" spans="1:24" ht="44.45" customHeight="1" x14ac:dyDescent="0.25">
      <c r="A13" s="25" t="s">
        <v>12</v>
      </c>
      <c r="B13" s="11">
        <f t="shared" si="0"/>
        <v>282292</v>
      </c>
      <c r="C13" s="11">
        <f t="shared" si="0"/>
        <v>248103</v>
      </c>
      <c r="D13" s="16">
        <f t="shared" si="3"/>
        <v>87.888781828744698</v>
      </c>
      <c r="E13" s="16">
        <f>C13/C7%</f>
        <v>5.2595094533292555</v>
      </c>
      <c r="F13" s="7"/>
      <c r="G13" s="7"/>
      <c r="H13" s="17"/>
      <c r="I13" s="17"/>
      <c r="J13" s="7">
        <v>282292</v>
      </c>
      <c r="K13" s="7">
        <v>248103</v>
      </c>
      <c r="L13" s="17">
        <f t="shared" si="2"/>
        <v>87.888781828744698</v>
      </c>
      <c r="M13" s="16">
        <f>K13/K7%</f>
        <v>7.519822266406412</v>
      </c>
      <c r="N13" s="32"/>
      <c r="O13" s="32"/>
      <c r="P13" s="33"/>
      <c r="Q13" s="34"/>
      <c r="R13" s="32"/>
      <c r="S13" s="32"/>
      <c r="T13" s="33"/>
      <c r="U13" s="34"/>
    </row>
    <row r="14" spans="1:24" ht="60.75" customHeight="1" x14ac:dyDescent="0.25">
      <c r="A14" s="4" t="s">
        <v>13</v>
      </c>
      <c r="B14" s="11">
        <f t="shared" si="0"/>
        <v>113618</v>
      </c>
      <c r="C14" s="11">
        <f t="shared" si="0"/>
        <v>81860</v>
      </c>
      <c r="D14" s="16">
        <f t="shared" si="3"/>
        <v>72.048443028393379</v>
      </c>
      <c r="E14" s="16"/>
      <c r="F14" s="7"/>
      <c r="G14" s="7"/>
      <c r="H14" s="17"/>
      <c r="I14" s="17"/>
      <c r="J14" s="7">
        <v>113618</v>
      </c>
      <c r="K14" s="7">
        <v>81860</v>
      </c>
      <c r="L14" s="17">
        <f t="shared" si="2"/>
        <v>72.048443028393379</v>
      </c>
      <c r="M14" s="16">
        <f>K14/K7%</f>
        <v>2.4811173211449633</v>
      </c>
      <c r="N14" s="32"/>
      <c r="O14" s="32"/>
      <c r="P14" s="33"/>
      <c r="Q14" s="33"/>
      <c r="R14" s="32"/>
      <c r="S14" s="32"/>
      <c r="T14" s="33"/>
      <c r="U14" s="33"/>
    </row>
    <row r="15" spans="1:24" ht="64.5" customHeight="1" x14ac:dyDescent="0.25">
      <c r="A15" s="4" t="s">
        <v>14</v>
      </c>
      <c r="B15" s="11">
        <f t="shared" si="0"/>
        <v>4184</v>
      </c>
      <c r="C15" s="11">
        <f t="shared" si="0"/>
        <v>4660</v>
      </c>
      <c r="D15" s="16">
        <f t="shared" si="3"/>
        <v>111.37667304015295</v>
      </c>
      <c r="E15" s="16"/>
      <c r="F15" s="7"/>
      <c r="G15" s="7"/>
      <c r="H15" s="17"/>
      <c r="I15" s="17"/>
      <c r="J15" s="7">
        <v>4184</v>
      </c>
      <c r="K15" s="7">
        <v>4660</v>
      </c>
      <c r="L15" s="17">
        <f t="shared" si="2"/>
        <v>111.37667304015295</v>
      </c>
      <c r="M15" s="16">
        <f>K15/K7%</f>
        <v>0.14124122546464121</v>
      </c>
      <c r="N15" s="32"/>
      <c r="O15" s="32"/>
      <c r="P15" s="33"/>
      <c r="Q15" s="33"/>
      <c r="R15" s="32"/>
      <c r="S15" s="32"/>
      <c r="T15" s="33"/>
      <c r="U15" s="33"/>
    </row>
    <row r="16" spans="1:24" ht="43.9" customHeight="1" x14ac:dyDescent="0.25">
      <c r="A16" s="4" t="s">
        <v>15</v>
      </c>
      <c r="B16" s="11">
        <f t="shared" si="0"/>
        <v>60432</v>
      </c>
      <c r="C16" s="11">
        <f t="shared" si="0"/>
        <v>65790</v>
      </c>
      <c r="D16" s="16">
        <f t="shared" si="3"/>
        <v>108.86616362192215</v>
      </c>
      <c r="E16" s="16"/>
      <c r="F16" s="7"/>
      <c r="G16" s="7"/>
      <c r="H16" s="17"/>
      <c r="I16" s="17"/>
      <c r="J16" s="7">
        <v>60432</v>
      </c>
      <c r="K16" s="7">
        <v>65790</v>
      </c>
      <c r="L16" s="17">
        <f t="shared" si="2"/>
        <v>108.86616362192215</v>
      </c>
      <c r="M16" s="16">
        <f>K16/K7%</f>
        <v>1.9940472582229067</v>
      </c>
      <c r="N16" s="32"/>
      <c r="O16" s="32"/>
      <c r="P16" s="33"/>
      <c r="Q16" s="33"/>
      <c r="R16" s="32"/>
      <c r="S16" s="32"/>
      <c r="T16" s="33"/>
      <c r="U16" s="33"/>
    </row>
    <row r="17" spans="1:21" ht="42.6" customHeight="1" x14ac:dyDescent="0.25">
      <c r="A17" s="4" t="s">
        <v>16</v>
      </c>
      <c r="B17" s="11">
        <f t="shared" si="0"/>
        <v>103593</v>
      </c>
      <c r="C17" s="11">
        <f t="shared" si="0"/>
        <v>95107</v>
      </c>
      <c r="D17" s="16">
        <f t="shared" si="3"/>
        <v>91.808326817449043</v>
      </c>
      <c r="E17" s="16"/>
      <c r="F17" s="7"/>
      <c r="G17" s="7"/>
      <c r="H17" s="17"/>
      <c r="I17" s="17"/>
      <c r="J17" s="7">
        <v>103593</v>
      </c>
      <c r="K17" s="7">
        <v>95107</v>
      </c>
      <c r="L17" s="17">
        <f t="shared" si="2"/>
        <v>91.808326817449043</v>
      </c>
      <c r="M17" s="16">
        <f>K17/K7%</f>
        <v>2.8826242983402643</v>
      </c>
      <c r="N17" s="32"/>
      <c r="O17" s="32"/>
      <c r="P17" s="33"/>
      <c r="Q17" s="33"/>
      <c r="R17" s="32"/>
      <c r="S17" s="32"/>
      <c r="T17" s="33"/>
      <c r="U17" s="33"/>
    </row>
    <row r="18" spans="1:21" ht="39" customHeight="1" x14ac:dyDescent="0.25">
      <c r="A18" s="4" t="s">
        <v>17</v>
      </c>
      <c r="B18" s="11">
        <f t="shared" si="0"/>
        <v>465</v>
      </c>
      <c r="C18" s="11">
        <f t="shared" si="0"/>
        <v>686</v>
      </c>
      <c r="D18" s="16">
        <f t="shared" si="3"/>
        <v>147.52688172043008</v>
      </c>
      <c r="E18" s="16"/>
      <c r="F18" s="7"/>
      <c r="G18" s="7"/>
      <c r="H18" s="17"/>
      <c r="I18" s="17"/>
      <c r="J18" s="7">
        <v>465</v>
      </c>
      <c r="K18" s="7">
        <v>686</v>
      </c>
      <c r="L18" s="17">
        <f t="shared" si="2"/>
        <v>147.52688172043008</v>
      </c>
      <c r="M18" s="18">
        <f>K18/K7%</f>
        <v>2.0792163233636023E-2</v>
      </c>
      <c r="N18" s="32"/>
      <c r="O18" s="32"/>
      <c r="P18" s="33"/>
      <c r="Q18" s="35"/>
      <c r="R18" s="32"/>
      <c r="S18" s="32"/>
      <c r="T18" s="33"/>
      <c r="U18" s="33"/>
    </row>
    <row r="19" spans="1:21" ht="63" customHeight="1" x14ac:dyDescent="0.25">
      <c r="A19" s="38" t="s">
        <v>18</v>
      </c>
      <c r="B19" s="11">
        <f t="shared" si="0"/>
        <v>6365</v>
      </c>
      <c r="C19" s="11">
        <f t="shared" si="0"/>
        <v>9447</v>
      </c>
      <c r="D19" s="16">
        <f t="shared" si="3"/>
        <v>148.42105263157896</v>
      </c>
      <c r="E19" s="16">
        <f>C19/C7%</f>
        <v>0.20026596133703128</v>
      </c>
      <c r="F19" s="7">
        <v>3797</v>
      </c>
      <c r="G19" s="7">
        <v>5451</v>
      </c>
      <c r="H19" s="17">
        <f t="shared" si="1"/>
        <v>143.56070582038453</v>
      </c>
      <c r="I19" s="16">
        <f>G19/G7%</f>
        <v>0.38443988216434505</v>
      </c>
      <c r="J19" s="7">
        <v>2568</v>
      </c>
      <c r="K19" s="7">
        <v>3996</v>
      </c>
      <c r="L19" s="17">
        <f t="shared" si="2"/>
        <v>155.60747663551402</v>
      </c>
      <c r="M19" s="18">
        <f>K19/K7%</f>
        <v>0.12111586629972237</v>
      </c>
      <c r="N19" s="32"/>
      <c r="O19" s="32"/>
      <c r="P19" s="33"/>
      <c r="Q19" s="36"/>
      <c r="R19" s="32"/>
      <c r="S19" s="32"/>
      <c r="T19" s="33"/>
      <c r="U19" s="33"/>
    </row>
    <row r="20" spans="1:21" ht="58.9" customHeight="1" x14ac:dyDescent="0.25">
      <c r="A20" s="4" t="s">
        <v>19</v>
      </c>
      <c r="B20" s="11">
        <f t="shared" si="0"/>
        <v>88473</v>
      </c>
      <c r="C20" s="11">
        <f t="shared" si="0"/>
        <v>87015</v>
      </c>
      <c r="D20" s="16">
        <f t="shared" si="3"/>
        <v>98.352039605303304</v>
      </c>
      <c r="E20" s="16">
        <f>C20/C7%</f>
        <v>1.8446218509306422</v>
      </c>
      <c r="F20" s="7"/>
      <c r="G20" s="7"/>
      <c r="H20" s="17"/>
      <c r="I20" s="17"/>
      <c r="J20" s="7">
        <v>88473</v>
      </c>
      <c r="K20" s="7">
        <v>87015</v>
      </c>
      <c r="L20" s="17">
        <f t="shared" si="2"/>
        <v>98.352039605303304</v>
      </c>
      <c r="M20" s="16">
        <f>K20/K7%</f>
        <v>2.6373616381557414</v>
      </c>
      <c r="N20" s="32"/>
      <c r="O20" s="32"/>
      <c r="P20" s="33"/>
      <c r="Q20" s="34"/>
      <c r="R20" s="32"/>
      <c r="S20" s="32"/>
      <c r="T20" s="33"/>
      <c r="U20" s="34"/>
    </row>
    <row r="21" spans="1:21" ht="49.9" customHeight="1" x14ac:dyDescent="0.25">
      <c r="A21" s="4" t="s">
        <v>20</v>
      </c>
      <c r="B21" s="11">
        <f t="shared" si="0"/>
        <v>94390</v>
      </c>
      <c r="C21" s="11">
        <f t="shared" si="0"/>
        <v>84962</v>
      </c>
      <c r="D21" s="16">
        <f t="shared" si="3"/>
        <v>90.011653776883151</v>
      </c>
      <c r="E21" s="16">
        <f>C21/C7%</f>
        <v>1.801100519436525</v>
      </c>
      <c r="F21" s="7"/>
      <c r="G21" s="7"/>
      <c r="H21" s="17"/>
      <c r="I21" s="17"/>
      <c r="J21" s="7">
        <v>94390</v>
      </c>
      <c r="K21" s="7">
        <v>84962</v>
      </c>
      <c r="L21" s="17">
        <f t="shared" si="2"/>
        <v>90.011653776883151</v>
      </c>
      <c r="M21" s="16">
        <f>K21/K7%</f>
        <v>2.5751366948340872</v>
      </c>
      <c r="N21" s="32"/>
      <c r="O21" s="32"/>
      <c r="P21" s="33"/>
      <c r="Q21" s="33"/>
      <c r="R21" s="32"/>
      <c r="S21" s="32"/>
      <c r="T21" s="33"/>
      <c r="U21" s="34"/>
    </row>
    <row r="22" spans="1:21" ht="55.15" customHeight="1" x14ac:dyDescent="0.25">
      <c r="A22" s="4" t="s">
        <v>21</v>
      </c>
      <c r="B22" s="11">
        <f t="shared" si="0"/>
        <v>3036</v>
      </c>
      <c r="C22" s="11">
        <f t="shared" si="0"/>
        <v>6003</v>
      </c>
      <c r="D22" s="16">
        <f t="shared" si="3"/>
        <v>197.72727272727272</v>
      </c>
      <c r="E22" s="18">
        <f>C22/C7%</f>
        <v>0.1272569668578595</v>
      </c>
      <c r="F22" s="7"/>
      <c r="G22" s="7"/>
      <c r="H22" s="17"/>
      <c r="I22" s="17"/>
      <c r="J22" s="7">
        <v>3036</v>
      </c>
      <c r="K22" s="7">
        <v>6003</v>
      </c>
      <c r="L22" s="17">
        <f t="shared" si="2"/>
        <v>197.72727272727272</v>
      </c>
      <c r="M22" s="18">
        <f>K22/K7%</f>
        <v>0.18194658293224059</v>
      </c>
      <c r="N22" s="32"/>
      <c r="O22" s="32"/>
      <c r="P22" s="33"/>
      <c r="Q22" s="33"/>
      <c r="R22" s="32"/>
      <c r="S22" s="32"/>
      <c r="T22" s="33"/>
      <c r="U22" s="36"/>
    </row>
    <row r="23" spans="1:21" ht="42.75" customHeight="1" x14ac:dyDescent="0.25">
      <c r="A23" s="38" t="s">
        <v>22</v>
      </c>
      <c r="B23" s="11">
        <f>B7-B8-B9-B10-B11-B12-B13-B19-B20-B21-B22</f>
        <v>29957</v>
      </c>
      <c r="C23" s="11">
        <f>C7-C8-C9-C10-C11-C12-C13-C19-C20-C21-C22</f>
        <v>38664</v>
      </c>
      <c r="D23" s="16">
        <f t="shared" si="3"/>
        <v>129.06499315685818</v>
      </c>
      <c r="E23" s="16">
        <f>C23/C7%</f>
        <v>0.81963407739335004</v>
      </c>
      <c r="F23" s="7">
        <f>F7-F8-F9-F10-F11-F12-F13-F19-F20-F21-F22</f>
        <v>18364</v>
      </c>
      <c r="G23" s="7">
        <f t="shared" ref="G23" si="4">G7-G8-G9-G10-G11-G12-G13-G19-G20-G21-G22</f>
        <v>26870</v>
      </c>
      <c r="H23" s="17">
        <f t="shared" si="1"/>
        <v>146.31888477455894</v>
      </c>
      <c r="I23" s="16">
        <f>G23/G7%</f>
        <v>1.89504671321885</v>
      </c>
      <c r="J23" s="7">
        <v>8970</v>
      </c>
      <c r="K23" s="7">
        <v>11593</v>
      </c>
      <c r="L23" s="17">
        <f t="shared" si="2"/>
        <v>129.24191750278706</v>
      </c>
      <c r="M23" s="16">
        <f>K23/K7%</f>
        <v>0.35137543493810847</v>
      </c>
      <c r="N23" s="32"/>
      <c r="O23" s="32"/>
      <c r="P23" s="33"/>
      <c r="Q23" s="37"/>
      <c r="R23" s="32"/>
      <c r="S23" s="32"/>
      <c r="T23" s="33"/>
      <c r="U23" s="34"/>
    </row>
    <row r="24" spans="1:21" ht="15" customHeight="1" x14ac:dyDescent="0.25">
      <c r="A24" s="26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ht="11.45" customHeight="1" x14ac:dyDescent="0.25"/>
    <row r="26" spans="1:21" ht="87.75" customHeight="1" x14ac:dyDescent="0.25">
      <c r="A26" s="2" t="s">
        <v>23</v>
      </c>
      <c r="B26" s="9" t="s">
        <v>28</v>
      </c>
      <c r="C26" s="9" t="s">
        <v>30</v>
      </c>
      <c r="D26" s="3" t="s">
        <v>4</v>
      </c>
    </row>
    <row r="27" spans="1:21" ht="55.15" customHeight="1" x14ac:dyDescent="0.25">
      <c r="A27" s="4" t="s">
        <v>24</v>
      </c>
      <c r="B27" s="10">
        <f>B29+B30+B31</f>
        <v>2496701</v>
      </c>
      <c r="C27" s="10">
        <f>C29+C30+C31</f>
        <v>2679871</v>
      </c>
      <c r="D27" s="19">
        <f t="shared" ref="D27" si="5">C27/B27%</f>
        <v>107.33648122061874</v>
      </c>
    </row>
    <row r="28" spans="1:21" ht="33.6" customHeight="1" x14ac:dyDescent="0.25">
      <c r="A28" s="4" t="s">
        <v>1</v>
      </c>
      <c r="B28" s="11"/>
      <c r="C28" s="11"/>
      <c r="D28" s="16"/>
    </row>
    <row r="29" spans="1:21" ht="88.5" customHeight="1" x14ac:dyDescent="0.25">
      <c r="A29" s="4" t="s">
        <v>25</v>
      </c>
      <c r="B29" s="11">
        <v>1877321</v>
      </c>
      <c r="C29" s="11">
        <v>2003619</v>
      </c>
      <c r="D29" s="16">
        <f t="shared" ref="D29:D31" si="6">C29/B29%</f>
        <v>106.72756550424781</v>
      </c>
    </row>
    <row r="30" spans="1:21" ht="70.150000000000006" customHeight="1" x14ac:dyDescent="0.25">
      <c r="A30" s="4" t="s">
        <v>26</v>
      </c>
      <c r="B30" s="11">
        <v>410172</v>
      </c>
      <c r="C30" s="11">
        <v>443657</v>
      </c>
      <c r="D30" s="16">
        <f t="shared" si="6"/>
        <v>108.16364842066254</v>
      </c>
    </row>
    <row r="31" spans="1:21" ht="80.45" customHeight="1" x14ac:dyDescent="0.25">
      <c r="A31" s="4" t="s">
        <v>27</v>
      </c>
      <c r="B31" s="11">
        <v>209208</v>
      </c>
      <c r="C31" s="11">
        <v>232595</v>
      </c>
      <c r="D31" s="16">
        <f t="shared" si="6"/>
        <v>111.17882681350618</v>
      </c>
    </row>
    <row r="34" spans="1:4" ht="33.75" x14ac:dyDescent="0.5">
      <c r="A34" s="5"/>
      <c r="B34" s="43"/>
      <c r="C34" s="43"/>
      <c r="D34" s="43"/>
    </row>
    <row r="65" ht="409.6" customHeight="1" x14ac:dyDescent="0.25"/>
  </sheetData>
  <mergeCells count="10">
    <mergeCell ref="B34:D34"/>
    <mergeCell ref="A1:R1"/>
    <mergeCell ref="A3:A6"/>
    <mergeCell ref="B3:E5"/>
    <mergeCell ref="F4:I5"/>
    <mergeCell ref="J4:M5"/>
    <mergeCell ref="N4:U4"/>
    <mergeCell ref="N5:Q5"/>
    <mergeCell ref="R5:U5"/>
    <mergeCell ref="F3:M3"/>
  </mergeCells>
  <pageMargins left="0" right="0" top="0" bottom="0" header="0" footer="0"/>
  <pageSetup paperSize="9" scale="26" orientation="landscape" r:id="rId1"/>
  <colBreaks count="1" manualBreakCount="1">
    <brk id="53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2019-03-27T14:08:29Z</dcterms:modified>
</cp:coreProperties>
</file>