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C27" i="1" l="1"/>
  <c r="D31" i="1" l="1"/>
  <c r="D30" i="1"/>
  <c r="D29" i="1"/>
  <c r="B27" i="1"/>
  <c r="G23" i="1"/>
  <c r="I23" i="1" s="1"/>
  <c r="F23" i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E19" i="1" l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<sst xmlns="http://schemas.openxmlformats.org/spreadsheetml/2006/main" count="43" uniqueCount="31">
  <si>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</si>
  <si>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</si>
  <si>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</si>
  <si>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</si>
  <si>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</si>
  <si>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</si>
  <si>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</si>
  <si>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</si>
  <si>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</si>
  <si>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</si>
  <si>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</si>
  <si>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</si>
  <si>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</si>
  <si>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</si>
  <si>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</si>
  <si>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</si>
  <si>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</si>
  <si>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</si>
  <si>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</si>
  <si>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</si>
  <si>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</si>
  <si>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</si>
  <si>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</si>
  <si>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</si>
  <si>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</si>
  <si>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</si>
  <si>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</si>
  <si>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</si>
  <si>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I квартал 2018 года</t>
  </si>
  <si>
    <t>I квартал 2017 года</t>
  </si>
  <si>
    <t>Мониторинг поступления администрируемых доходов за I квартал 2017-2018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</si>
</sst>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C40" sqref="C40"/>
    </sheetView>
  </sheetViews>
  <sheetFormatPr defaultColWidth="9.140625" defaultRowHeight="15" x14ac:dyDescent="0.25"/>
  <cols>
    <col min="1" max="1" width="74.140625" style="1" customWidth="1"/>
    <col min="2" max="2" width="27.5703125" style="1" customWidth="1"/>
    <col min="3" max="3" width="25.85546875" style="1" customWidth="1"/>
    <col min="4" max="4" width="17.28515625" style="1" customWidth="1"/>
    <col min="5" max="5" width="18.140625" style="1" customWidth="1"/>
    <col min="6" max="6" width="25" style="1" customWidth="1"/>
    <col min="7" max="7" width="24" style="1" customWidth="1"/>
    <col min="8" max="9" width="15.85546875" style="1" customWidth="1"/>
    <col min="10" max="10" width="23.42578125" style="1" customWidth="1"/>
    <col min="11" max="11" width="25.5703125" style="1" customWidth="1"/>
    <col min="12" max="13" width="17.5703125" style="1" customWidth="1"/>
    <col min="14" max="14" width="26.425781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45"/>
      <c r="B3" s="46" t="s">
        <v>0</v>
      </c>
      <c r="C3" s="46"/>
      <c r="D3" s="46"/>
      <c r="E3" s="47"/>
      <c r="F3" s="53" t="s">
        <v>1</v>
      </c>
      <c r="G3" s="54"/>
      <c r="H3" s="54"/>
      <c r="I3" s="54"/>
      <c r="J3" s="54"/>
      <c r="K3" s="54"/>
      <c r="L3" s="54"/>
      <c r="M3" s="55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5">
      <c r="A4" s="45"/>
      <c r="B4" s="46"/>
      <c r="C4" s="46"/>
      <c r="D4" s="46"/>
      <c r="E4" s="47"/>
      <c r="F4" s="48" t="s">
        <v>2</v>
      </c>
      <c r="G4" s="48"/>
      <c r="H4" s="48"/>
      <c r="I4" s="48"/>
      <c r="J4" s="49" t="s">
        <v>3</v>
      </c>
      <c r="K4" s="49"/>
      <c r="L4" s="49"/>
      <c r="M4" s="49"/>
      <c r="N4" s="50"/>
      <c r="O4" s="50"/>
      <c r="P4" s="50"/>
      <c r="Q4" s="50"/>
      <c r="R4" s="50"/>
      <c r="S4" s="50"/>
      <c r="T4" s="50"/>
      <c r="U4" s="50"/>
    </row>
    <row r="5" spans="1:24" s="22" customFormat="1" ht="62.45" customHeight="1" x14ac:dyDescent="0.3">
      <c r="A5" s="45"/>
      <c r="B5" s="46"/>
      <c r="C5" s="46"/>
      <c r="D5" s="46"/>
      <c r="E5" s="47"/>
      <c r="F5" s="48"/>
      <c r="G5" s="48"/>
      <c r="H5" s="48"/>
      <c r="I5" s="48"/>
      <c r="J5" s="49"/>
      <c r="K5" s="49"/>
      <c r="L5" s="49"/>
      <c r="M5" s="49"/>
      <c r="N5" s="51"/>
      <c r="O5" s="51"/>
      <c r="P5" s="51"/>
      <c r="Q5" s="51"/>
      <c r="R5" s="52"/>
      <c r="S5" s="52"/>
      <c r="T5" s="52"/>
      <c r="U5" s="52"/>
      <c r="W5" s="39"/>
      <c r="X5" s="39"/>
    </row>
    <row r="6" spans="1:24" s="22" customFormat="1" ht="129" customHeight="1" x14ac:dyDescent="0.3">
      <c r="A6" s="45"/>
      <c r="B6" s="9" t="s">
        <v>29</v>
      </c>
      <c r="C6" s="9" t="s">
        <v>28</v>
      </c>
      <c r="D6" s="3" t="s">
        <v>4</v>
      </c>
      <c r="E6" s="3" t="s">
        <v>5</v>
      </c>
      <c r="F6" s="9" t="s">
        <v>29</v>
      </c>
      <c r="G6" s="9" t="s">
        <v>28</v>
      </c>
      <c r="H6" s="13" t="s">
        <v>4</v>
      </c>
      <c r="I6" s="3" t="s">
        <v>5</v>
      </c>
      <c r="J6" s="9" t="s">
        <v>29</v>
      </c>
      <c r="K6" s="9" t="s">
        <v>28</v>
      </c>
      <c r="L6" s="13" t="s">
        <v>4</v>
      </c>
      <c r="M6" s="3" t="s">
        <v>5</v>
      </c>
      <c r="N6" s="28"/>
      <c r="O6" s="28"/>
      <c r="P6" s="29"/>
      <c r="Q6" s="30"/>
      <c r="R6" s="28"/>
      <c r="S6" s="28"/>
      <c r="T6" s="29"/>
      <c r="U6" s="30"/>
      <c r="W6" s="23"/>
      <c r="X6" s="40"/>
    </row>
    <row r="7" spans="1:24" ht="78.599999999999994" customHeight="1" x14ac:dyDescent="0.25">
      <c r="A7" s="24" t="s">
        <v>6</v>
      </c>
      <c r="B7" s="10">
        <f t="shared" ref="B7:C22" si="0">F7+J7</f>
        <v>9857577</v>
      </c>
      <c r="C7" s="10">
        <f>G7+K7</f>
        <v>8323587</v>
      </c>
      <c r="D7" s="14">
        <f>C7/B7%</f>
        <v>84.438467992692324</v>
      </c>
      <c r="E7" s="15"/>
      <c r="F7" s="6">
        <v>3611409</v>
      </c>
      <c r="G7" s="6">
        <v>3133524</v>
      </c>
      <c r="H7" s="14">
        <f t="shared" ref="H7:H23" si="1">G7/F7%</f>
        <v>86.767353130038728</v>
      </c>
      <c r="I7" s="14">
        <f>G7/C7%</f>
        <v>37.646317627244123</v>
      </c>
      <c r="J7" s="6">
        <v>6246168</v>
      </c>
      <c r="K7" s="6">
        <v>5190063</v>
      </c>
      <c r="L7" s="14">
        <f t="shared" ref="L7:L23" si="2">K7/J7%</f>
        <v>83.091953338430855</v>
      </c>
      <c r="M7" s="14">
        <f>K7/C7%</f>
        <v>62.353682372755884</v>
      </c>
      <c r="N7" s="31"/>
      <c r="O7" s="31"/>
      <c r="P7" s="32"/>
      <c r="Q7" s="32"/>
      <c r="R7" s="31"/>
      <c r="S7" s="31"/>
      <c r="T7" s="32"/>
      <c r="U7" s="32"/>
      <c r="W7" s="41"/>
      <c r="X7" s="41"/>
    </row>
    <row r="8" spans="1:24" ht="47.45" customHeight="1" x14ac:dyDescent="0.25">
      <c r="A8" s="25" t="s">
        <v>7</v>
      </c>
      <c r="B8" s="11">
        <f t="shared" si="0"/>
        <v>1382807</v>
      </c>
      <c r="C8" s="11">
        <f t="shared" si="0"/>
        <v>898816</v>
      </c>
      <c r="D8" s="16">
        <f t="shared" ref="D8:D23" si="3">C8/B8%</f>
        <v>64.999381692455998</v>
      </c>
      <c r="E8" s="16">
        <f>C8/C7%</f>
        <v>10.798421401734613</v>
      </c>
      <c r="F8" s="7">
        <v>75516</v>
      </c>
      <c r="G8" s="7">
        <v>88761</v>
      </c>
      <c r="H8" s="17">
        <f t="shared" si="1"/>
        <v>117.53932941363421</v>
      </c>
      <c r="I8" s="16">
        <f>G8/G7%</f>
        <v>2.8326255040650716</v>
      </c>
      <c r="J8" s="7">
        <v>1307291</v>
      </c>
      <c r="K8" s="7">
        <v>810055</v>
      </c>
      <c r="L8" s="17">
        <f t="shared" si="2"/>
        <v>61.964398133238888</v>
      </c>
      <c r="M8" s="16">
        <f>K8/K7%</f>
        <v>15.607806687510346</v>
      </c>
      <c r="N8" s="33"/>
      <c r="O8" s="33"/>
      <c r="P8" s="34"/>
      <c r="Q8" s="35"/>
      <c r="R8" s="33"/>
      <c r="S8" s="33"/>
      <c r="T8" s="34"/>
      <c r="U8" s="34"/>
    </row>
    <row r="9" spans="1:24" ht="66.75" customHeight="1" x14ac:dyDescent="0.25">
      <c r="A9" s="25" t="s">
        <v>8</v>
      </c>
      <c r="B9" s="11">
        <f t="shared" si="0"/>
        <v>2021736</v>
      </c>
      <c r="C9" s="11">
        <f t="shared" si="0"/>
        <v>2024965</v>
      </c>
      <c r="D9" s="16">
        <f t="shared" si="3"/>
        <v>100.15971422579406</v>
      </c>
      <c r="E9" s="16">
        <f>C9/C7%</f>
        <v>24.328033094385873</v>
      </c>
      <c r="F9" s="7"/>
      <c r="G9" s="7"/>
      <c r="H9" s="17"/>
      <c r="I9" s="17"/>
      <c r="J9" s="7">
        <v>2021736</v>
      </c>
      <c r="K9" s="7">
        <v>2024965</v>
      </c>
      <c r="L9" s="17">
        <f t="shared" si="2"/>
        <v>100.15971422579406</v>
      </c>
      <c r="M9" s="16">
        <f>K9/K7%</f>
        <v>39.016193059698892</v>
      </c>
      <c r="N9" s="33"/>
      <c r="O9" s="33"/>
      <c r="P9" s="34"/>
      <c r="Q9" s="35"/>
      <c r="R9" s="33"/>
      <c r="S9" s="33"/>
      <c r="T9" s="34"/>
      <c r="U9" s="35"/>
    </row>
    <row r="10" spans="1:24" ht="72.599999999999994" customHeight="1" x14ac:dyDescent="0.25">
      <c r="A10" s="25" t="s">
        <v>9</v>
      </c>
      <c r="B10" s="11">
        <f t="shared" si="0"/>
        <v>2087607</v>
      </c>
      <c r="C10" s="11">
        <f t="shared" si="0"/>
        <v>2172748</v>
      </c>
      <c r="D10" s="16">
        <f t="shared" si="3"/>
        <v>104.0784017298275</v>
      </c>
      <c r="E10" s="16">
        <f>C10/C7%</f>
        <v>26.103505616028283</v>
      </c>
      <c r="F10" s="7">
        <v>2087607</v>
      </c>
      <c r="G10" s="7">
        <v>2172748</v>
      </c>
      <c r="H10" s="17">
        <f t="shared" si="1"/>
        <v>104.0784017298275</v>
      </c>
      <c r="I10" s="16">
        <f>G10/G7%</f>
        <v>69.338801936733205</v>
      </c>
      <c r="J10" s="7"/>
      <c r="K10" s="7"/>
      <c r="L10" s="17"/>
      <c r="M10" s="17"/>
      <c r="N10" s="33"/>
      <c r="O10" s="33"/>
      <c r="P10" s="34"/>
      <c r="Q10" s="34"/>
      <c r="R10" s="33"/>
      <c r="S10" s="33"/>
      <c r="T10" s="34"/>
      <c r="U10" s="34"/>
    </row>
    <row r="11" spans="1:24" ht="70.150000000000006" customHeight="1" x14ac:dyDescent="0.25">
      <c r="A11" s="25" t="s">
        <v>10</v>
      </c>
      <c r="B11" s="11">
        <f t="shared" si="0"/>
        <v>6205</v>
      </c>
      <c r="C11" s="11">
        <f t="shared" si="0"/>
        <v>20967</v>
      </c>
      <c r="D11" s="16">
        <f t="shared" si="3"/>
        <v>337.90491539081387</v>
      </c>
      <c r="E11" s="16">
        <f>C11/C7%</f>
        <v>0.25189861053894191</v>
      </c>
      <c r="F11" s="7">
        <v>6205</v>
      </c>
      <c r="G11" s="7">
        <v>20967</v>
      </c>
      <c r="H11" s="17">
        <f t="shared" si="1"/>
        <v>337.90491539081387</v>
      </c>
      <c r="I11" s="16">
        <f>G11/G7%</f>
        <v>0.66911885787375491</v>
      </c>
      <c r="J11" s="7"/>
      <c r="K11" s="7"/>
      <c r="L11" s="17"/>
      <c r="M11" s="17"/>
      <c r="N11" s="33"/>
      <c r="O11" s="33"/>
      <c r="P11" s="34"/>
      <c r="Q11" s="34"/>
      <c r="R11" s="33"/>
      <c r="S11" s="33"/>
      <c r="T11" s="34"/>
      <c r="U11" s="34"/>
    </row>
    <row r="12" spans="1:24" ht="64.5" customHeight="1" x14ac:dyDescent="0.25">
      <c r="A12" s="25" t="s">
        <v>11</v>
      </c>
      <c r="B12" s="11">
        <f t="shared" si="0"/>
        <v>3277398</v>
      </c>
      <c r="C12" s="11">
        <f t="shared" si="0"/>
        <v>2201187</v>
      </c>
      <c r="D12" s="16">
        <f t="shared" si="3"/>
        <v>67.162639386488905</v>
      </c>
      <c r="E12" s="16">
        <f>C12/C7%</f>
        <v>26.445173216787428</v>
      </c>
      <c r="F12" s="7">
        <v>1402457</v>
      </c>
      <c r="G12" s="7">
        <v>817255</v>
      </c>
      <c r="H12" s="17">
        <f t="shared" si="1"/>
        <v>58.273087873638907</v>
      </c>
      <c r="I12" s="16">
        <f>G12/G7%</f>
        <v>26.081019325207016</v>
      </c>
      <c r="J12" s="7">
        <v>1874941</v>
      </c>
      <c r="K12" s="7">
        <v>1383932</v>
      </c>
      <c r="L12" s="17">
        <f t="shared" si="2"/>
        <v>73.812029285188174</v>
      </c>
      <c r="M12" s="16">
        <f>K12/K7%</f>
        <v>26.665032775132019</v>
      </c>
      <c r="N12" s="33"/>
      <c r="O12" s="33"/>
      <c r="P12" s="34"/>
      <c r="Q12" s="35"/>
      <c r="R12" s="33"/>
      <c r="S12" s="33"/>
      <c r="T12" s="34"/>
      <c r="U12" s="34"/>
    </row>
    <row r="13" spans="1:24" ht="44.45" customHeight="1" x14ac:dyDescent="0.25">
      <c r="A13" s="26" t="s">
        <v>12</v>
      </c>
      <c r="B13" s="11">
        <f t="shared" si="0"/>
        <v>724450</v>
      </c>
      <c r="C13" s="11">
        <f t="shared" si="0"/>
        <v>643648</v>
      </c>
      <c r="D13" s="16">
        <f t="shared" si="3"/>
        <v>88.846435226723727</v>
      </c>
      <c r="E13" s="16">
        <f>C13/C7%</f>
        <v>7.7328199969556399</v>
      </c>
      <c r="F13" s="7"/>
      <c r="G13" s="7"/>
      <c r="H13" s="17"/>
      <c r="I13" s="17"/>
      <c r="J13" s="7">
        <v>724450</v>
      </c>
      <c r="K13" s="7">
        <v>643648</v>
      </c>
      <c r="L13" s="17">
        <f t="shared" si="2"/>
        <v>88.846435226723727</v>
      </c>
      <c r="M13" s="16">
        <f>K13/K7%</f>
        <v>12.401545029414866</v>
      </c>
      <c r="N13" s="33"/>
      <c r="O13" s="33"/>
      <c r="P13" s="34"/>
      <c r="Q13" s="35"/>
      <c r="R13" s="33"/>
      <c r="S13" s="33"/>
      <c r="T13" s="34"/>
      <c r="U13" s="35"/>
    </row>
    <row r="14" spans="1:24" ht="60.75" customHeight="1" x14ac:dyDescent="0.25">
      <c r="A14" s="4" t="s">
        <v>13</v>
      </c>
      <c r="B14" s="11">
        <f t="shared" si="0"/>
        <v>467655</v>
      </c>
      <c r="C14" s="11">
        <f t="shared" si="0"/>
        <v>412147</v>
      </c>
      <c r="D14" s="16">
        <f t="shared" si="3"/>
        <v>88.130566336294919</v>
      </c>
      <c r="E14" s="16"/>
      <c r="F14" s="7"/>
      <c r="G14" s="7"/>
      <c r="H14" s="17"/>
      <c r="I14" s="17"/>
      <c r="J14" s="7">
        <v>467655</v>
      </c>
      <c r="K14" s="7">
        <v>412147</v>
      </c>
      <c r="L14" s="17">
        <f t="shared" si="2"/>
        <v>88.130566336294919</v>
      </c>
      <c r="M14" s="16">
        <f>K14/K7%</f>
        <v>7.9410789425870174</v>
      </c>
      <c r="N14" s="33"/>
      <c r="O14" s="33"/>
      <c r="P14" s="34"/>
      <c r="Q14" s="34"/>
      <c r="R14" s="33"/>
      <c r="S14" s="33"/>
      <c r="T14" s="34"/>
      <c r="U14" s="34"/>
    </row>
    <row r="15" spans="1:24" ht="64.5" customHeight="1" x14ac:dyDescent="0.25">
      <c r="A15" s="4" t="s">
        <v>14</v>
      </c>
      <c r="B15" s="11">
        <f t="shared" si="0"/>
        <v>5003</v>
      </c>
      <c r="C15" s="11">
        <f t="shared" si="0"/>
        <v>6043</v>
      </c>
      <c r="D15" s="16">
        <f t="shared" si="3"/>
        <v>120.78752748350989</v>
      </c>
      <c r="E15" s="16"/>
      <c r="F15" s="7"/>
      <c r="G15" s="7"/>
      <c r="H15" s="17"/>
      <c r="I15" s="17"/>
      <c r="J15" s="7">
        <v>5003</v>
      </c>
      <c r="K15" s="7">
        <v>6043</v>
      </c>
      <c r="L15" s="17">
        <f t="shared" si="2"/>
        <v>120.78752748350989</v>
      </c>
      <c r="M15" s="16">
        <f>K15/K7%</f>
        <v>0.11643403943266199</v>
      </c>
      <c r="N15" s="33"/>
      <c r="O15" s="33"/>
      <c r="P15" s="34"/>
      <c r="Q15" s="34"/>
      <c r="R15" s="33"/>
      <c r="S15" s="33"/>
      <c r="T15" s="34"/>
      <c r="U15" s="34"/>
    </row>
    <row r="16" spans="1:24" ht="43.9" customHeight="1" x14ac:dyDescent="0.25">
      <c r="A16" s="4" t="s">
        <v>15</v>
      </c>
      <c r="B16" s="11">
        <f t="shared" si="0"/>
        <v>96689</v>
      </c>
      <c r="C16" s="11">
        <f t="shared" si="0"/>
        <v>88226</v>
      </c>
      <c r="D16" s="16">
        <f t="shared" si="3"/>
        <v>91.247194613658223</v>
      </c>
      <c r="E16" s="16"/>
      <c r="F16" s="7"/>
      <c r="G16" s="7"/>
      <c r="H16" s="17"/>
      <c r="I16" s="17"/>
      <c r="J16" s="7">
        <v>96689</v>
      </c>
      <c r="K16" s="7">
        <v>88226</v>
      </c>
      <c r="L16" s="17">
        <f t="shared" si="2"/>
        <v>91.247194613658223</v>
      </c>
      <c r="M16" s="16">
        <f>K16/K7%</f>
        <v>1.6999022940569315</v>
      </c>
      <c r="N16" s="33"/>
      <c r="O16" s="33"/>
      <c r="P16" s="34"/>
      <c r="Q16" s="34"/>
      <c r="R16" s="33"/>
      <c r="S16" s="33"/>
      <c r="T16" s="34"/>
      <c r="U16" s="34"/>
    </row>
    <row r="17" spans="1:21" ht="42.6" customHeight="1" x14ac:dyDescent="0.25">
      <c r="A17" s="4" t="s">
        <v>16</v>
      </c>
      <c r="B17" s="11">
        <f t="shared" si="0"/>
        <v>154553</v>
      </c>
      <c r="C17" s="11">
        <f t="shared" si="0"/>
        <v>136493</v>
      </c>
      <c r="D17" s="16">
        <f t="shared" si="3"/>
        <v>88.314688165224879</v>
      </c>
      <c r="E17" s="16"/>
      <c r="F17" s="7"/>
      <c r="G17" s="7"/>
      <c r="H17" s="17"/>
      <c r="I17" s="17"/>
      <c r="J17" s="7">
        <v>154553</v>
      </c>
      <c r="K17" s="7">
        <v>136493</v>
      </c>
      <c r="L17" s="17">
        <f t="shared" si="2"/>
        <v>88.314688165224879</v>
      </c>
      <c r="M17" s="16">
        <f>K17/K7%</f>
        <v>2.6298910051766233</v>
      </c>
      <c r="N17" s="33"/>
      <c r="O17" s="33"/>
      <c r="P17" s="34"/>
      <c r="Q17" s="34"/>
      <c r="R17" s="33"/>
      <c r="S17" s="33"/>
      <c r="T17" s="34"/>
      <c r="U17" s="34"/>
    </row>
    <row r="18" spans="1:21" ht="39" customHeight="1" x14ac:dyDescent="0.25">
      <c r="A18" s="4" t="s">
        <v>17</v>
      </c>
      <c r="B18" s="11">
        <f t="shared" si="0"/>
        <v>550</v>
      </c>
      <c r="C18" s="11">
        <f t="shared" si="0"/>
        <v>739</v>
      </c>
      <c r="D18" s="16">
        <f t="shared" si="3"/>
        <v>134.36363636363637</v>
      </c>
      <c r="E18" s="16"/>
      <c r="F18" s="7"/>
      <c r="G18" s="7"/>
      <c r="H18" s="17"/>
      <c r="I18" s="17"/>
      <c r="J18" s="7">
        <v>550</v>
      </c>
      <c r="K18" s="7">
        <v>739</v>
      </c>
      <c r="L18" s="17">
        <f t="shared" si="2"/>
        <v>134.36363636363637</v>
      </c>
      <c r="M18" s="18">
        <f>K18/K7%</f>
        <v>1.423874816163118E-2</v>
      </c>
      <c r="N18" s="33"/>
      <c r="O18" s="33"/>
      <c r="P18" s="34"/>
      <c r="Q18" s="36"/>
      <c r="R18" s="33"/>
      <c r="S18" s="33"/>
      <c r="T18" s="34"/>
      <c r="U18" s="34"/>
    </row>
    <row r="19" spans="1:21" ht="63" customHeight="1" x14ac:dyDescent="0.25">
      <c r="A19" s="25" t="s">
        <v>18</v>
      </c>
      <c r="B19" s="11">
        <f t="shared" si="0"/>
        <v>11360</v>
      </c>
      <c r="C19" s="11">
        <f t="shared" si="0"/>
        <v>10712</v>
      </c>
      <c r="D19" s="16">
        <f t="shared" si="3"/>
        <v>94.295774647887328</v>
      </c>
      <c r="E19" s="16">
        <f>C19/C7%</f>
        <v>0.12869451595808395</v>
      </c>
      <c r="F19" s="7">
        <v>5280</v>
      </c>
      <c r="G19" s="7">
        <v>5282</v>
      </c>
      <c r="H19" s="17">
        <f t="shared" si="1"/>
        <v>100.0378787878788</v>
      </c>
      <c r="I19" s="16">
        <f>G19/G7%</f>
        <v>0.16856421077355718</v>
      </c>
      <c r="J19" s="7">
        <v>6080</v>
      </c>
      <c r="K19" s="7">
        <v>5430</v>
      </c>
      <c r="L19" s="17">
        <f t="shared" si="2"/>
        <v>89.309210526315795</v>
      </c>
      <c r="M19" s="18">
        <f>K19/K7%</f>
        <v>0.10462300746638337</v>
      </c>
      <c r="N19" s="33"/>
      <c r="O19" s="33"/>
      <c r="P19" s="34"/>
      <c r="Q19" s="37"/>
      <c r="R19" s="33"/>
      <c r="S19" s="33"/>
      <c r="T19" s="34"/>
      <c r="U19" s="34"/>
    </row>
    <row r="20" spans="1:21" ht="58.9" customHeight="1" x14ac:dyDescent="0.25">
      <c r="A20" s="4" t="s">
        <v>19</v>
      </c>
      <c r="B20" s="11">
        <f t="shared" si="0"/>
        <v>176378</v>
      </c>
      <c r="C20" s="11">
        <f t="shared" si="0"/>
        <v>186547</v>
      </c>
      <c r="D20" s="16">
        <f t="shared" si="3"/>
        <v>105.76545827710939</v>
      </c>
      <c r="E20" s="16">
        <f>C20/C7%</f>
        <v>2.2411852005631707</v>
      </c>
      <c r="F20" s="7"/>
      <c r="G20" s="7"/>
      <c r="H20" s="17"/>
      <c r="I20" s="17"/>
      <c r="J20" s="7">
        <v>176378</v>
      </c>
      <c r="K20" s="7">
        <v>186547</v>
      </c>
      <c r="L20" s="17">
        <f t="shared" si="2"/>
        <v>105.76545827710939</v>
      </c>
      <c r="M20" s="16">
        <f>K20/K7%</f>
        <v>3.5943108975748466</v>
      </c>
      <c r="N20" s="33"/>
      <c r="O20" s="33"/>
      <c r="P20" s="34"/>
      <c r="Q20" s="35"/>
      <c r="R20" s="33"/>
      <c r="S20" s="33"/>
      <c r="T20" s="34"/>
      <c r="U20" s="35"/>
    </row>
    <row r="21" spans="1:21" ht="49.9" customHeight="1" x14ac:dyDescent="0.25">
      <c r="A21" s="4" t="s">
        <v>20</v>
      </c>
      <c r="B21" s="11">
        <f t="shared" si="0"/>
        <v>106782</v>
      </c>
      <c r="C21" s="11">
        <f t="shared" si="0"/>
        <v>102946</v>
      </c>
      <c r="D21" s="16">
        <f t="shared" si="3"/>
        <v>96.407634245472096</v>
      </c>
      <c r="E21" s="16">
        <f>C21/C7%</f>
        <v>1.2367985100654322</v>
      </c>
      <c r="F21" s="7"/>
      <c r="G21" s="7"/>
      <c r="H21" s="17"/>
      <c r="I21" s="17"/>
      <c r="J21" s="7">
        <v>106782</v>
      </c>
      <c r="K21" s="7">
        <v>102946</v>
      </c>
      <c r="L21" s="17">
        <f t="shared" si="2"/>
        <v>96.407634245472096</v>
      </c>
      <c r="M21" s="16">
        <f>K21/K7%</f>
        <v>1.983521201958435</v>
      </c>
      <c r="N21" s="33"/>
      <c r="O21" s="33"/>
      <c r="P21" s="34"/>
      <c r="Q21" s="34"/>
      <c r="R21" s="33"/>
      <c r="S21" s="33"/>
      <c r="T21" s="34"/>
      <c r="U21" s="35"/>
    </row>
    <row r="22" spans="1:21" ht="55.15" customHeight="1" x14ac:dyDescent="0.25">
      <c r="A22" s="4" t="s">
        <v>21</v>
      </c>
      <c r="B22" s="11">
        <f t="shared" si="0"/>
        <v>13467</v>
      </c>
      <c r="C22" s="11">
        <f t="shared" si="0"/>
        <v>15922</v>
      </c>
      <c r="D22" s="16">
        <f t="shared" si="3"/>
        <v>118.22974678844584</v>
      </c>
      <c r="E22" s="18">
        <f>C22/C7%</f>
        <v>0.1912877224686905</v>
      </c>
      <c r="F22" s="7"/>
      <c r="G22" s="7"/>
      <c r="H22" s="17"/>
      <c r="I22" s="17"/>
      <c r="J22" s="7">
        <v>13467</v>
      </c>
      <c r="K22" s="7">
        <v>15922</v>
      </c>
      <c r="L22" s="17">
        <f t="shared" si="2"/>
        <v>118.22974678844584</v>
      </c>
      <c r="M22" s="18">
        <f>K22/K7%</f>
        <v>0.3067785497016125</v>
      </c>
      <c r="N22" s="33"/>
      <c r="O22" s="33"/>
      <c r="P22" s="34"/>
      <c r="Q22" s="34"/>
      <c r="R22" s="33"/>
      <c r="S22" s="33"/>
      <c r="T22" s="34"/>
      <c r="U22" s="37"/>
    </row>
    <row r="23" spans="1:21" ht="42.75" customHeight="1" x14ac:dyDescent="0.25">
      <c r="A23" s="25" t="s">
        <v>22</v>
      </c>
      <c r="B23" s="11">
        <f>B7-B8-B9-B10-B11-B12-B13-B19-B20-B21-B22</f>
        <v>49387</v>
      </c>
      <c r="C23" s="11">
        <f>C7-C8-C9-C10-C11-C12-C13-C19-C20-C21-C22</f>
        <v>45129</v>
      </c>
      <c r="D23" s="16">
        <f t="shared" si="3"/>
        <v>91.378297932654348</v>
      </c>
      <c r="E23" s="16">
        <f>C23/C7%</f>
        <v>0.5421821145138509</v>
      </c>
      <c r="F23" s="7">
        <f>F7-F8-F9-F10-F11-F12-F13-F19-F20-F21-F22</f>
        <v>34344</v>
      </c>
      <c r="G23" s="7">
        <f t="shared" ref="G23" si="4">G7-G8-G9-G10-G11-G12-G13-G19-G20-G21-G22</f>
        <v>28511</v>
      </c>
      <c r="H23" s="17">
        <f t="shared" si="1"/>
        <v>83.015956207780107</v>
      </c>
      <c r="I23" s="16">
        <f>G23/G7%</f>
        <v>0.90987016534738518</v>
      </c>
      <c r="J23" s="7">
        <v>8970</v>
      </c>
      <c r="K23" s="7">
        <v>11593</v>
      </c>
      <c r="L23" s="17">
        <f t="shared" si="2"/>
        <v>129.24191750278706</v>
      </c>
      <c r="M23" s="16">
        <f>K23/K7%</f>
        <v>0.22336915756128586</v>
      </c>
      <c r="N23" s="33"/>
      <c r="O23" s="33"/>
      <c r="P23" s="34"/>
      <c r="Q23" s="38"/>
      <c r="R23" s="33"/>
      <c r="S23" s="33"/>
      <c r="T23" s="34"/>
      <c r="U23" s="35"/>
    </row>
    <row r="24" spans="1:21" ht="15" customHeight="1" x14ac:dyDescent="0.25">
      <c r="A24" s="2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29</v>
      </c>
      <c r="C26" s="9" t="s">
        <v>28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3662752</v>
      </c>
      <c r="C27" s="10">
        <f>C29+C30+C31</f>
        <v>4106338</v>
      </c>
      <c r="D27" s="19">
        <f t="shared" ref="D27" si="5">C27/B27%</f>
        <v>112.11072985558401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88.5" customHeight="1" x14ac:dyDescent="0.25">
      <c r="A29" s="4" t="s">
        <v>25</v>
      </c>
      <c r="B29" s="11">
        <v>2757502</v>
      </c>
      <c r="C29" s="11">
        <v>3054351</v>
      </c>
      <c r="D29" s="16">
        <f t="shared" ref="D29:D31" si="6">C29/B29%</f>
        <v>110.76514178412201</v>
      </c>
    </row>
    <row r="30" spans="1:21" ht="70.150000000000006" customHeight="1" x14ac:dyDescent="0.25">
      <c r="A30" s="4" t="s">
        <v>26</v>
      </c>
      <c r="B30" s="11">
        <v>614868</v>
      </c>
      <c r="C30" s="11">
        <v>693137</v>
      </c>
      <c r="D30" s="16">
        <f t="shared" si="6"/>
        <v>112.72939883031805</v>
      </c>
    </row>
    <row r="31" spans="1:21" ht="80.45" customHeight="1" x14ac:dyDescent="0.25">
      <c r="A31" s="4" t="s">
        <v>27</v>
      </c>
      <c r="B31" s="11">
        <v>290382</v>
      </c>
      <c r="C31" s="11">
        <v>358850</v>
      </c>
      <c r="D31" s="16">
        <f t="shared" si="6"/>
        <v>123.57859646947813</v>
      </c>
    </row>
    <row r="34" spans="1:4" ht="33.75" x14ac:dyDescent="0.5">
      <c r="A34" s="5"/>
      <c r="B34" s="43"/>
      <c r="C34" s="43"/>
      <c r="D34" s="43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4" orientation="landscape" r:id="rId1"/>
  <rowBreaks count="1" manualBreakCount="1">
    <brk id="31" max="13" man="1"/>
  </rowBreaks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2018-04-16T07:10:04Z</dcterms:modified>
</cp:coreProperties>
</file>