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F23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C23" i="1" s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E19" i="1" l="1"/>
  <c r="E9" i="1"/>
  <c r="E13" i="1"/>
  <c r="E10" i="1"/>
  <c r="E8" i="1"/>
  <c r="E12" i="1"/>
  <c r="E11" i="1"/>
  <c r="L23" i="1"/>
  <c r="I7" i="1"/>
  <c r="E20" i="1"/>
  <c r="M7" i="1"/>
  <c r="E23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<sst xmlns="http://schemas.openxmlformats.org/spreadsheetml/2006/main" count="43" uniqueCount="31">
  <si>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</si>
  <si>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</si>
  <si>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</si>
  <si>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</si>
  <si>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</si>
  <si>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</si>
  <si>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</si>
  <si>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</si>
  <si>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</si>
  <si>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</si>
  <si>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</si>
  <si>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</si>
  <si>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</si>
  <si>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</si>
  <si>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</si>
  <si>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</si>
  <si>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</si>
  <si>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</si>
  <si>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</si>
  <si>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</si>
  <si>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</si>
  <si>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</si>
  <si>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</si>
  <si>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</si>
  <si>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</si>
  <si>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</si>
  <si>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медиционское страхование</t>
  </si>
  <si>
    <t>Страховые взносы на обязательное социальное страхование</t>
  </si>
  <si>
    <t>I квартал 2018 года</t>
  </si>
  <si>
    <t>I квартал 2019 года</t>
  </si>
  <si>
    <t xml:space="preserve">                      Мониторинг поступления администрируемых доходов за I квартал 2018-2019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</si>
</sst>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F29" sqref="F29"/>
    </sheetView>
  </sheetViews>
  <sheetFormatPr defaultColWidth="9.140625" defaultRowHeight="15" x14ac:dyDescent="0.25"/>
  <cols>
    <col min="1" max="1" width="91" style="1" customWidth="1"/>
    <col min="2" max="3" width="28" style="1" customWidth="1"/>
    <col min="4" max="4" width="19.42578125" style="1" customWidth="1"/>
    <col min="5" max="5" width="23.5703125" style="1" customWidth="1"/>
    <col min="6" max="7" width="28.28515625" style="1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9"/>
      <c r="X5" s="39"/>
    </row>
    <row r="6" spans="1:24" s="22" customFormat="1" ht="100.5" customHeight="1" x14ac:dyDescent="0.3">
      <c r="A6" s="45"/>
      <c r="B6" s="9" t="s">
        <v>28</v>
      </c>
      <c r="C6" s="9" t="s">
        <v>29</v>
      </c>
      <c r="D6" s="3" t="s">
        <v>4</v>
      </c>
      <c r="E6" s="3" t="s">
        <v>5</v>
      </c>
      <c r="F6" s="9" t="s">
        <v>28</v>
      </c>
      <c r="G6" s="9" t="s">
        <v>29</v>
      </c>
      <c r="H6" s="13" t="s">
        <v>4</v>
      </c>
      <c r="I6" s="3" t="s">
        <v>5</v>
      </c>
      <c r="J6" s="9" t="s">
        <v>28</v>
      </c>
      <c r="K6" s="9" t="s">
        <v>29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 t="shared" ref="B7:C22" si="0">F7+J7</f>
        <v>8323587</v>
      </c>
      <c r="C7" s="10">
        <f>G7+K7</f>
        <v>8403366</v>
      </c>
      <c r="D7" s="14">
        <f>C7/B7%</f>
        <v>100.95846898698842</v>
      </c>
      <c r="E7" s="15"/>
      <c r="F7" s="6">
        <v>3133524</v>
      </c>
      <c r="G7" s="6">
        <v>2430668</v>
      </c>
      <c r="H7" s="14">
        <f t="shared" ref="H7:H23" si="1">G7/F7%</f>
        <v>77.569790434028903</v>
      </c>
      <c r="I7" s="14">
        <f>G7/C7%</f>
        <v>28.924933175587018</v>
      </c>
      <c r="J7" s="6">
        <v>5190063</v>
      </c>
      <c r="K7" s="6">
        <v>5972698</v>
      </c>
      <c r="L7" s="14">
        <f t="shared" ref="L7:L23" si="2">K7/J7%</f>
        <v>115.0794894011884</v>
      </c>
      <c r="M7" s="14">
        <f>K7/C7%</f>
        <v>71.075066824412971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si="0"/>
        <v>898816</v>
      </c>
      <c r="C8" s="11">
        <f t="shared" si="0"/>
        <v>1096192</v>
      </c>
      <c r="D8" s="16">
        <f t="shared" ref="D8:D23" si="3">C8/B8%</f>
        <v>121.95955568214184</v>
      </c>
      <c r="E8" s="16">
        <f>C8/C7%</f>
        <v>13.044677573248624</v>
      </c>
      <c r="F8" s="7">
        <v>88761</v>
      </c>
      <c r="G8" s="7">
        <v>103125</v>
      </c>
      <c r="H8" s="17">
        <f t="shared" si="1"/>
        <v>116.18278297901105</v>
      </c>
      <c r="I8" s="16">
        <f>G8/G7%</f>
        <v>4.2426608652436286</v>
      </c>
      <c r="J8" s="7">
        <v>810055</v>
      </c>
      <c r="K8" s="7">
        <v>993067</v>
      </c>
      <c r="L8" s="17">
        <f t="shared" si="2"/>
        <v>122.59254001271519</v>
      </c>
      <c r="M8" s="16">
        <f>K8/K7%</f>
        <v>16.626774030764654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0"/>
        <v>2024965</v>
      </c>
      <c r="C9" s="11">
        <f t="shared" si="0"/>
        <v>2096597</v>
      </c>
      <c r="D9" s="16">
        <f t="shared" si="3"/>
        <v>103.53744385705431</v>
      </c>
      <c r="E9" s="16">
        <f>C9/C7%</f>
        <v>24.949490477982273</v>
      </c>
      <c r="F9" s="7"/>
      <c r="G9" s="7"/>
      <c r="H9" s="17"/>
      <c r="I9" s="17"/>
      <c r="J9" s="7">
        <v>2024965</v>
      </c>
      <c r="K9" s="7">
        <v>2096597</v>
      </c>
      <c r="L9" s="17">
        <f t="shared" si="2"/>
        <v>103.53744385705431</v>
      </c>
      <c r="M9" s="16">
        <f>K9/K7%</f>
        <v>35.103013746886248</v>
      </c>
      <c r="N9" s="33"/>
      <c r="O9" s="33"/>
      <c r="P9" s="34"/>
      <c r="Q9" s="35"/>
      <c r="R9" s="33"/>
      <c r="S9" s="33"/>
      <c r="T9" s="34"/>
      <c r="U9" s="35"/>
    </row>
    <row r="10" spans="1:24" ht="72.599999999999994" customHeight="1" x14ac:dyDescent="0.25">
      <c r="A10" s="25" t="s">
        <v>9</v>
      </c>
      <c r="B10" s="11">
        <f t="shared" si="0"/>
        <v>2172748</v>
      </c>
      <c r="C10" s="11">
        <f t="shared" si="0"/>
        <v>1955823</v>
      </c>
      <c r="D10" s="16">
        <f t="shared" si="3"/>
        <v>90.016099428005461</v>
      </c>
      <c r="E10" s="16">
        <f>C10/C7%</f>
        <v>23.274280806048431</v>
      </c>
      <c r="F10" s="7">
        <v>2172748</v>
      </c>
      <c r="G10" s="7">
        <v>1955823</v>
      </c>
      <c r="H10" s="17">
        <f t="shared" si="1"/>
        <v>90.016099428005461</v>
      </c>
      <c r="I10" s="16">
        <f>G10/G7%</f>
        <v>80.464423771572257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0"/>
        <v>20967</v>
      </c>
      <c r="C11" s="11">
        <f t="shared" si="0"/>
        <v>59104</v>
      </c>
      <c r="D11" s="16">
        <f t="shared" si="3"/>
        <v>281.89058997472222</v>
      </c>
      <c r="E11" s="16">
        <f>C11/C7%</f>
        <v>0.70333721035118546</v>
      </c>
      <c r="F11" s="7">
        <v>20967</v>
      </c>
      <c r="G11" s="7">
        <v>59104</v>
      </c>
      <c r="H11" s="17">
        <f t="shared" si="1"/>
        <v>281.89058997472222</v>
      </c>
      <c r="I11" s="16">
        <f>G11/G7%</f>
        <v>2.4315949360422731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0"/>
        <v>2201187</v>
      </c>
      <c r="C12" s="11">
        <f t="shared" si="0"/>
        <v>1855518</v>
      </c>
      <c r="D12" s="16">
        <f t="shared" si="3"/>
        <v>84.296245616569607</v>
      </c>
      <c r="E12" s="16">
        <f>C12/C7%</f>
        <v>22.080651967318808</v>
      </c>
      <c r="F12" s="7">
        <v>817255</v>
      </c>
      <c r="G12" s="7">
        <v>268129</v>
      </c>
      <c r="H12" s="17">
        <f t="shared" si="1"/>
        <v>32.808486947158478</v>
      </c>
      <c r="I12" s="16">
        <f>G12/G7%</f>
        <v>11.031082813448814</v>
      </c>
      <c r="J12" s="7">
        <v>1383932</v>
      </c>
      <c r="K12" s="7">
        <v>1587389</v>
      </c>
      <c r="L12" s="17">
        <f t="shared" si="2"/>
        <v>114.70137261079302</v>
      </c>
      <c r="M12" s="16">
        <f>K12/K7%</f>
        <v>26.577419450975086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0"/>
        <v>643648</v>
      </c>
      <c r="C13" s="11">
        <f t="shared" si="0"/>
        <v>966183</v>
      </c>
      <c r="D13" s="16">
        <f t="shared" si="3"/>
        <v>150.11046410460378</v>
      </c>
      <c r="E13" s="16">
        <f>C13/C7%</f>
        <v>11.497571330345483</v>
      </c>
      <c r="F13" s="7"/>
      <c r="G13" s="7"/>
      <c r="H13" s="17"/>
      <c r="I13" s="17"/>
      <c r="J13" s="7">
        <v>643648</v>
      </c>
      <c r="K13" s="7">
        <v>966183</v>
      </c>
      <c r="L13" s="17">
        <f t="shared" si="2"/>
        <v>150.11046410460378</v>
      </c>
      <c r="M13" s="16">
        <f>K13/K7%</f>
        <v>16.176659191541241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0"/>
        <v>412147</v>
      </c>
      <c r="C14" s="11">
        <f t="shared" si="0"/>
        <v>732346</v>
      </c>
      <c r="D14" s="16">
        <f t="shared" si="3"/>
        <v>177.69048422043591</v>
      </c>
      <c r="E14" s="16"/>
      <c r="F14" s="7"/>
      <c r="G14" s="7"/>
      <c r="H14" s="17"/>
      <c r="I14" s="17"/>
      <c r="J14" s="7">
        <v>412147</v>
      </c>
      <c r="K14" s="7">
        <v>732346</v>
      </c>
      <c r="L14" s="17">
        <f t="shared" si="2"/>
        <v>177.69048422043591</v>
      </c>
      <c r="M14" s="16">
        <f>K14/K7%</f>
        <v>12.261560855747268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0"/>
        <v>6043</v>
      </c>
      <c r="C15" s="11">
        <f t="shared" si="0"/>
        <v>7438</v>
      </c>
      <c r="D15" s="16">
        <f t="shared" si="3"/>
        <v>123.08456064868443</v>
      </c>
      <c r="E15" s="16"/>
      <c r="F15" s="7"/>
      <c r="G15" s="7"/>
      <c r="H15" s="17"/>
      <c r="I15" s="17"/>
      <c r="J15" s="7">
        <v>6043</v>
      </c>
      <c r="K15" s="7">
        <v>7438</v>
      </c>
      <c r="L15" s="17">
        <f t="shared" si="2"/>
        <v>123.08456064868443</v>
      </c>
      <c r="M15" s="16">
        <f>K15/K7%</f>
        <v>0.12453333485135193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0"/>
        <v>88226</v>
      </c>
      <c r="C16" s="11">
        <f t="shared" si="0"/>
        <v>93851</v>
      </c>
      <c r="D16" s="16">
        <f t="shared" si="3"/>
        <v>106.37567157073879</v>
      </c>
      <c r="E16" s="16"/>
      <c r="F16" s="7"/>
      <c r="G16" s="7"/>
      <c r="H16" s="17"/>
      <c r="I16" s="17"/>
      <c r="J16" s="7">
        <v>88226</v>
      </c>
      <c r="K16" s="7">
        <v>93851</v>
      </c>
      <c r="L16" s="17">
        <f t="shared" si="2"/>
        <v>106.37567157073879</v>
      </c>
      <c r="M16" s="16">
        <f>K16/K7%</f>
        <v>1.5713334241912114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0"/>
        <v>136493</v>
      </c>
      <c r="C17" s="11">
        <f t="shared" si="0"/>
        <v>131491</v>
      </c>
      <c r="D17" s="16">
        <f t="shared" si="3"/>
        <v>96.335343204413405</v>
      </c>
      <c r="E17" s="16"/>
      <c r="F17" s="7"/>
      <c r="G17" s="7"/>
      <c r="H17" s="17"/>
      <c r="I17" s="17"/>
      <c r="J17" s="7">
        <v>136493</v>
      </c>
      <c r="K17" s="7">
        <v>131491</v>
      </c>
      <c r="L17" s="17">
        <f t="shared" si="2"/>
        <v>96.335343204413405</v>
      </c>
      <c r="M17" s="16">
        <f>K17/K7%</f>
        <v>2.20153438194933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0"/>
        <v>739</v>
      </c>
      <c r="C18" s="11">
        <f t="shared" si="0"/>
        <v>1057</v>
      </c>
      <c r="D18" s="16">
        <f t="shared" si="3"/>
        <v>143.03112313937754</v>
      </c>
      <c r="E18" s="16"/>
      <c r="F18" s="7"/>
      <c r="G18" s="7"/>
      <c r="H18" s="17"/>
      <c r="I18" s="17"/>
      <c r="J18" s="7">
        <v>739</v>
      </c>
      <c r="K18" s="7">
        <v>1057</v>
      </c>
      <c r="L18" s="17">
        <f t="shared" si="2"/>
        <v>143.03112313937754</v>
      </c>
      <c r="M18" s="18">
        <f>K18/K7%</f>
        <v>1.7697194802081068E-2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0"/>
        <v>10712</v>
      </c>
      <c r="C19" s="11">
        <f t="shared" si="0"/>
        <v>13429</v>
      </c>
      <c r="D19" s="16">
        <f t="shared" si="3"/>
        <v>125.36407766990291</v>
      </c>
      <c r="E19" s="16">
        <f>C19/C7%</f>
        <v>0.15980501146802364</v>
      </c>
      <c r="F19" s="7">
        <v>5282</v>
      </c>
      <c r="G19" s="7">
        <v>6862</v>
      </c>
      <c r="H19" s="17">
        <f t="shared" si="1"/>
        <v>129.91291177584247</v>
      </c>
      <c r="I19" s="16">
        <f>G19/G7%</f>
        <v>0.28230922528292635</v>
      </c>
      <c r="J19" s="7">
        <v>5430</v>
      </c>
      <c r="K19" s="7">
        <v>6567</v>
      </c>
      <c r="L19" s="17">
        <f t="shared" si="2"/>
        <v>120.93922651933703</v>
      </c>
      <c r="M19" s="18">
        <f>K19/K7%</f>
        <v>0.10995031056316593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0"/>
        <v>186547</v>
      </c>
      <c r="C20" s="11">
        <f t="shared" si="0"/>
        <v>191339</v>
      </c>
      <c r="D20" s="16">
        <f t="shared" si="3"/>
        <v>102.56878963478373</v>
      </c>
      <c r="E20" s="16">
        <f>C20/C7%</f>
        <v>2.2769328385792074</v>
      </c>
      <c r="F20" s="7"/>
      <c r="G20" s="7"/>
      <c r="H20" s="17"/>
      <c r="I20" s="17"/>
      <c r="J20" s="7">
        <v>186547</v>
      </c>
      <c r="K20" s="7">
        <v>191339</v>
      </c>
      <c r="L20" s="17">
        <f t="shared" si="2"/>
        <v>102.56878963478373</v>
      </c>
      <c r="M20" s="16">
        <f>K20/K7%</f>
        <v>3.2035606019256289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0"/>
        <v>102946</v>
      </c>
      <c r="C21" s="11">
        <f t="shared" si="0"/>
        <v>92624</v>
      </c>
      <c r="D21" s="16">
        <f t="shared" si="3"/>
        <v>89.973384104287675</v>
      </c>
      <c r="E21" s="16">
        <f>C21/C7%</f>
        <v>1.1022249893673559</v>
      </c>
      <c r="F21" s="7"/>
      <c r="G21" s="7"/>
      <c r="H21" s="17"/>
      <c r="I21" s="17"/>
      <c r="J21" s="7">
        <v>102946</v>
      </c>
      <c r="K21" s="7">
        <v>92624</v>
      </c>
      <c r="L21" s="17">
        <f t="shared" si="2"/>
        <v>89.973384104287675</v>
      </c>
      <c r="M21" s="16">
        <f>K21/K7%</f>
        <v>1.5507899445108391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0"/>
        <v>15922</v>
      </c>
      <c r="C22" s="11">
        <f t="shared" si="0"/>
        <v>21057</v>
      </c>
      <c r="D22" s="16">
        <f t="shared" si="3"/>
        <v>132.25097349579198</v>
      </c>
      <c r="E22" s="18">
        <f>C22/C7%</f>
        <v>0.25057816117969872</v>
      </c>
      <c r="F22" s="7"/>
      <c r="G22" s="7"/>
      <c r="H22" s="17"/>
      <c r="I22" s="17"/>
      <c r="J22" s="7">
        <v>15922</v>
      </c>
      <c r="K22" s="7">
        <v>21057</v>
      </c>
      <c r="L22" s="17">
        <f t="shared" si="2"/>
        <v>132.25097349579198</v>
      </c>
      <c r="M22" s="18">
        <f>K22/K7%</f>
        <v>0.35255423930692625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45129</v>
      </c>
      <c r="C23" s="11">
        <f>C7-C8-C9-C10-C11-C12-C13-C19-C20-C21-C22</f>
        <v>55500</v>
      </c>
      <c r="D23" s="16">
        <f t="shared" si="3"/>
        <v>122.98078840656784</v>
      </c>
      <c r="E23" s="16">
        <f>C23/C7%</f>
        <v>0.66044963411090263</v>
      </c>
      <c r="F23" s="7">
        <f t="shared" ref="F23:G23" si="4">F7-F8-F9-F10-F11-F12-F13-F19-F20-F21-F22</f>
        <v>28511</v>
      </c>
      <c r="G23" s="7">
        <f t="shared" si="4"/>
        <v>37625</v>
      </c>
      <c r="H23" s="17">
        <f t="shared" si="1"/>
        <v>131.96660937883624</v>
      </c>
      <c r="I23" s="16">
        <f>G23/G7%</f>
        <v>1.5479283884100996</v>
      </c>
      <c r="J23" s="7">
        <v>11593</v>
      </c>
      <c r="K23" s="7">
        <v>17875</v>
      </c>
      <c r="L23" s="17">
        <f t="shared" si="2"/>
        <v>154.18787199171913</v>
      </c>
      <c r="M23" s="16">
        <f>K23/K7%</f>
        <v>0.2992784835262054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29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4106338</v>
      </c>
      <c r="C27" s="10">
        <f>C29+C30+C31</f>
        <v>4284435</v>
      </c>
      <c r="D27" s="19">
        <f t="shared" ref="D27" si="5">C27/B27%</f>
        <v>104.33712470819499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3054351</v>
      </c>
      <c r="C29" s="11">
        <v>3199661</v>
      </c>
      <c r="D29" s="16">
        <f t="shared" ref="D29:D31" si="6">C29/B29%</f>
        <v>104.75747548333509</v>
      </c>
    </row>
    <row r="30" spans="1:21" ht="58.5" customHeight="1" x14ac:dyDescent="0.25">
      <c r="A30" s="4" t="s">
        <v>26</v>
      </c>
      <c r="B30" s="11">
        <v>693137</v>
      </c>
      <c r="C30" s="11">
        <v>714195</v>
      </c>
      <c r="D30" s="16">
        <f t="shared" si="6"/>
        <v>103.038071838612</v>
      </c>
    </row>
    <row r="31" spans="1:21" ht="80.45" customHeight="1" x14ac:dyDescent="0.25">
      <c r="A31" s="4" t="s">
        <v>27</v>
      </c>
      <c r="B31" s="11">
        <v>358850</v>
      </c>
      <c r="C31" s="11">
        <v>370579</v>
      </c>
      <c r="D31" s="16">
        <f t="shared" si="6"/>
        <v>103.2684965863174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2019-04-15T07:42:16Z</dcterms:modified>
</cp:coreProperties>
</file>