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K23" i="1" l="1"/>
  <c r="J23" i="1"/>
  <c r="C27" i="1" l="1"/>
  <c r="D31" i="1" l="1"/>
  <c r="D30" i="1"/>
  <c r="D29" i="1"/>
  <c r="B27" i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<sst xmlns="http://schemas.openxmlformats.org/spreadsheetml/2006/main" count="43" uniqueCount="31">
  <si>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</si>
  <si>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</si>
  <si>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</si>
  <si>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</si>
  <si>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</si>
  <si>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</si>
  <si>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</si>
  <si>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</si>
  <si>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</si>
  <si>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</si>
  <si>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</si>
  <si>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</si>
  <si>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</si>
  <si>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</si>
  <si>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</si>
  <si>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</si>
  <si>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</si>
  <si>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</si>
  <si>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</si>
  <si>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</si>
  <si>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</si>
  <si>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</si>
  <si>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</si>
  <si>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</si>
  <si>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</si>
  <si>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</si>
  <si>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</si>
  <si>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</si>
  <si>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 xml:space="preserve"> январь-май  2017 года</t>
  </si>
  <si>
    <t xml:space="preserve"> январь-май  2018 года</t>
  </si>
  <si>
    <t>Мониторинг поступления администрируемых доходов за январь-май 2017-2018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</si>
</sst>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G27" sqref="G27"/>
    </sheetView>
  </sheetViews>
  <sheetFormatPr defaultColWidth="9.140625" defaultRowHeight="15" x14ac:dyDescent="0.25"/>
  <cols>
    <col min="1" max="1" width="74.14062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9" style="1" customWidth="1"/>
    <col min="7" max="7" width="28.7109375" style="1" customWidth="1"/>
    <col min="8" max="9" width="15.85546875" style="1" customWidth="1"/>
    <col min="10" max="10" width="27.8554687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8"/>
      <c r="X5" s="38"/>
    </row>
    <row r="6" spans="1:24" s="22" customFormat="1" ht="129" customHeight="1" x14ac:dyDescent="0.3">
      <c r="A6" s="45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 t="shared" ref="B7:C22" si="0">F7+J7</f>
        <v>16075678</v>
      </c>
      <c r="C7" s="10">
        <f>G7+K7</f>
        <v>14153260</v>
      </c>
      <c r="D7" s="14">
        <f>C7/B7%</f>
        <v>88.041449946932261</v>
      </c>
      <c r="E7" s="15"/>
      <c r="F7" s="6">
        <v>5763075</v>
      </c>
      <c r="G7" s="6">
        <v>4848565</v>
      </c>
      <c r="H7" s="14">
        <f t="shared" ref="H7:H23" si="1">G7/F7%</f>
        <v>84.131561709677555</v>
      </c>
      <c r="I7" s="14">
        <f>G7/C7%</f>
        <v>34.257584471704753</v>
      </c>
      <c r="J7" s="6">
        <v>10312603</v>
      </c>
      <c r="K7" s="6">
        <v>9304695</v>
      </c>
      <c r="L7" s="14">
        <f t="shared" ref="L7:L23" si="2">K7/J7%</f>
        <v>90.226444283756493</v>
      </c>
      <c r="M7" s="14">
        <f>K7/C7%</f>
        <v>65.74241552829524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2" t="s">
        <v>7</v>
      </c>
      <c r="B8" s="11">
        <f t="shared" si="0"/>
        <v>1932470</v>
      </c>
      <c r="C8" s="11">
        <f t="shared" si="0"/>
        <v>1589674</v>
      </c>
      <c r="D8" s="16">
        <f t="shared" ref="D8:D23" si="3">C8/B8%</f>
        <v>82.261251144907803</v>
      </c>
      <c r="E8" s="16">
        <f>C8/C7%</f>
        <v>11.231857536708857</v>
      </c>
      <c r="F8" s="7">
        <v>143356</v>
      </c>
      <c r="G8" s="7">
        <v>163197</v>
      </c>
      <c r="H8" s="17">
        <f t="shared" si="1"/>
        <v>113.84036942995061</v>
      </c>
      <c r="I8" s="16">
        <f>G8/G7%</f>
        <v>3.365882482755207</v>
      </c>
      <c r="J8" s="7">
        <v>1789114</v>
      </c>
      <c r="K8" s="7">
        <v>1426477</v>
      </c>
      <c r="L8" s="17">
        <f t="shared" si="2"/>
        <v>79.730917090805846</v>
      </c>
      <c r="M8" s="16">
        <f>K8/K7%</f>
        <v>15.33072282326288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2" t="s">
        <v>8</v>
      </c>
      <c r="B9" s="11">
        <f t="shared" si="0"/>
        <v>3333107</v>
      </c>
      <c r="C9" s="11">
        <f t="shared" si="0"/>
        <v>3401255</v>
      </c>
      <c r="D9" s="16">
        <f t="shared" si="3"/>
        <v>102.04457882690235</v>
      </c>
      <c r="E9" s="16">
        <f>C9/C7%</f>
        <v>24.031601200006218</v>
      </c>
      <c r="F9" s="7"/>
      <c r="G9" s="7"/>
      <c r="H9" s="17"/>
      <c r="I9" s="17"/>
      <c r="J9" s="7">
        <v>3333107</v>
      </c>
      <c r="K9" s="7">
        <v>3401255</v>
      </c>
      <c r="L9" s="17">
        <f t="shared" si="2"/>
        <v>102.04457882690235</v>
      </c>
      <c r="M9" s="16">
        <f>K9/K7%</f>
        <v>36.554180443313832</v>
      </c>
      <c r="N9" s="32"/>
      <c r="O9" s="32"/>
      <c r="P9" s="33"/>
      <c r="Q9" s="34"/>
      <c r="R9" s="32"/>
      <c r="S9" s="32"/>
      <c r="T9" s="33"/>
      <c r="U9" s="34"/>
    </row>
    <row r="10" spans="1:24" ht="72.599999999999994" customHeight="1" x14ac:dyDescent="0.25">
      <c r="A10" s="42" t="s">
        <v>9</v>
      </c>
      <c r="B10" s="11">
        <f t="shared" si="0"/>
        <v>3454233</v>
      </c>
      <c r="C10" s="11">
        <f t="shared" si="0"/>
        <v>3359493</v>
      </c>
      <c r="D10" s="16">
        <f t="shared" si="3"/>
        <v>97.257278243824317</v>
      </c>
      <c r="E10" s="16">
        <f>C10/C7%</f>
        <v>23.73653137157093</v>
      </c>
      <c r="F10" s="7">
        <v>3454233</v>
      </c>
      <c r="G10" s="7">
        <v>3359493</v>
      </c>
      <c r="H10" s="17">
        <f t="shared" si="1"/>
        <v>97.257278243824317</v>
      </c>
      <c r="I10" s="16">
        <f>G10/G7%</f>
        <v>69.288397701175498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2" t="s">
        <v>10</v>
      </c>
      <c r="B11" s="11">
        <f t="shared" si="0"/>
        <v>11145</v>
      </c>
      <c r="C11" s="11">
        <f t="shared" si="0"/>
        <v>75605</v>
      </c>
      <c r="D11" s="16">
        <f t="shared" si="3"/>
        <v>678.37595334230593</v>
      </c>
      <c r="E11" s="16">
        <f>C11/C7%</f>
        <v>0.5341878832155984</v>
      </c>
      <c r="F11" s="7">
        <v>11145</v>
      </c>
      <c r="G11" s="7">
        <v>75605</v>
      </c>
      <c r="H11" s="17">
        <f t="shared" si="1"/>
        <v>678.37595334230593</v>
      </c>
      <c r="I11" s="16">
        <f>G11/G7%</f>
        <v>1.5593273473697888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2" t="s">
        <v>11</v>
      </c>
      <c r="B12" s="11">
        <f t="shared" si="0"/>
        <v>5125750</v>
      </c>
      <c r="C12" s="11">
        <f t="shared" si="0"/>
        <v>3428844</v>
      </c>
      <c r="D12" s="16">
        <f t="shared" si="3"/>
        <v>66.8944837340877</v>
      </c>
      <c r="E12" s="16">
        <f>C12/C7%</f>
        <v>24.226531555274189</v>
      </c>
      <c r="F12" s="7">
        <v>2089371</v>
      </c>
      <c r="G12" s="7">
        <v>1177766</v>
      </c>
      <c r="H12" s="17">
        <f t="shared" si="1"/>
        <v>56.369404954888338</v>
      </c>
      <c r="I12" s="16">
        <f>G12/G7%</f>
        <v>24.291022189039438</v>
      </c>
      <c r="J12" s="7">
        <v>3036379</v>
      </c>
      <c r="K12" s="7">
        <v>2251078</v>
      </c>
      <c r="L12" s="17">
        <f t="shared" si="2"/>
        <v>74.13692427723943</v>
      </c>
      <c r="M12" s="16">
        <f>K12/K7%</f>
        <v>24.192926259270187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0"/>
        <v>1451153</v>
      </c>
      <c r="C13" s="11">
        <f t="shared" si="0"/>
        <v>1480287</v>
      </c>
      <c r="D13" s="16">
        <f t="shared" si="3"/>
        <v>102.00764495542509</v>
      </c>
      <c r="E13" s="16">
        <f>C13/C7%</f>
        <v>10.458982594822677</v>
      </c>
      <c r="F13" s="7"/>
      <c r="G13" s="7"/>
      <c r="H13" s="17"/>
      <c r="I13" s="17"/>
      <c r="J13" s="7">
        <v>1451153</v>
      </c>
      <c r="K13" s="7">
        <v>1480287</v>
      </c>
      <c r="L13" s="17">
        <f t="shared" si="2"/>
        <v>102.00764495542509</v>
      </c>
      <c r="M13" s="16">
        <f>K13/K7%</f>
        <v>15.909033020426785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1040049</v>
      </c>
      <c r="C14" s="11">
        <f t="shared" si="0"/>
        <v>1090221</v>
      </c>
      <c r="D14" s="16">
        <f t="shared" si="3"/>
        <v>104.82400348445121</v>
      </c>
      <c r="E14" s="16"/>
      <c r="F14" s="7"/>
      <c r="G14" s="7"/>
      <c r="H14" s="17"/>
      <c r="I14" s="17"/>
      <c r="J14" s="7">
        <v>1040049</v>
      </c>
      <c r="K14" s="7">
        <v>1090221</v>
      </c>
      <c r="L14" s="17">
        <f t="shared" si="2"/>
        <v>104.82400348445121</v>
      </c>
      <c r="M14" s="16">
        <f>K14/K7%</f>
        <v>11.716891311321865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6361</v>
      </c>
      <c r="C15" s="11">
        <f t="shared" si="0"/>
        <v>8065</v>
      </c>
      <c r="D15" s="16">
        <f t="shared" si="3"/>
        <v>126.78824084263481</v>
      </c>
      <c r="E15" s="16"/>
      <c r="F15" s="7"/>
      <c r="G15" s="7"/>
      <c r="H15" s="17"/>
      <c r="I15" s="17"/>
      <c r="J15" s="7">
        <v>6361</v>
      </c>
      <c r="K15" s="7">
        <v>8065</v>
      </c>
      <c r="L15" s="17">
        <f t="shared" si="2"/>
        <v>126.78824084263481</v>
      </c>
      <c r="M15" s="16">
        <f>K15/K7%</f>
        <v>8.6676672368089444E-2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134694</v>
      </c>
      <c r="C16" s="11">
        <f t="shared" si="0"/>
        <v>128774</v>
      </c>
      <c r="D16" s="16">
        <f t="shared" si="3"/>
        <v>95.604852480437131</v>
      </c>
      <c r="E16" s="16"/>
      <c r="F16" s="7"/>
      <c r="G16" s="7"/>
      <c r="H16" s="17"/>
      <c r="I16" s="17"/>
      <c r="J16" s="7">
        <v>134694</v>
      </c>
      <c r="K16" s="7">
        <v>128774</v>
      </c>
      <c r="L16" s="17">
        <f t="shared" si="2"/>
        <v>95.604852480437131</v>
      </c>
      <c r="M16" s="16">
        <f>K16/K7%</f>
        <v>1.3839679860543521</v>
      </c>
      <c r="N16" s="32"/>
      <c r="O16" s="32"/>
      <c r="P16" s="33"/>
      <c r="Q16" s="33"/>
      <c r="R16" s="32"/>
      <c r="S16" s="32"/>
      <c r="T16" s="33"/>
      <c r="U16" s="33"/>
    </row>
    <row r="17" spans="1:21" ht="42" customHeight="1" x14ac:dyDescent="0.25">
      <c r="A17" s="4" t="s">
        <v>16</v>
      </c>
      <c r="B17" s="11">
        <f t="shared" si="0"/>
        <v>269157</v>
      </c>
      <c r="C17" s="11">
        <f t="shared" si="0"/>
        <v>251944</v>
      </c>
      <c r="D17" s="16">
        <f t="shared" si="3"/>
        <v>93.604847728277548</v>
      </c>
      <c r="E17" s="16"/>
      <c r="F17" s="7"/>
      <c r="G17" s="7"/>
      <c r="H17" s="17"/>
      <c r="I17" s="17"/>
      <c r="J17" s="7">
        <v>269157</v>
      </c>
      <c r="K17" s="7">
        <v>251944</v>
      </c>
      <c r="L17" s="17">
        <f t="shared" si="2"/>
        <v>93.604847728277548</v>
      </c>
      <c r="M17" s="16">
        <f>K17/K7%</f>
        <v>2.7077083128463642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892</v>
      </c>
      <c r="C18" s="11">
        <f t="shared" si="0"/>
        <v>1283</v>
      </c>
      <c r="D18" s="16">
        <f t="shared" si="3"/>
        <v>143.8340807174888</v>
      </c>
      <c r="E18" s="16"/>
      <c r="F18" s="7"/>
      <c r="G18" s="7"/>
      <c r="H18" s="17"/>
      <c r="I18" s="17"/>
      <c r="J18" s="7">
        <v>892</v>
      </c>
      <c r="K18" s="7">
        <v>1283</v>
      </c>
      <c r="L18" s="17">
        <f t="shared" si="2"/>
        <v>143.8340807174888</v>
      </c>
      <c r="M18" s="18">
        <f>K18/K7%</f>
        <v>1.378873783611392E-2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2" t="s">
        <v>18</v>
      </c>
      <c r="B19" s="11">
        <f t="shared" si="0"/>
        <v>20289</v>
      </c>
      <c r="C19" s="11">
        <f t="shared" si="0"/>
        <v>19804</v>
      </c>
      <c r="D19" s="16">
        <f t="shared" si="3"/>
        <v>97.609542116417771</v>
      </c>
      <c r="E19" s="16">
        <f>C19/C7%</f>
        <v>0.13992535995240671</v>
      </c>
      <c r="F19" s="7">
        <v>10512</v>
      </c>
      <c r="G19" s="7">
        <v>10622</v>
      </c>
      <c r="H19" s="17">
        <f t="shared" si="1"/>
        <v>101.04642313546422</v>
      </c>
      <c r="I19" s="16">
        <f>G19/G7%</f>
        <v>0.21907512841428339</v>
      </c>
      <c r="J19" s="7">
        <v>9777</v>
      </c>
      <c r="K19" s="7">
        <v>9182</v>
      </c>
      <c r="L19" s="17">
        <f t="shared" si="2"/>
        <v>93.914288636596098</v>
      </c>
      <c r="M19" s="18">
        <f>K19/K7%</f>
        <v>9.8681364622913492E-2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446117</v>
      </c>
      <c r="C20" s="11">
        <f t="shared" si="0"/>
        <v>488152</v>
      </c>
      <c r="D20" s="16">
        <f t="shared" si="3"/>
        <v>109.42241609263937</v>
      </c>
      <c r="E20" s="16">
        <f>C20/C7%</f>
        <v>3.4490428353608991</v>
      </c>
      <c r="F20" s="7"/>
      <c r="G20" s="7"/>
      <c r="H20" s="17"/>
      <c r="I20" s="17"/>
      <c r="J20" s="7">
        <v>446117</v>
      </c>
      <c r="K20" s="7">
        <v>488152</v>
      </c>
      <c r="L20" s="17">
        <f t="shared" si="2"/>
        <v>109.42241609263937</v>
      </c>
      <c r="M20" s="16">
        <f>K20/K7%</f>
        <v>5.2462977023964781</v>
      </c>
      <c r="N20" s="32"/>
      <c r="O20" s="32"/>
      <c r="P20" s="33"/>
      <c r="Q20" s="34"/>
      <c r="R20" s="32"/>
      <c r="S20" s="32"/>
      <c r="T20" s="33"/>
      <c r="U20" s="34"/>
    </row>
    <row r="21" spans="1:21" ht="49.5" customHeight="1" x14ac:dyDescent="0.25">
      <c r="A21" s="4" t="s">
        <v>20</v>
      </c>
      <c r="B21" s="11">
        <f t="shared" si="0"/>
        <v>203048</v>
      </c>
      <c r="C21" s="11">
        <f t="shared" si="0"/>
        <v>197151</v>
      </c>
      <c r="D21" s="16">
        <f t="shared" si="3"/>
        <v>97.095760608329059</v>
      </c>
      <c r="E21" s="16">
        <f>C21/C7%</f>
        <v>1.3929723611379992</v>
      </c>
      <c r="F21" s="7"/>
      <c r="G21" s="7"/>
      <c r="H21" s="17"/>
      <c r="I21" s="17"/>
      <c r="J21" s="7">
        <v>203048</v>
      </c>
      <c r="K21" s="7">
        <v>197151</v>
      </c>
      <c r="L21" s="17">
        <f t="shared" si="2"/>
        <v>97.095760608329059</v>
      </c>
      <c r="M21" s="16">
        <f>K21/K7%</f>
        <v>2.1188335566077128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18758</v>
      </c>
      <c r="C22" s="11">
        <f t="shared" si="0"/>
        <v>22207</v>
      </c>
      <c r="D22" s="16">
        <f t="shared" si="3"/>
        <v>118.38682162277428</v>
      </c>
      <c r="E22" s="18">
        <f>C22/C7%</f>
        <v>0.15690378047177822</v>
      </c>
      <c r="F22" s="7"/>
      <c r="G22" s="7"/>
      <c r="H22" s="17"/>
      <c r="I22" s="17"/>
      <c r="J22" s="7">
        <v>18758</v>
      </c>
      <c r="K22" s="7">
        <v>22207</v>
      </c>
      <c r="L22" s="17">
        <f t="shared" si="2"/>
        <v>118.38682162277428</v>
      </c>
      <c r="M22" s="18">
        <f>K22/K7%</f>
        <v>0.23866445917894138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2" t="s">
        <v>22</v>
      </c>
      <c r="B23" s="11">
        <f>B7-B8-B9-B10-B11-B12-B13-B19-B20-B21-B22</f>
        <v>79608</v>
      </c>
      <c r="C23" s="11">
        <f>C7-C8-C9-C10-C11-C12-C13-C19-C20-C21-C22</f>
        <v>90788</v>
      </c>
      <c r="D23" s="16">
        <f t="shared" si="3"/>
        <v>114.04381469199075</v>
      </c>
      <c r="E23" s="16">
        <f>C23/C7%</f>
        <v>0.64146352147844377</v>
      </c>
      <c r="F23" s="7">
        <f>F7-F8-F9-F10-F11-F12-F13-F19-F20-F21-F22</f>
        <v>54458</v>
      </c>
      <c r="G23" s="7">
        <f t="shared" ref="G23" si="4">G7-G8-G9-G10-G11-G12-G13-G19-G20-G21-G22</f>
        <v>61882</v>
      </c>
      <c r="H23" s="17">
        <f t="shared" si="1"/>
        <v>113.6325241470491</v>
      </c>
      <c r="I23" s="16">
        <f>G23/G7%</f>
        <v>1.276295151245781</v>
      </c>
      <c r="J23" s="7">
        <f t="shared" ref="J23:K23" si="5">J7-J8-J9-J10-J11-J12-J13-J19-J20-J21-J22</f>
        <v>25150</v>
      </c>
      <c r="K23" s="7">
        <f t="shared" si="5"/>
        <v>28906</v>
      </c>
      <c r="L23" s="17">
        <f t="shared" si="2"/>
        <v>114.93439363817097</v>
      </c>
      <c r="M23" s="16">
        <f>K23/K7%</f>
        <v>0.31066037092027199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6449210</v>
      </c>
      <c r="C27" s="10">
        <f>C29+C30+C31</f>
        <v>7049852</v>
      </c>
      <c r="D27" s="19">
        <f t="shared" ref="D27" si="6">C27/B27%</f>
        <v>109.31341978319826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4840824</v>
      </c>
      <c r="C29" s="11">
        <v>5245225</v>
      </c>
      <c r="D29" s="16">
        <f t="shared" ref="D29:D31" si="7">C29/B29%</f>
        <v>108.35397031579748</v>
      </c>
    </row>
    <row r="30" spans="1:21" ht="70.150000000000006" customHeight="1" x14ac:dyDescent="0.25">
      <c r="A30" s="4" t="s">
        <v>26</v>
      </c>
      <c r="B30" s="11">
        <v>1073516</v>
      </c>
      <c r="C30" s="11">
        <v>1186924</v>
      </c>
      <c r="D30" s="16">
        <f t="shared" si="7"/>
        <v>110.56416485641574</v>
      </c>
    </row>
    <row r="31" spans="1:21" ht="80.45" customHeight="1" x14ac:dyDescent="0.25">
      <c r="A31" s="4" t="s">
        <v>27</v>
      </c>
      <c r="B31" s="11">
        <v>534870</v>
      </c>
      <c r="C31" s="11">
        <v>617703</v>
      </c>
      <c r="D31" s="16">
        <f t="shared" si="7"/>
        <v>115.48656682932301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2018-06-19T07:57:09Z</dcterms:modified>
</cp:coreProperties>
</file>