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Лист1!$A$1:$CH$84</definedName>
  </definedNames>
  <calcPr calcId="145621"/>
</workbook>
</file>

<file path=xl/calcChain.xml><?xml version="1.0" encoding="utf-8"?>
<calcChain xmlns="http://schemas.openxmlformats.org/spreadsheetml/2006/main">
  <c r="C27" i="1" l="1"/>
  <c r="D31" i="1" l="1"/>
  <c r="D30" i="1"/>
  <c r="D29" i="1"/>
  <c r="B27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Q19" i="1"/>
  <c r="P19" i="1"/>
  <c r="K19" i="1"/>
  <c r="C19" i="1" s="1"/>
  <c r="J19" i="1"/>
  <c r="B19" i="1" s="1"/>
  <c r="I19" i="1"/>
  <c r="H19" i="1"/>
  <c r="Q18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C15" i="1"/>
  <c r="B15" i="1"/>
  <c r="Q14" i="1"/>
  <c r="P14" i="1"/>
  <c r="K14" i="1"/>
  <c r="J14" i="1"/>
  <c r="C14" i="1"/>
  <c r="B14" i="1"/>
  <c r="U13" i="1"/>
  <c r="T13" i="1"/>
  <c r="Q13" i="1"/>
  <c r="P13" i="1"/>
  <c r="K13" i="1"/>
  <c r="J13" i="1"/>
  <c r="C13" i="1"/>
  <c r="B13" i="1"/>
  <c r="Q12" i="1"/>
  <c r="P12" i="1"/>
  <c r="K12" i="1"/>
  <c r="L12" i="1" s="1"/>
  <c r="J12" i="1"/>
  <c r="I12" i="1"/>
  <c r="H12" i="1"/>
  <c r="C12" i="1"/>
  <c r="D12" i="1" s="1"/>
  <c r="B12" i="1"/>
  <c r="I11" i="1"/>
  <c r="H11" i="1"/>
  <c r="C11" i="1"/>
  <c r="D11" i="1" s="1"/>
  <c r="B11" i="1"/>
  <c r="I10" i="1"/>
  <c r="H10" i="1"/>
  <c r="C10" i="1"/>
  <c r="D10" i="1" s="1"/>
  <c r="B10" i="1"/>
  <c r="U9" i="1"/>
  <c r="T9" i="1"/>
  <c r="Q9" i="1"/>
  <c r="P9" i="1"/>
  <c r="K9" i="1"/>
  <c r="C9" i="1" s="1"/>
  <c r="J9" i="1"/>
  <c r="B9" i="1"/>
  <c r="Q8" i="1"/>
  <c r="P8" i="1"/>
  <c r="K8" i="1"/>
  <c r="L8" i="1" s="1"/>
  <c r="J8" i="1"/>
  <c r="I8" i="1"/>
  <c r="H8" i="1"/>
  <c r="B8" i="1"/>
  <c r="T7" i="1"/>
  <c r="P7" i="1"/>
  <c r="K7" i="1"/>
  <c r="J7" i="1"/>
  <c r="H7" i="1"/>
  <c r="L17" i="1" l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E8" i="1"/>
  <c r="M8" i="1"/>
  <c r="E9" i="1"/>
  <c r="M9" i="1"/>
  <c r="E10" i="1"/>
  <c r="E11" i="1"/>
  <c r="E12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P23" i="1"/>
  <c r="T23" i="1"/>
  <c r="L23" i="1" l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<sst xmlns="http://schemas.openxmlformats.org/spreadsheetml/2006/main" count="54" uniqueCount="33">
  <si>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</si>
  <si>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</si>
  <si>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</si>
  <si>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</si>
  <si>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</si>
  <si>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</si>
  <si>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</si>
  <si>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</si>
  <si>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</si>
  <si>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</si>
  <si>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</si>
  <si>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</si>
  <si>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</si>
  <si>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</si>
  <si>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</si>
  <si>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</si>
  <si>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</si>
  <si>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</si>
  <si>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</si>
  <si>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</si>
  <si>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</si>
  <si>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</si>
  <si>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</si>
  <si>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</si>
  <si>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</si>
  <si>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</si>
  <si>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</si>
  <si>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</si>
  <si>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</si>
  <si>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</si>
  <si>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январь-май    2016 год</t>
  </si>
  <si>
    <t>январь-май    2017 год</t>
  </si>
  <si>
    <t>Мониторинг поступления администрируемых доходов за январь-май 2016-2017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</si>
</sst>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0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color rgb="FFFF0000"/>
      <name val="Calibri"/>
      <family val="2"/>
    </font>
    <font>
      <b/>
      <i/>
      <sz val="18"/>
      <color theme="1"/>
      <name val="Arial Cyr"/>
      <charset val="204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1"/>
      <color theme="1"/>
      <name val="Calibri"/>
      <family val="2"/>
    </font>
    <font>
      <b/>
      <i/>
      <sz val="2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right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14" fontId="22" fillId="3" borderId="0" xfId="0" applyNumberFormat="1" applyFont="1" applyFill="1"/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vertical="center" wrapText="1"/>
    </xf>
    <xf numFmtId="3" fontId="27" fillId="0" borderId="1" xfId="0" applyNumberFormat="1" applyFont="1" applyFill="1" applyBorder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/>
    <xf numFmtId="3" fontId="26" fillId="0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/>
    <xf numFmtId="0" fontId="25" fillId="3" borderId="1" xfId="0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27" fillId="3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65"/>
  <sheetViews>
    <sheetView tabSelected="1" view="pageBreakPreview" zoomScale="50" zoomScaleNormal="30" zoomScaleSheetLayoutView="50" workbookViewId="0">
      <selection sqref="A1:R1"/>
    </sheetView>
  </sheetViews>
  <sheetFormatPr defaultColWidth="9.140625" defaultRowHeight="15" x14ac:dyDescent="0.25"/>
  <cols>
    <col min="1" max="1" width="68.7109375" style="1" customWidth="1"/>
    <col min="2" max="2" width="26.140625" style="1" customWidth="1"/>
    <col min="3" max="3" width="24.7109375" style="51" customWidth="1"/>
    <col min="4" max="4" width="17.28515625" style="1" customWidth="1"/>
    <col min="5" max="5" width="18.140625" style="1" customWidth="1"/>
    <col min="6" max="6" width="25" style="1" customWidth="1"/>
    <col min="7" max="7" width="24" style="54" customWidth="1"/>
    <col min="8" max="9" width="15.85546875" style="1" customWidth="1"/>
    <col min="10" max="10" width="23.42578125" style="1" customWidth="1"/>
    <col min="11" max="11" width="25.5703125" style="51" customWidth="1"/>
    <col min="12" max="13" width="17.5703125" style="1" customWidth="1"/>
    <col min="14" max="14" width="22.140625" style="1" customWidth="1"/>
    <col min="15" max="15" width="23.5703125" style="32" customWidth="1"/>
    <col min="16" max="17" width="17.42578125" style="1" customWidth="1"/>
    <col min="18" max="18" width="21.140625" style="1" customWidth="1"/>
    <col min="19" max="19" width="21.85546875" style="51" customWidth="1"/>
    <col min="20" max="21" width="13.8554687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59"/>
    </row>
    <row r="2" spans="1:250" ht="26.45" customHeight="1" x14ac:dyDescent="0.45">
      <c r="A2" s="2"/>
      <c r="B2" s="2"/>
      <c r="C2" s="46"/>
      <c r="D2" s="2"/>
      <c r="E2" s="2"/>
      <c r="T2" s="3"/>
      <c r="U2" s="3"/>
    </row>
    <row r="3" spans="1:250" s="4" customFormat="1" ht="33.6" customHeight="1" x14ac:dyDescent="0.5">
      <c r="A3" s="62"/>
      <c r="B3" s="63" t="s">
        <v>0</v>
      </c>
      <c r="C3" s="63"/>
      <c r="D3" s="63"/>
      <c r="E3" s="63"/>
      <c r="F3" s="64" t="s">
        <v>1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spans="1:250" s="4" customFormat="1" ht="33.6" customHeight="1" x14ac:dyDescent="0.5">
      <c r="A4" s="62"/>
      <c r="B4" s="63"/>
      <c r="C4" s="63"/>
      <c r="D4" s="63"/>
      <c r="E4" s="63"/>
      <c r="F4" s="67" t="s">
        <v>2</v>
      </c>
      <c r="G4" s="68"/>
      <c r="H4" s="68"/>
      <c r="I4" s="69"/>
      <c r="J4" s="73" t="s">
        <v>3</v>
      </c>
      <c r="K4" s="74"/>
      <c r="L4" s="74"/>
      <c r="M4" s="75"/>
      <c r="N4" s="64" t="s">
        <v>1</v>
      </c>
      <c r="O4" s="65"/>
      <c r="P4" s="65"/>
      <c r="Q4" s="65"/>
      <c r="R4" s="65"/>
      <c r="S4" s="65"/>
      <c r="T4" s="65"/>
      <c r="U4" s="66"/>
    </row>
    <row r="5" spans="1:250" s="4" customFormat="1" ht="62.45" customHeight="1" x14ac:dyDescent="0.3">
      <c r="A5" s="62"/>
      <c r="B5" s="63"/>
      <c r="C5" s="63"/>
      <c r="D5" s="63"/>
      <c r="E5" s="63"/>
      <c r="F5" s="70"/>
      <c r="G5" s="71"/>
      <c r="H5" s="71"/>
      <c r="I5" s="72"/>
      <c r="J5" s="76"/>
      <c r="K5" s="77"/>
      <c r="L5" s="77"/>
      <c r="M5" s="78"/>
      <c r="N5" s="79" t="s">
        <v>4</v>
      </c>
      <c r="O5" s="80"/>
      <c r="P5" s="80"/>
      <c r="Q5" s="81"/>
      <c r="R5" s="82" t="s">
        <v>5</v>
      </c>
      <c r="S5" s="83"/>
      <c r="T5" s="83"/>
      <c r="U5" s="84"/>
    </row>
    <row r="6" spans="1:250" s="4" customFormat="1" ht="100.5" customHeight="1" x14ac:dyDescent="0.3">
      <c r="A6" s="62"/>
      <c r="B6" s="5" t="s">
        <v>30</v>
      </c>
      <c r="C6" s="47" t="s">
        <v>31</v>
      </c>
      <c r="D6" s="6" t="s">
        <v>6</v>
      </c>
      <c r="E6" s="6" t="s">
        <v>7</v>
      </c>
      <c r="F6" s="5" t="s">
        <v>30</v>
      </c>
      <c r="G6" s="55" t="s">
        <v>31</v>
      </c>
      <c r="H6" s="7" t="s">
        <v>6</v>
      </c>
      <c r="I6" s="6" t="s">
        <v>7</v>
      </c>
      <c r="J6" s="5" t="s">
        <v>30</v>
      </c>
      <c r="K6" s="47" t="s">
        <v>31</v>
      </c>
      <c r="L6" s="7" t="s">
        <v>6</v>
      </c>
      <c r="M6" s="6" t="s">
        <v>7</v>
      </c>
      <c r="N6" s="5" t="s">
        <v>30</v>
      </c>
      <c r="O6" s="33" t="s">
        <v>31</v>
      </c>
      <c r="P6" s="7" t="s">
        <v>6</v>
      </c>
      <c r="Q6" s="6" t="s">
        <v>7</v>
      </c>
      <c r="R6" s="5" t="s">
        <v>30</v>
      </c>
      <c r="S6" s="47" t="s">
        <v>31</v>
      </c>
      <c r="T6" s="7" t="s">
        <v>6</v>
      </c>
      <c r="U6" s="6" t="s">
        <v>7</v>
      </c>
      <c r="W6" s="8"/>
      <c r="X6" s="9"/>
    </row>
    <row r="7" spans="1:250" ht="78.599999999999994" customHeight="1" x14ac:dyDescent="0.25">
      <c r="A7" s="10" t="s">
        <v>8</v>
      </c>
      <c r="B7" s="11">
        <f t="shared" ref="B7:C22" si="0">F7+J7</f>
        <v>12944896</v>
      </c>
      <c r="C7" s="48">
        <f>G7+K7</f>
        <v>16075727</v>
      </c>
      <c r="D7" s="12">
        <f>C7/B7%</f>
        <v>124.18583355169481</v>
      </c>
      <c r="E7" s="13"/>
      <c r="F7" s="14">
        <v>4070439</v>
      </c>
      <c r="G7" s="56">
        <v>5763081</v>
      </c>
      <c r="H7" s="12">
        <f t="shared" ref="H7:H23" si="1">G7/F7%</f>
        <v>141.58377020267346</v>
      </c>
      <c r="I7" s="12">
        <f>G7/C7%</f>
        <v>35.84958241701915</v>
      </c>
      <c r="J7" s="14">
        <f t="shared" ref="J7:J9" si="2">N7+R7</f>
        <v>8874457</v>
      </c>
      <c r="K7" s="52">
        <f>O7+S7</f>
        <v>10312646</v>
      </c>
      <c r="L7" s="12">
        <f t="shared" ref="L7:L23" si="3">K7/J7%</f>
        <v>116.20593800837617</v>
      </c>
      <c r="M7" s="12">
        <f>K7/C7%</f>
        <v>64.15041758298085</v>
      </c>
      <c r="N7" s="14">
        <v>7317036</v>
      </c>
      <c r="O7" s="34">
        <v>8789367</v>
      </c>
      <c r="P7" s="12">
        <f t="shared" ref="P7:P23" si="4">O7/N7%</f>
        <v>120.12195921955283</v>
      </c>
      <c r="Q7" s="12">
        <f>O7/C7*100</f>
        <v>54.674771473787779</v>
      </c>
      <c r="R7" s="14">
        <v>1557421</v>
      </c>
      <c r="S7" s="52">
        <v>1523279</v>
      </c>
      <c r="T7" s="12">
        <f t="shared" ref="T7:T23" si="5">S7/R7%</f>
        <v>97.807786077110819</v>
      </c>
      <c r="U7" s="12">
        <f>S7/C7*100</f>
        <v>9.4756461091930717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</row>
    <row r="8" spans="1:250" ht="47.45" customHeight="1" x14ac:dyDescent="0.25">
      <c r="A8" s="16" t="s">
        <v>9</v>
      </c>
      <c r="B8" s="17">
        <f t="shared" si="0"/>
        <v>1494284</v>
      </c>
      <c r="C8" s="49">
        <f t="shared" si="0"/>
        <v>1932514</v>
      </c>
      <c r="D8" s="18">
        <f t="shared" ref="D8:D23" si="6">C8/B8%</f>
        <v>129.32708909417488</v>
      </c>
      <c r="E8" s="18">
        <f>C8/C7%</f>
        <v>12.02131636099568</v>
      </c>
      <c r="F8" s="19">
        <v>95284</v>
      </c>
      <c r="G8" s="57">
        <v>143357</v>
      </c>
      <c r="H8" s="20">
        <f t="shared" si="1"/>
        <v>150.45233197598756</v>
      </c>
      <c r="I8" s="18">
        <f>G8/G7%</f>
        <v>2.4875062488276671</v>
      </c>
      <c r="J8" s="19">
        <f t="shared" si="2"/>
        <v>1399000</v>
      </c>
      <c r="K8" s="53">
        <f>O8</f>
        <v>1789157</v>
      </c>
      <c r="L8" s="20">
        <f t="shared" si="3"/>
        <v>127.88827734095783</v>
      </c>
      <c r="M8" s="18">
        <f>K8/K7%</f>
        <v>17.349155590136615</v>
      </c>
      <c r="N8" s="19">
        <v>1399000</v>
      </c>
      <c r="O8" s="35">
        <v>1789157</v>
      </c>
      <c r="P8" s="20">
        <f t="shared" si="4"/>
        <v>127.88827734095783</v>
      </c>
      <c r="Q8" s="18">
        <f>O8/O7%</f>
        <v>20.355925517730686</v>
      </c>
      <c r="R8" s="19"/>
      <c r="S8" s="53"/>
      <c r="T8" s="20"/>
      <c r="U8" s="20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</row>
    <row r="9" spans="1:250" ht="66.75" customHeight="1" x14ac:dyDescent="0.25">
      <c r="A9" s="16" t="s">
        <v>10</v>
      </c>
      <c r="B9" s="17">
        <f t="shared" si="0"/>
        <v>3338107</v>
      </c>
      <c r="C9" s="49">
        <f t="shared" si="0"/>
        <v>3333108</v>
      </c>
      <c r="D9" s="18">
        <f t="shared" si="6"/>
        <v>99.85024446490182</v>
      </c>
      <c r="E9" s="18">
        <f>C9/C7%</f>
        <v>20.733793252398478</v>
      </c>
      <c r="F9" s="19"/>
      <c r="G9" s="57"/>
      <c r="H9" s="20"/>
      <c r="I9" s="20"/>
      <c r="J9" s="19">
        <f t="shared" si="2"/>
        <v>3338107</v>
      </c>
      <c r="K9" s="53">
        <f>O9+S9</f>
        <v>3333108</v>
      </c>
      <c r="L9" s="20">
        <f t="shared" si="3"/>
        <v>99.85024446490182</v>
      </c>
      <c r="M9" s="18">
        <f>K9/K7%</f>
        <v>32.320589691530181</v>
      </c>
      <c r="N9" s="19">
        <v>2339539</v>
      </c>
      <c r="O9" s="35">
        <v>2336967</v>
      </c>
      <c r="P9" s="20">
        <f t="shared" si="4"/>
        <v>99.890063811716757</v>
      </c>
      <c r="Q9" s="18">
        <f>O9/O7%</f>
        <v>26.588570030128452</v>
      </c>
      <c r="R9" s="19">
        <v>998568</v>
      </c>
      <c r="S9" s="53">
        <v>996141</v>
      </c>
      <c r="T9" s="20">
        <f t="shared" si="5"/>
        <v>99.756951955199838</v>
      </c>
      <c r="U9" s="18">
        <f>S9/S7%</f>
        <v>65.3945206360752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</row>
    <row r="10" spans="1:250" ht="72.599999999999994" customHeight="1" x14ac:dyDescent="0.25">
      <c r="A10" s="16" t="s">
        <v>11</v>
      </c>
      <c r="B10" s="17">
        <f t="shared" si="0"/>
        <v>2507640</v>
      </c>
      <c r="C10" s="49">
        <f t="shared" si="0"/>
        <v>3454233</v>
      </c>
      <c r="D10" s="18">
        <f t="shared" si="6"/>
        <v>137.74836100875723</v>
      </c>
      <c r="E10" s="18">
        <f>C10/C7%</f>
        <v>21.487258398951415</v>
      </c>
      <c r="F10" s="19">
        <v>2507640</v>
      </c>
      <c r="G10" s="57">
        <v>3454233</v>
      </c>
      <c r="H10" s="20">
        <f t="shared" si="1"/>
        <v>137.74836100875723</v>
      </c>
      <c r="I10" s="18">
        <f>G10/G7%</f>
        <v>59.937262724573891</v>
      </c>
      <c r="J10" s="19"/>
      <c r="K10" s="53"/>
      <c r="L10" s="20"/>
      <c r="M10" s="20"/>
      <c r="N10" s="19"/>
      <c r="O10" s="36"/>
      <c r="P10" s="22"/>
      <c r="Q10" s="22"/>
      <c r="R10" s="19"/>
      <c r="S10" s="53"/>
      <c r="T10" s="22"/>
      <c r="U10" s="22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</row>
    <row r="11" spans="1:250" ht="70.150000000000006" customHeight="1" x14ac:dyDescent="0.25">
      <c r="A11" s="16" t="s">
        <v>12</v>
      </c>
      <c r="B11" s="17">
        <f t="shared" si="0"/>
        <v>30476</v>
      </c>
      <c r="C11" s="49">
        <f t="shared" si="0"/>
        <v>11146</v>
      </c>
      <c r="D11" s="18">
        <f t="shared" si="6"/>
        <v>36.573041081506759</v>
      </c>
      <c r="E11" s="18">
        <f>C11/C7%</f>
        <v>6.9334344879083853E-2</v>
      </c>
      <c r="F11" s="19">
        <v>30476</v>
      </c>
      <c r="G11" s="57">
        <v>11146</v>
      </c>
      <c r="H11" s="20">
        <f t="shared" si="1"/>
        <v>36.573041081506759</v>
      </c>
      <c r="I11" s="18">
        <f>G11/G7%</f>
        <v>0.1934034937215007</v>
      </c>
      <c r="J11" s="19"/>
      <c r="K11" s="53"/>
      <c r="L11" s="20"/>
      <c r="M11" s="20"/>
      <c r="N11" s="19"/>
      <c r="O11" s="36"/>
      <c r="P11" s="22"/>
      <c r="Q11" s="22"/>
      <c r="R11" s="19"/>
      <c r="S11" s="53"/>
      <c r="T11" s="22"/>
      <c r="U11" s="22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</row>
    <row r="12" spans="1:250" ht="64.5" customHeight="1" x14ac:dyDescent="0.25">
      <c r="A12" s="16" t="s">
        <v>13</v>
      </c>
      <c r="B12" s="17">
        <f t="shared" si="0"/>
        <v>3471222</v>
      </c>
      <c r="C12" s="49">
        <f t="shared" si="0"/>
        <v>5125752</v>
      </c>
      <c r="D12" s="18">
        <f t="shared" si="6"/>
        <v>147.66419433847793</v>
      </c>
      <c r="E12" s="18">
        <f>C12/C7%</f>
        <v>31.885040098031027</v>
      </c>
      <c r="F12" s="19">
        <v>1390012</v>
      </c>
      <c r="G12" s="57">
        <v>2089372</v>
      </c>
      <c r="H12" s="20">
        <f t="shared" si="1"/>
        <v>150.31323470588742</v>
      </c>
      <c r="I12" s="18">
        <f>G12/G7%</f>
        <v>36.254427102447458</v>
      </c>
      <c r="J12" s="19">
        <f t="shared" ref="J12:K22" si="7">N12+R12</f>
        <v>2081210</v>
      </c>
      <c r="K12" s="53">
        <f>O12</f>
        <v>3036380</v>
      </c>
      <c r="L12" s="20">
        <f t="shared" si="3"/>
        <v>145.89493611889239</v>
      </c>
      <c r="M12" s="18">
        <f>K12/K7%</f>
        <v>29.443268003187541</v>
      </c>
      <c r="N12" s="19">
        <v>2081210</v>
      </c>
      <c r="O12" s="35">
        <v>3036380</v>
      </c>
      <c r="P12" s="20">
        <f t="shared" si="4"/>
        <v>145.89493611889239</v>
      </c>
      <c r="Q12" s="18">
        <f>O12/O7%</f>
        <v>34.546060029123829</v>
      </c>
      <c r="R12" s="19"/>
      <c r="S12" s="53"/>
      <c r="T12" s="22"/>
      <c r="U12" s="22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</row>
    <row r="13" spans="1:250" ht="44.45" customHeight="1" x14ac:dyDescent="0.25">
      <c r="A13" s="23" t="s">
        <v>14</v>
      </c>
      <c r="B13" s="17">
        <f t="shared" si="0"/>
        <v>1405216</v>
      </c>
      <c r="C13" s="49">
        <f t="shared" si="0"/>
        <v>1451150</v>
      </c>
      <c r="D13" s="18">
        <f t="shared" si="6"/>
        <v>103.26882130576367</v>
      </c>
      <c r="E13" s="18">
        <f>C13/C7%</f>
        <v>9.0269634461943777</v>
      </c>
      <c r="F13" s="21"/>
      <c r="G13" s="57"/>
      <c r="H13" s="22"/>
      <c r="I13" s="22"/>
      <c r="J13" s="19">
        <f t="shared" si="7"/>
        <v>1405216</v>
      </c>
      <c r="K13" s="53">
        <f>O13+S13</f>
        <v>1451150</v>
      </c>
      <c r="L13" s="20">
        <f t="shared" si="3"/>
        <v>103.26882130576367</v>
      </c>
      <c r="M13" s="18">
        <f>K13/K7%</f>
        <v>14.071558356604115</v>
      </c>
      <c r="N13" s="19">
        <v>1110280</v>
      </c>
      <c r="O13" s="35">
        <v>1175636</v>
      </c>
      <c r="P13" s="20">
        <f t="shared" si="4"/>
        <v>105.88644305940845</v>
      </c>
      <c r="Q13" s="18">
        <f>O13/O7%</f>
        <v>13.375661751295628</v>
      </c>
      <c r="R13" s="19">
        <v>294936</v>
      </c>
      <c r="S13" s="53">
        <v>275514</v>
      </c>
      <c r="T13" s="20">
        <f t="shared" si="5"/>
        <v>93.414842542110833</v>
      </c>
      <c r="U13" s="18">
        <f>S13/S7%</f>
        <v>18.086903318433457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</row>
    <row r="14" spans="1:250" ht="60.75" customHeight="1" x14ac:dyDescent="0.25">
      <c r="A14" s="24" t="s">
        <v>15</v>
      </c>
      <c r="B14" s="17">
        <f t="shared" si="0"/>
        <v>991526</v>
      </c>
      <c r="C14" s="49">
        <f t="shared" si="0"/>
        <v>1040049</v>
      </c>
      <c r="D14" s="18">
        <f t="shared" si="6"/>
        <v>104.89376980533036</v>
      </c>
      <c r="E14" s="18"/>
      <c r="F14" s="21"/>
      <c r="G14" s="57"/>
      <c r="H14" s="22"/>
      <c r="I14" s="22"/>
      <c r="J14" s="19">
        <f t="shared" si="7"/>
        <v>991526</v>
      </c>
      <c r="K14" s="53">
        <f t="shared" si="7"/>
        <v>1040049</v>
      </c>
      <c r="L14" s="20">
        <f t="shared" si="3"/>
        <v>104.89376980533036</v>
      </c>
      <c r="M14" s="18">
        <f>K14/K7%</f>
        <v>10.085180854651657</v>
      </c>
      <c r="N14" s="19">
        <v>991526</v>
      </c>
      <c r="O14" s="35">
        <v>1040049</v>
      </c>
      <c r="P14" s="20">
        <f t="shared" si="4"/>
        <v>104.89376980533036</v>
      </c>
      <c r="Q14" s="20">
        <f>O14/O7%</f>
        <v>11.833036440508174</v>
      </c>
      <c r="R14" s="19"/>
      <c r="S14" s="53"/>
      <c r="T14" s="22"/>
      <c r="U14" s="22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</row>
    <row r="15" spans="1:250" ht="64.5" customHeight="1" x14ac:dyDescent="0.25">
      <c r="A15" s="24" t="s">
        <v>16</v>
      </c>
      <c r="B15" s="17">
        <f t="shared" si="0"/>
        <v>4219</v>
      </c>
      <c r="C15" s="49">
        <f t="shared" si="0"/>
        <v>6358</v>
      </c>
      <c r="D15" s="18">
        <f t="shared" si="6"/>
        <v>150.69921782412894</v>
      </c>
      <c r="E15" s="18"/>
      <c r="F15" s="21"/>
      <c r="G15" s="57"/>
      <c r="H15" s="22"/>
      <c r="I15" s="22"/>
      <c r="J15" s="19">
        <f t="shared" si="7"/>
        <v>4219</v>
      </c>
      <c r="K15" s="53">
        <f t="shared" si="7"/>
        <v>6358</v>
      </c>
      <c r="L15" s="20">
        <f t="shared" si="3"/>
        <v>150.69921782412894</v>
      </c>
      <c r="M15" s="18">
        <f>K15/K7%</f>
        <v>6.1652460483953384E-2</v>
      </c>
      <c r="N15" s="19"/>
      <c r="O15" s="36"/>
      <c r="P15" s="22"/>
      <c r="Q15" s="22"/>
      <c r="R15" s="19">
        <v>4219</v>
      </c>
      <c r="S15" s="53">
        <v>6358</v>
      </c>
      <c r="T15" s="20">
        <f t="shared" si="5"/>
        <v>150.69921782412894</v>
      </c>
      <c r="U15" s="20">
        <f>S15/S7%</f>
        <v>0.41738906661222269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</row>
    <row r="16" spans="1:250" ht="43.9" customHeight="1" x14ac:dyDescent="0.25">
      <c r="A16" s="24" t="s">
        <v>17</v>
      </c>
      <c r="B16" s="17">
        <f t="shared" si="0"/>
        <v>117875</v>
      </c>
      <c r="C16" s="49">
        <f t="shared" si="0"/>
        <v>134694</v>
      </c>
      <c r="D16" s="18">
        <f t="shared" si="6"/>
        <v>114.26850477200423</v>
      </c>
      <c r="E16" s="18"/>
      <c r="F16" s="21"/>
      <c r="G16" s="57"/>
      <c r="H16" s="22"/>
      <c r="I16" s="22"/>
      <c r="J16" s="19">
        <f t="shared" si="7"/>
        <v>117875</v>
      </c>
      <c r="K16" s="53">
        <f t="shared" si="7"/>
        <v>134694</v>
      </c>
      <c r="L16" s="20">
        <f t="shared" si="3"/>
        <v>114.26850477200423</v>
      </c>
      <c r="M16" s="18">
        <f>K16/K7%</f>
        <v>1.3061051450810974</v>
      </c>
      <c r="N16" s="19">
        <v>117875</v>
      </c>
      <c r="O16" s="35">
        <v>134694</v>
      </c>
      <c r="P16" s="20">
        <f t="shared" si="4"/>
        <v>114.26850477200423</v>
      </c>
      <c r="Q16" s="20">
        <f>O16/O7%</f>
        <v>1.5324653072286094</v>
      </c>
      <c r="R16" s="19"/>
      <c r="S16" s="53"/>
      <c r="T16" s="20"/>
      <c r="U16" s="20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</row>
    <row r="17" spans="1:250" ht="42.6" customHeight="1" x14ac:dyDescent="0.25">
      <c r="A17" s="24" t="s">
        <v>18</v>
      </c>
      <c r="B17" s="17">
        <f t="shared" si="0"/>
        <v>290717</v>
      </c>
      <c r="C17" s="49">
        <f t="shared" si="0"/>
        <v>269156</v>
      </c>
      <c r="D17" s="18">
        <f t="shared" si="6"/>
        <v>92.583509048318462</v>
      </c>
      <c r="E17" s="18"/>
      <c r="F17" s="21"/>
      <c r="G17" s="57"/>
      <c r="H17" s="22"/>
      <c r="I17" s="22"/>
      <c r="J17" s="19">
        <f t="shared" si="7"/>
        <v>290717</v>
      </c>
      <c r="K17" s="53">
        <f t="shared" si="7"/>
        <v>269156</v>
      </c>
      <c r="L17" s="20">
        <f t="shared" si="3"/>
        <v>92.583509048318462</v>
      </c>
      <c r="M17" s="18">
        <f>K17/K7%</f>
        <v>2.6099606250423024</v>
      </c>
      <c r="N17" s="19"/>
      <c r="O17" s="35"/>
      <c r="P17" s="20"/>
      <c r="Q17" s="20"/>
      <c r="R17" s="19">
        <v>290717</v>
      </c>
      <c r="S17" s="53">
        <v>269156</v>
      </c>
      <c r="T17" s="20">
        <f t="shared" si="5"/>
        <v>92.583509048318462</v>
      </c>
      <c r="U17" s="20">
        <f>S17/S7%</f>
        <v>17.669514251821234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</row>
    <row r="18" spans="1:250" ht="39" customHeight="1" x14ac:dyDescent="0.25">
      <c r="A18" s="24" t="s">
        <v>19</v>
      </c>
      <c r="B18" s="17">
        <f t="shared" si="0"/>
        <v>879</v>
      </c>
      <c r="C18" s="49">
        <f t="shared" si="0"/>
        <v>893</v>
      </c>
      <c r="D18" s="18">
        <f t="shared" si="6"/>
        <v>101.59271899886235</v>
      </c>
      <c r="E18" s="18"/>
      <c r="F18" s="21"/>
      <c r="G18" s="57"/>
      <c r="H18" s="22"/>
      <c r="I18" s="22"/>
      <c r="J18" s="19">
        <f t="shared" si="7"/>
        <v>879</v>
      </c>
      <c r="K18" s="53">
        <f t="shared" si="7"/>
        <v>893</v>
      </c>
      <c r="L18" s="20">
        <f t="shared" si="3"/>
        <v>101.59271899886235</v>
      </c>
      <c r="M18" s="25">
        <f>K18/K7%</f>
        <v>8.6592713451038653E-3</v>
      </c>
      <c r="N18" s="19">
        <v>879</v>
      </c>
      <c r="O18" s="35">
        <v>893</v>
      </c>
      <c r="P18" s="20">
        <f t="shared" si="4"/>
        <v>101.59271899886235</v>
      </c>
      <c r="Q18" s="26">
        <f>O18/O7%</f>
        <v>1.0160003558845592E-2</v>
      </c>
      <c r="R18" s="19"/>
      <c r="S18" s="53"/>
      <c r="T18" s="20"/>
      <c r="U18" s="20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</row>
    <row r="19" spans="1:250" ht="63" customHeight="1" x14ac:dyDescent="0.25">
      <c r="A19" s="16" t="s">
        <v>20</v>
      </c>
      <c r="B19" s="17">
        <f t="shared" si="0"/>
        <v>16435</v>
      </c>
      <c r="C19" s="49">
        <f t="shared" si="0"/>
        <v>20289</v>
      </c>
      <c r="D19" s="18">
        <f t="shared" si="6"/>
        <v>123.449954365683</v>
      </c>
      <c r="E19" s="18">
        <f>C19/C7%</f>
        <v>0.12620891111176497</v>
      </c>
      <c r="F19" s="19">
        <v>8991</v>
      </c>
      <c r="G19" s="57">
        <v>10514</v>
      </c>
      <c r="H19" s="20">
        <f t="shared" si="1"/>
        <v>116.93916138360584</v>
      </c>
      <c r="I19" s="18">
        <f>G19/G7%</f>
        <v>0.18243713735760439</v>
      </c>
      <c r="J19" s="19">
        <f t="shared" si="7"/>
        <v>7444</v>
      </c>
      <c r="K19" s="53">
        <f t="shared" si="7"/>
        <v>9775</v>
      </c>
      <c r="L19" s="20">
        <f t="shared" si="3"/>
        <v>131.31380977968834</v>
      </c>
      <c r="M19" s="25">
        <f>K19/K7%</f>
        <v>9.4786536840302665E-2</v>
      </c>
      <c r="N19" s="19">
        <v>7444</v>
      </c>
      <c r="O19" s="35">
        <v>9775</v>
      </c>
      <c r="P19" s="20">
        <f t="shared" si="4"/>
        <v>131.31380977968834</v>
      </c>
      <c r="Q19" s="25">
        <f>O19/O7%</f>
        <v>0.11121392473428406</v>
      </c>
      <c r="R19" s="19"/>
      <c r="S19" s="53"/>
      <c r="T19" s="22"/>
      <c r="U19" s="22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</row>
    <row r="20" spans="1:250" ht="58.9" customHeight="1" x14ac:dyDescent="0.25">
      <c r="A20" s="24" t="s">
        <v>21</v>
      </c>
      <c r="B20" s="17">
        <f t="shared" si="0"/>
        <v>382794</v>
      </c>
      <c r="C20" s="49">
        <f t="shared" si="0"/>
        <v>446120</v>
      </c>
      <c r="D20" s="18">
        <f t="shared" si="6"/>
        <v>116.54310151151795</v>
      </c>
      <c r="E20" s="18">
        <f>C20/C7%</f>
        <v>2.7751155515392867</v>
      </c>
      <c r="F20" s="21"/>
      <c r="G20" s="57"/>
      <c r="H20" s="22"/>
      <c r="I20" s="22"/>
      <c r="J20" s="19">
        <f t="shared" si="7"/>
        <v>382794</v>
      </c>
      <c r="K20" s="53">
        <f t="shared" si="7"/>
        <v>446120</v>
      </c>
      <c r="L20" s="20">
        <f t="shared" si="3"/>
        <v>116.54310151151795</v>
      </c>
      <c r="M20" s="18">
        <f>K20/K7%</f>
        <v>4.3259508762348675</v>
      </c>
      <c r="N20" s="19">
        <v>379367</v>
      </c>
      <c r="O20" s="35">
        <v>441181</v>
      </c>
      <c r="P20" s="20">
        <f t="shared" si="4"/>
        <v>116.29398445304942</v>
      </c>
      <c r="Q20" s="18">
        <f>O20/O7%</f>
        <v>5.0194854760302992</v>
      </c>
      <c r="R20" s="19">
        <v>3427</v>
      </c>
      <c r="S20" s="53">
        <v>4939</v>
      </c>
      <c r="T20" s="20">
        <f t="shared" si="5"/>
        <v>144.12022176831047</v>
      </c>
      <c r="U20" s="18">
        <f>S20/S7%</f>
        <v>0.32423475935793772</v>
      </c>
    </row>
    <row r="21" spans="1:250" ht="49.9" customHeight="1" x14ac:dyDescent="0.25">
      <c r="A21" s="24" t="s">
        <v>22</v>
      </c>
      <c r="B21" s="17">
        <f t="shared" si="0"/>
        <v>219562</v>
      </c>
      <c r="C21" s="49">
        <f t="shared" si="0"/>
        <v>203048</v>
      </c>
      <c r="D21" s="18">
        <f t="shared" si="6"/>
        <v>92.478662063562922</v>
      </c>
      <c r="E21" s="18">
        <f>C21/C7%</f>
        <v>1.2630719593583544</v>
      </c>
      <c r="F21" s="21"/>
      <c r="G21" s="57"/>
      <c r="H21" s="22"/>
      <c r="I21" s="22"/>
      <c r="J21" s="19">
        <f t="shared" si="7"/>
        <v>219562</v>
      </c>
      <c r="K21" s="53">
        <f t="shared" si="7"/>
        <v>203048</v>
      </c>
      <c r="L21" s="20">
        <f t="shared" si="3"/>
        <v>92.478662063562922</v>
      </c>
      <c r="M21" s="18">
        <f>K21/K7%</f>
        <v>1.9689224278618698</v>
      </c>
      <c r="N21" s="19"/>
      <c r="O21" s="35"/>
      <c r="P21" s="20"/>
      <c r="Q21" s="20"/>
      <c r="R21" s="19">
        <v>219562</v>
      </c>
      <c r="S21" s="53">
        <v>203048</v>
      </c>
      <c r="T21" s="20">
        <f t="shared" si="5"/>
        <v>92.478662063562922</v>
      </c>
      <c r="U21" s="18">
        <f>S21/S7%</f>
        <v>13.32966580646093</v>
      </c>
    </row>
    <row r="22" spans="1:250" ht="55.15" customHeight="1" x14ac:dyDescent="0.25">
      <c r="A22" s="24" t="s">
        <v>23</v>
      </c>
      <c r="B22" s="17">
        <f t="shared" si="0"/>
        <v>12650</v>
      </c>
      <c r="C22" s="49">
        <f t="shared" si="0"/>
        <v>18759</v>
      </c>
      <c r="D22" s="18">
        <f t="shared" si="6"/>
        <v>148.29249011857706</v>
      </c>
      <c r="E22" s="25">
        <f>C22/C7%</f>
        <v>0.11669145662899104</v>
      </c>
      <c r="F22" s="21"/>
      <c r="G22" s="57"/>
      <c r="H22" s="22"/>
      <c r="I22" s="22"/>
      <c r="J22" s="19">
        <f t="shared" si="7"/>
        <v>12650</v>
      </c>
      <c r="K22" s="53">
        <f t="shared" si="7"/>
        <v>18759</v>
      </c>
      <c r="L22" s="20">
        <f t="shared" si="3"/>
        <v>148.29249011857706</v>
      </c>
      <c r="M22" s="25">
        <f>K22/K7%</f>
        <v>0.18190287924166115</v>
      </c>
      <c r="N22" s="19"/>
      <c r="O22" s="35"/>
      <c r="P22" s="20"/>
      <c r="Q22" s="20"/>
      <c r="R22" s="19">
        <v>12650</v>
      </c>
      <c r="S22" s="53">
        <v>18759</v>
      </c>
      <c r="T22" s="20">
        <f t="shared" si="5"/>
        <v>148.29249011857706</v>
      </c>
      <c r="U22" s="25">
        <f>S22/S7%</f>
        <v>1.2314881252876195</v>
      </c>
    </row>
    <row r="23" spans="1:250" ht="42.75" customHeight="1" x14ac:dyDescent="0.25">
      <c r="A23" s="27" t="s">
        <v>24</v>
      </c>
      <c r="B23" s="17">
        <f>B7-B8-B9-B10-B11-B12-B13-B19-B20-B21-B22</f>
        <v>66510</v>
      </c>
      <c r="C23" s="49">
        <f>C7-C8-C9-C10-C11-C12-C13-C19-C20-C21-C22</f>
        <v>79608</v>
      </c>
      <c r="D23" s="18">
        <f t="shared" si="6"/>
        <v>119.69327920613441</v>
      </c>
      <c r="E23" s="18">
        <f>C23/C7%</f>
        <v>0.4952062199115474</v>
      </c>
      <c r="F23" s="19">
        <f>F7-F8-F9-F10-F11-F12-F13-F19-F20-F21-F22</f>
        <v>38036</v>
      </c>
      <c r="G23" s="57">
        <f t="shared" ref="G23" si="8">G7-G8-G9-G10-G11-G12-G13-G19-G20-G21-G22</f>
        <v>54459</v>
      </c>
      <c r="H23" s="20">
        <f t="shared" si="1"/>
        <v>143.17751603743821</v>
      </c>
      <c r="I23" s="18">
        <f>G23/G7%</f>
        <v>0.94496329307188298</v>
      </c>
      <c r="J23" s="19">
        <f t="shared" ref="J23" si="9">J7-J8-J9-J10-J11-J12-J13-J19-J20-J21-J22</f>
        <v>28474</v>
      </c>
      <c r="K23" s="53">
        <f>K7-K8-K9-K12-K13-K19-K20-K21-K22</f>
        <v>25149</v>
      </c>
      <c r="L23" s="20">
        <f t="shared" si="3"/>
        <v>88.322680339959263</v>
      </c>
      <c r="M23" s="18">
        <f>K23/K7%</f>
        <v>0.24386563836284111</v>
      </c>
      <c r="N23" s="19">
        <f t="shared" ref="N23:O23" si="10">N7-N8-N9-N10-N11-N12-N13-N19-N20-N21-N22</f>
        <v>196</v>
      </c>
      <c r="O23" s="35">
        <f t="shared" si="10"/>
        <v>271</v>
      </c>
      <c r="P23" s="20">
        <f t="shared" si="4"/>
        <v>138.26530612244898</v>
      </c>
      <c r="Q23" s="28">
        <f>O23/O7%</f>
        <v>3.0832709568277216E-3</v>
      </c>
      <c r="R23" s="19">
        <f t="shared" ref="R23:S23" si="11">R7-R8-R9-R10-R11-R12-R13-R19-R20-R21-R22</f>
        <v>28278</v>
      </c>
      <c r="S23" s="53">
        <f t="shared" si="11"/>
        <v>24878</v>
      </c>
      <c r="T23" s="20">
        <f t="shared" si="5"/>
        <v>87.976518848574869</v>
      </c>
      <c r="U23" s="18">
        <f>S23/S7%</f>
        <v>1.6331873543848499</v>
      </c>
    </row>
    <row r="24" spans="1:250" ht="15" customHeight="1" x14ac:dyDescent="0.25">
      <c r="A24" s="29"/>
      <c r="B24" s="30"/>
      <c r="C24" s="50"/>
      <c r="D24" s="30"/>
      <c r="E24" s="30"/>
      <c r="F24" s="31"/>
      <c r="G24" s="58"/>
      <c r="H24" s="31"/>
      <c r="I24" s="31"/>
      <c r="J24" s="30"/>
      <c r="K24" s="50"/>
      <c r="L24" s="30"/>
      <c r="M24" s="30"/>
      <c r="N24" s="30"/>
      <c r="O24" s="37"/>
      <c r="P24" s="30"/>
      <c r="Q24" s="30"/>
      <c r="R24" s="30"/>
      <c r="S24" s="50"/>
      <c r="T24" s="30"/>
      <c r="U24" s="30"/>
    </row>
    <row r="25" spans="1:250" ht="11.45" customHeight="1" x14ac:dyDescent="0.25"/>
    <row r="26" spans="1:250" ht="84" customHeight="1" x14ac:dyDescent="0.25">
      <c r="A26" s="38" t="s">
        <v>25</v>
      </c>
      <c r="B26" s="33" t="s">
        <v>30</v>
      </c>
      <c r="C26" s="47" t="s">
        <v>31</v>
      </c>
      <c r="D26" s="39" t="s">
        <v>6</v>
      </c>
    </row>
    <row r="27" spans="1:250" ht="55.15" customHeight="1" x14ac:dyDescent="0.25">
      <c r="A27" s="40" t="s">
        <v>26</v>
      </c>
      <c r="B27" s="41">
        <f>B29+B30+B31</f>
        <v>5620094</v>
      </c>
      <c r="C27" s="48">
        <f>C29+C30+C31</f>
        <v>6449213</v>
      </c>
      <c r="D27" s="42">
        <f t="shared" ref="D27" si="12">C27/B27%</f>
        <v>114.75276036308288</v>
      </c>
    </row>
    <row r="28" spans="1:250" ht="33.6" customHeight="1" x14ac:dyDescent="0.25">
      <c r="A28" s="40" t="s">
        <v>1</v>
      </c>
      <c r="B28" s="43"/>
      <c r="C28" s="49"/>
      <c r="D28" s="44"/>
    </row>
    <row r="29" spans="1:250" ht="60" x14ac:dyDescent="0.25">
      <c r="A29" s="40" t="s">
        <v>27</v>
      </c>
      <c r="B29" s="43">
        <v>4458944</v>
      </c>
      <c r="C29" s="49">
        <v>4840829</v>
      </c>
      <c r="D29" s="44">
        <f t="shared" ref="D29:D31" si="13">C29/B29%</f>
        <v>108.56447176730633</v>
      </c>
    </row>
    <row r="30" spans="1:250" ht="70.150000000000006" customHeight="1" x14ac:dyDescent="0.25">
      <c r="A30" s="40" t="s">
        <v>28</v>
      </c>
      <c r="B30" s="43">
        <v>1011471</v>
      </c>
      <c r="C30" s="49">
        <v>1073513</v>
      </c>
      <c r="D30" s="44">
        <f t="shared" si="13"/>
        <v>106.13383873586095</v>
      </c>
    </row>
    <row r="31" spans="1:250" ht="80.45" customHeight="1" x14ac:dyDescent="0.25">
      <c r="A31" s="40" t="s">
        <v>29</v>
      </c>
      <c r="B31" s="43">
        <v>149679</v>
      </c>
      <c r="C31" s="49">
        <v>534871</v>
      </c>
      <c r="D31" s="44">
        <f t="shared" si="13"/>
        <v>357.34538579226211</v>
      </c>
    </row>
    <row r="32" spans="1:250" x14ac:dyDescent="0.25">
      <c r="A32" s="32"/>
      <c r="B32" s="32"/>
      <c r="D32" s="32"/>
    </row>
    <row r="33" spans="1:4" x14ac:dyDescent="0.25">
      <c r="A33" s="32"/>
      <c r="B33" s="32"/>
      <c r="D33" s="32"/>
    </row>
    <row r="34" spans="1:4" ht="33.75" x14ac:dyDescent="0.5">
      <c r="A34" s="45"/>
      <c r="B34" s="60"/>
      <c r="C34" s="60"/>
      <c r="D34" s="60"/>
    </row>
    <row r="35" spans="1:4" x14ac:dyDescent="0.25">
      <c r="A35" s="32"/>
      <c r="B35" s="32"/>
      <c r="D35" s="32"/>
    </row>
    <row r="36" spans="1:4" x14ac:dyDescent="0.25">
      <c r="A36" s="32"/>
      <c r="B36" s="32"/>
      <c r="D36" s="32"/>
    </row>
    <row r="37" spans="1:4" x14ac:dyDescent="0.25">
      <c r="A37" s="32"/>
      <c r="B37" s="32"/>
      <c r="D37" s="32"/>
    </row>
    <row r="38" spans="1:4" x14ac:dyDescent="0.25">
      <c r="A38" s="32"/>
      <c r="B38" s="32"/>
      <c r="D38" s="32"/>
    </row>
    <row r="39" spans="1:4" x14ac:dyDescent="0.25">
      <c r="A39" s="32"/>
      <c r="B39" s="32"/>
      <c r="D39" s="32"/>
    </row>
    <row r="40" spans="1:4" x14ac:dyDescent="0.25">
      <c r="A40" s="32"/>
      <c r="B40" s="32"/>
      <c r="D40" s="32"/>
    </row>
    <row r="41" spans="1:4" x14ac:dyDescent="0.25">
      <c r="A41" s="32"/>
      <c r="B41" s="32"/>
      <c r="D41" s="32"/>
    </row>
    <row r="42" spans="1:4" x14ac:dyDescent="0.25">
      <c r="A42" s="32"/>
      <c r="B42" s="32"/>
      <c r="D42" s="32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2017-06-15T07:10:32Z</dcterms:modified>
</cp:coreProperties>
</file>