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Print_Area" localSheetId="0">Лист1!$A$1:$AA$31</definedName>
  </definedNames>
  <calcPr calcId="145621"/>
</workbook>
</file>

<file path=xl/calcChain.xml><?xml version="1.0" encoding="utf-8"?>
<calcChain xmlns="http://schemas.openxmlformats.org/spreadsheetml/2006/main">
  <c r="D31" i="1" l="1"/>
  <c r="D30" i="1"/>
  <c r="D29" i="1"/>
  <c r="S23" i="1"/>
  <c r="U23" i="1" s="1"/>
  <c r="R23" i="1"/>
  <c r="O23" i="1"/>
  <c r="Q23" i="1" s="1"/>
  <c r="N23" i="1"/>
  <c r="G23" i="1"/>
  <c r="I23" i="1" s="1"/>
  <c r="F23" i="1"/>
  <c r="U22" i="1"/>
  <c r="T22" i="1"/>
  <c r="K22" i="1"/>
  <c r="C22" i="1" s="1"/>
  <c r="J22" i="1"/>
  <c r="B22" i="1" s="1"/>
  <c r="U21" i="1"/>
  <c r="T21" i="1"/>
  <c r="K21" i="1"/>
  <c r="J21" i="1"/>
  <c r="B21" i="1" s="1"/>
  <c r="C21" i="1"/>
  <c r="U20" i="1"/>
  <c r="T20" i="1"/>
  <c r="Q20" i="1"/>
  <c r="P20" i="1"/>
  <c r="K20" i="1"/>
  <c r="J20" i="1"/>
  <c r="B20" i="1" s="1"/>
  <c r="C20" i="1"/>
  <c r="Q19" i="1"/>
  <c r="P19" i="1"/>
  <c r="K19" i="1"/>
  <c r="C19" i="1" s="1"/>
  <c r="J19" i="1"/>
  <c r="B19" i="1" s="1"/>
  <c r="I19" i="1"/>
  <c r="H19" i="1"/>
  <c r="Q18" i="1"/>
  <c r="P18" i="1"/>
  <c r="K18" i="1"/>
  <c r="J18" i="1"/>
  <c r="B18" i="1" s="1"/>
  <c r="U17" i="1"/>
  <c r="T17" i="1"/>
  <c r="K17" i="1"/>
  <c r="J17" i="1"/>
  <c r="C17" i="1"/>
  <c r="Q16" i="1"/>
  <c r="P16" i="1"/>
  <c r="K16" i="1"/>
  <c r="J16" i="1"/>
  <c r="B16" i="1" s="1"/>
  <c r="U15" i="1"/>
  <c r="T15" i="1"/>
  <c r="K15" i="1"/>
  <c r="J15" i="1"/>
  <c r="B15" i="1" s="1"/>
  <c r="C15" i="1"/>
  <c r="Q14" i="1"/>
  <c r="P14" i="1"/>
  <c r="K14" i="1"/>
  <c r="C14" i="1" s="1"/>
  <c r="J14" i="1"/>
  <c r="B14" i="1"/>
  <c r="U13" i="1"/>
  <c r="T13" i="1"/>
  <c r="Q13" i="1"/>
  <c r="P13" i="1"/>
  <c r="K13" i="1"/>
  <c r="C13" i="1" s="1"/>
  <c r="J13" i="1"/>
  <c r="B13" i="1"/>
  <c r="Q12" i="1"/>
  <c r="P12" i="1"/>
  <c r="K12" i="1"/>
  <c r="J12" i="1"/>
  <c r="I12" i="1"/>
  <c r="H12" i="1"/>
  <c r="C12" i="1"/>
  <c r="B12" i="1"/>
  <c r="I11" i="1"/>
  <c r="H11" i="1"/>
  <c r="C11" i="1"/>
  <c r="B11" i="1"/>
  <c r="I10" i="1"/>
  <c r="H10" i="1"/>
  <c r="C10" i="1"/>
  <c r="B10" i="1"/>
  <c r="U9" i="1"/>
  <c r="T9" i="1"/>
  <c r="Q9" i="1"/>
  <c r="P9" i="1"/>
  <c r="K9" i="1"/>
  <c r="C9" i="1" s="1"/>
  <c r="J9" i="1"/>
  <c r="B9" i="1" s="1"/>
  <c r="Q8" i="1"/>
  <c r="P8" i="1"/>
  <c r="K8" i="1"/>
  <c r="J8" i="1"/>
  <c r="B8" i="1" s="1"/>
  <c r="I8" i="1"/>
  <c r="H8" i="1"/>
  <c r="T7" i="1"/>
  <c r="P7" i="1"/>
  <c r="K7" i="1"/>
  <c r="J7" i="1"/>
  <c r="H7" i="1"/>
  <c r="L12" i="1" l="1"/>
  <c r="L8" i="1"/>
  <c r="D12" i="1"/>
  <c r="D11" i="1"/>
  <c r="D10" i="1"/>
  <c r="L17" i="1"/>
  <c r="K23" i="1"/>
  <c r="M23" i="1" s="1"/>
  <c r="C8" i="1"/>
  <c r="D8" i="1" s="1"/>
  <c r="M14" i="1"/>
  <c r="M16" i="1"/>
  <c r="M19" i="1"/>
  <c r="M21" i="1"/>
  <c r="M22" i="1"/>
  <c r="C7" i="1"/>
  <c r="E19" i="1" s="1"/>
  <c r="L7" i="1"/>
  <c r="M17" i="1"/>
  <c r="M18" i="1"/>
  <c r="M20" i="1"/>
  <c r="D27" i="1"/>
  <c r="D15" i="1"/>
  <c r="L15" i="1"/>
  <c r="D13" i="1"/>
  <c r="L13" i="1"/>
  <c r="D9" i="1"/>
  <c r="L9" i="1"/>
  <c r="D14" i="1"/>
  <c r="B23" i="1"/>
  <c r="M8" i="1"/>
  <c r="M9" i="1"/>
  <c r="E10" i="1"/>
  <c r="M12" i="1"/>
  <c r="E13" i="1"/>
  <c r="M13" i="1"/>
  <c r="L14" i="1"/>
  <c r="M15" i="1"/>
  <c r="C16" i="1"/>
  <c r="D16" i="1" s="1"/>
  <c r="L16" i="1"/>
  <c r="B17" i="1"/>
  <c r="D17" i="1" s="1"/>
  <c r="C18" i="1"/>
  <c r="D18" i="1" s="1"/>
  <c r="L18" i="1"/>
  <c r="D19" i="1"/>
  <c r="L19" i="1"/>
  <c r="D20" i="1"/>
  <c r="L20" i="1"/>
  <c r="D21" i="1"/>
  <c r="L21" i="1"/>
  <c r="D22" i="1"/>
  <c r="L22" i="1"/>
  <c r="H23" i="1"/>
  <c r="J23" i="1"/>
  <c r="P23" i="1"/>
  <c r="T23" i="1"/>
  <c r="E9" i="1" l="1"/>
  <c r="E8" i="1"/>
  <c r="E12" i="1"/>
  <c r="E11" i="1"/>
  <c r="L23" i="1"/>
  <c r="I7" i="1"/>
  <c r="Q7" i="1"/>
  <c r="E20" i="1"/>
  <c r="U7" i="1"/>
  <c r="M7" i="1"/>
  <c r="C23" i="1"/>
  <c r="E23" i="1" s="1"/>
  <c r="E22" i="1"/>
  <c r="E21" i="1"/>
  <c r="D7" i="1"/>
  <c r="D23" i="1" l="1"/>
</calcChain>
</file>

<file path=xl/sharedStrings.xml><?xml version="1.0" encoding="utf-8"?>
<sst xmlns="http://schemas.openxmlformats.org/spreadsheetml/2006/main" count="54" uniqueCount="35">
  <si>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</si>
  <si>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</si>
  <si>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</si>
  <si>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</si>
  <si>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Республиканский бюджет</t>
  </si>
  <si>
    <t>Местные  бюджеты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</si>
  <si>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</si>
  <si>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</si>
  <si>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</si>
  <si>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</si>
  <si>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</si>
  <si>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</si>
  <si>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</si>
  <si>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</si>
  <si>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</si>
  <si>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</si>
  <si>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</si>
  <si>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</si>
  <si>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</si>
  <si>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</si>
  <si>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</si>
  <si>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</si>
  <si>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</si>
  <si>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</si>
  <si>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</si>
  <si>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</si>
  <si>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</si>
  <si>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</si>
  <si>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медиционское страхование</t>
  </si>
  <si>
    <t>Страховые взносы на обязательное социальное страхование</t>
  </si>
  <si>
    <t>январь-июль 2016 год</t>
  </si>
  <si>
    <t>январь-июль 2017 год</t>
  </si>
  <si>
    <t>январь-август 2016 год</t>
  </si>
  <si>
    <t>январь-август  2017 год</t>
  </si>
  <si>
    <t>Мониторинг поступления администрируемых доходов за январь-август 2016-2017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</si>
</sst>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24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4"/>
      <name val="Book Antiqua"/>
      <family val="1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0" xfId="0" applyFont="1" applyFill="1"/>
    <xf numFmtId="49" fontId="19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21" fillId="2" borderId="0" xfId="0" applyNumberFormat="1" applyFont="1" applyFill="1"/>
    <xf numFmtId="3" fontId="1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5" fillId="2" borderId="0" xfId="0" applyNumberFormat="1" applyFont="1" applyFill="1" applyBorder="1" applyAlignment="1">
      <alignment horizontal="center" vertical="center" wrapText="1"/>
    </xf>
    <xf numFmtId="165" fontId="15" fillId="2" borderId="1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6" fontId="17" fillId="2" borderId="1" xfId="0" applyNumberFormat="1" applyFont="1" applyFill="1" applyBorder="1" applyAlignment="1">
      <alignment horizontal="center" vertical="center" wrapText="1"/>
    </xf>
    <xf numFmtId="3" fontId="18" fillId="2" borderId="0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65"/>
  <sheetViews>
    <sheetView tabSelected="1" view="pageBreakPreview" topLeftCell="A4" zoomScale="50" zoomScaleNormal="30" zoomScaleSheetLayoutView="50" workbookViewId="0">
      <selection activeCell="D7" sqref="D7"/>
    </sheetView>
  </sheetViews>
  <sheetFormatPr defaultColWidth="9.140625" defaultRowHeight="15" x14ac:dyDescent="0.25"/>
  <cols>
    <col min="1" max="1" width="68.7109375" style="1" customWidth="1"/>
    <col min="2" max="2" width="26.140625" style="1" customWidth="1"/>
    <col min="3" max="3" width="24.7109375" style="1" customWidth="1"/>
    <col min="4" max="4" width="17.28515625" style="1" customWidth="1"/>
    <col min="5" max="5" width="18.140625" style="1" customWidth="1"/>
    <col min="6" max="6" width="25" style="1" customWidth="1"/>
    <col min="7" max="7" width="25.140625" style="1" customWidth="1"/>
    <col min="8" max="9" width="15.85546875" style="1" customWidth="1"/>
    <col min="10" max="10" width="24.28515625" style="1" customWidth="1"/>
    <col min="11" max="11" width="25.5703125" style="1" customWidth="1"/>
    <col min="12" max="13" width="17.5703125" style="1" customWidth="1"/>
    <col min="14" max="14" width="26.42578125" style="1" customWidth="1"/>
    <col min="15" max="15" width="25" style="1" customWidth="1"/>
    <col min="16" max="17" width="17.42578125" style="1" customWidth="1"/>
    <col min="18" max="18" width="24.42578125" style="1" customWidth="1"/>
    <col min="19" max="19" width="25.42578125" style="1" customWidth="1"/>
    <col min="20" max="21" width="13.8554687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4" ht="40.9" customHeight="1" x14ac:dyDescent="0.25">
      <c r="A1" s="32" t="s">
        <v>34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20"/>
    </row>
    <row r="2" spans="1:24" ht="26.45" customHeight="1" x14ac:dyDescent="0.45">
      <c r="A2" s="12"/>
      <c r="B2" s="12"/>
      <c r="C2" s="12"/>
      <c r="D2" s="12"/>
      <c r="E2" s="12"/>
      <c r="T2" s="21"/>
      <c r="U2" s="21"/>
    </row>
    <row r="3" spans="1:24" s="22" customFormat="1" ht="33.6" customHeight="1" x14ac:dyDescent="0.5">
      <c r="A3" s="33"/>
      <c r="B3" s="34" t="s">
        <v>0</v>
      </c>
      <c r="C3" s="34"/>
      <c r="D3" s="34"/>
      <c r="E3" s="34"/>
      <c r="F3" s="35" t="s">
        <v>1</v>
      </c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7"/>
    </row>
    <row r="4" spans="1:24" s="22" customFormat="1" ht="33.6" customHeight="1" x14ac:dyDescent="0.5">
      <c r="A4" s="33"/>
      <c r="B4" s="34"/>
      <c r="C4" s="34"/>
      <c r="D4" s="34"/>
      <c r="E4" s="34"/>
      <c r="F4" s="38" t="s">
        <v>2</v>
      </c>
      <c r="G4" s="39"/>
      <c r="H4" s="39"/>
      <c r="I4" s="40"/>
      <c r="J4" s="44" t="s">
        <v>3</v>
      </c>
      <c r="K4" s="45"/>
      <c r="L4" s="45"/>
      <c r="M4" s="46"/>
      <c r="N4" s="35" t="s">
        <v>1</v>
      </c>
      <c r="O4" s="36"/>
      <c r="P4" s="36"/>
      <c r="Q4" s="36"/>
      <c r="R4" s="36"/>
      <c r="S4" s="36"/>
      <c r="T4" s="36"/>
      <c r="U4" s="37"/>
    </row>
    <row r="5" spans="1:24" s="22" customFormat="1" ht="62.45" customHeight="1" x14ac:dyDescent="0.3">
      <c r="A5" s="33"/>
      <c r="B5" s="34"/>
      <c r="C5" s="34"/>
      <c r="D5" s="34"/>
      <c r="E5" s="34"/>
      <c r="F5" s="41"/>
      <c r="G5" s="42"/>
      <c r="H5" s="42"/>
      <c r="I5" s="43"/>
      <c r="J5" s="47"/>
      <c r="K5" s="48"/>
      <c r="L5" s="48"/>
      <c r="M5" s="49"/>
      <c r="N5" s="50" t="s">
        <v>4</v>
      </c>
      <c r="O5" s="51"/>
      <c r="P5" s="51"/>
      <c r="Q5" s="52"/>
      <c r="R5" s="53" t="s">
        <v>5</v>
      </c>
      <c r="S5" s="54"/>
      <c r="T5" s="54"/>
      <c r="U5" s="55"/>
    </row>
    <row r="6" spans="1:24" s="22" customFormat="1" ht="100.5" customHeight="1" x14ac:dyDescent="0.3">
      <c r="A6" s="33"/>
      <c r="B6" s="9" t="s">
        <v>32</v>
      </c>
      <c r="C6" s="9" t="s">
        <v>33</v>
      </c>
      <c r="D6" s="3" t="s">
        <v>6</v>
      </c>
      <c r="E6" s="3" t="s">
        <v>7</v>
      </c>
      <c r="F6" s="9" t="s">
        <v>32</v>
      </c>
      <c r="G6" s="9" t="s">
        <v>33</v>
      </c>
      <c r="H6" s="13" t="s">
        <v>6</v>
      </c>
      <c r="I6" s="3" t="s">
        <v>7</v>
      </c>
      <c r="J6" s="9" t="s">
        <v>32</v>
      </c>
      <c r="K6" s="9" t="s">
        <v>33</v>
      </c>
      <c r="L6" s="13" t="s">
        <v>6</v>
      </c>
      <c r="M6" s="3" t="s">
        <v>7</v>
      </c>
      <c r="N6" s="9" t="s">
        <v>32</v>
      </c>
      <c r="O6" s="9" t="s">
        <v>33</v>
      </c>
      <c r="P6" s="13" t="s">
        <v>6</v>
      </c>
      <c r="Q6" s="3" t="s">
        <v>7</v>
      </c>
      <c r="R6" s="9" t="s">
        <v>32</v>
      </c>
      <c r="S6" s="9" t="s">
        <v>33</v>
      </c>
      <c r="T6" s="13" t="s">
        <v>6</v>
      </c>
      <c r="U6" s="3" t="s">
        <v>7</v>
      </c>
      <c r="W6" s="23"/>
      <c r="X6" s="24"/>
    </row>
    <row r="7" spans="1:24" ht="78.599999999999994" customHeight="1" x14ac:dyDescent="0.25">
      <c r="A7" s="25" t="s">
        <v>8</v>
      </c>
      <c r="B7" s="10">
        <v>21668995</v>
      </c>
      <c r="C7" s="10">
        <f>G7+K7</f>
        <v>26296411</v>
      </c>
      <c r="D7" s="14">
        <f>C7/B7%</f>
        <v>121.35500977318053</v>
      </c>
      <c r="E7" s="15"/>
      <c r="F7" s="6">
        <v>7050052</v>
      </c>
      <c r="G7" s="6">
        <v>9487250</v>
      </c>
      <c r="H7" s="14">
        <f t="shared" ref="H7:H23" si="0">G7/F7%</f>
        <v>134.56992941328659</v>
      </c>
      <c r="I7" s="14">
        <f>G7/C7%</f>
        <v>36.07811727615605</v>
      </c>
      <c r="J7" s="6">
        <f t="shared" ref="J7:J9" si="1">N7+R7</f>
        <v>14618943</v>
      </c>
      <c r="K7" s="6">
        <f>O7+S7</f>
        <v>16809161</v>
      </c>
      <c r="L7" s="14">
        <f t="shared" ref="L7:L23" si="2">K7/J7%</f>
        <v>114.98205444812255</v>
      </c>
      <c r="M7" s="14">
        <f>K7/C7%</f>
        <v>63.92188272384395</v>
      </c>
      <c r="N7" s="6">
        <v>12105306</v>
      </c>
      <c r="O7" s="6">
        <v>14332047</v>
      </c>
      <c r="P7" s="14">
        <f t="shared" ref="P7:P23" si="3">O7/N7%</f>
        <v>118.39475185509561</v>
      </c>
      <c r="Q7" s="14">
        <f>O7/C7*100</f>
        <v>54.5019128275718</v>
      </c>
      <c r="R7" s="6">
        <v>2513637</v>
      </c>
      <c r="S7" s="6">
        <v>2477114</v>
      </c>
      <c r="T7" s="14">
        <f t="shared" ref="T7:T23" si="4">S7/R7%</f>
        <v>98.547005792801428</v>
      </c>
      <c r="U7" s="14">
        <f>S7/C7*100</f>
        <v>9.419969896272157</v>
      </c>
    </row>
    <row r="8" spans="1:24" ht="47.45" customHeight="1" x14ac:dyDescent="0.25">
      <c r="A8" s="26" t="s">
        <v>9</v>
      </c>
      <c r="B8" s="11">
        <f t="shared" ref="B8:C22" si="5">F8+J8</f>
        <v>2123748</v>
      </c>
      <c r="C8" s="11">
        <f t="shared" si="5"/>
        <v>2592418</v>
      </c>
      <c r="D8" s="16">
        <f t="shared" ref="D8:D23" si="6">C8/B8%</f>
        <v>122.06806080570765</v>
      </c>
      <c r="E8" s="16">
        <f>C8/C7%</f>
        <v>9.8584479836430923</v>
      </c>
      <c r="F8" s="7">
        <v>131830</v>
      </c>
      <c r="G8" s="7">
        <v>233662</v>
      </c>
      <c r="H8" s="17">
        <f t="shared" si="0"/>
        <v>177.2449366608511</v>
      </c>
      <c r="I8" s="16">
        <f>G8/G7%</f>
        <v>2.462905478405228</v>
      </c>
      <c r="J8" s="7">
        <f t="shared" si="1"/>
        <v>1991918</v>
      </c>
      <c r="K8" s="7">
        <f>O8</f>
        <v>2358756</v>
      </c>
      <c r="L8" s="17">
        <f t="shared" si="2"/>
        <v>118.41632035053652</v>
      </c>
      <c r="M8" s="16">
        <f>K8/K7%</f>
        <v>14.032562362868678</v>
      </c>
      <c r="N8" s="7">
        <v>1991918</v>
      </c>
      <c r="O8" s="7">
        <v>2358756</v>
      </c>
      <c r="P8" s="17">
        <f t="shared" si="3"/>
        <v>118.41632035053652</v>
      </c>
      <c r="Q8" s="16">
        <f>O8/O7%</f>
        <v>16.457914211417254</v>
      </c>
      <c r="R8" s="7"/>
      <c r="S8" s="7"/>
      <c r="T8" s="17"/>
      <c r="U8" s="17"/>
    </row>
    <row r="9" spans="1:24" ht="66.75" customHeight="1" x14ac:dyDescent="0.25">
      <c r="A9" s="26" t="s">
        <v>10</v>
      </c>
      <c r="B9" s="11">
        <f t="shared" si="5"/>
        <v>5559396</v>
      </c>
      <c r="C9" s="11">
        <f t="shared" si="5"/>
        <v>5710744</v>
      </c>
      <c r="D9" s="16">
        <f t="shared" si="6"/>
        <v>102.72238207172146</v>
      </c>
      <c r="E9" s="16">
        <f>C9/C7%</f>
        <v>21.716819074663839</v>
      </c>
      <c r="F9" s="7"/>
      <c r="G9" s="7"/>
      <c r="H9" s="17"/>
      <c r="I9" s="17"/>
      <c r="J9" s="7">
        <f t="shared" si="1"/>
        <v>5559396</v>
      </c>
      <c r="K9" s="7">
        <f>O9+S9</f>
        <v>5710744</v>
      </c>
      <c r="L9" s="17">
        <f t="shared" si="2"/>
        <v>102.72238207172146</v>
      </c>
      <c r="M9" s="16">
        <f>K9/K7%</f>
        <v>33.973997869376113</v>
      </c>
      <c r="N9" s="7">
        <v>3898001</v>
      </c>
      <c r="O9" s="7">
        <v>4005490</v>
      </c>
      <c r="P9" s="17">
        <f t="shared" si="3"/>
        <v>102.75754162197495</v>
      </c>
      <c r="Q9" s="16">
        <f>O9/O7%</f>
        <v>27.947787221183408</v>
      </c>
      <c r="R9" s="7">
        <v>1661395</v>
      </c>
      <c r="S9" s="7">
        <v>1705254</v>
      </c>
      <c r="T9" s="17">
        <f t="shared" si="4"/>
        <v>102.63988997198138</v>
      </c>
      <c r="U9" s="16">
        <f>S9/S7%</f>
        <v>68.84035211944223</v>
      </c>
    </row>
    <row r="10" spans="1:24" ht="72.599999999999994" customHeight="1" x14ac:dyDescent="0.25">
      <c r="A10" s="26" t="s">
        <v>11</v>
      </c>
      <c r="B10" s="11">
        <f t="shared" si="5"/>
        <v>4023446</v>
      </c>
      <c r="C10" s="11">
        <f t="shared" si="5"/>
        <v>5334414</v>
      </c>
      <c r="D10" s="16">
        <f t="shared" si="6"/>
        <v>132.58321349410431</v>
      </c>
      <c r="E10" s="16">
        <f>C10/C7%</f>
        <v>20.285711232608893</v>
      </c>
      <c r="F10" s="7">
        <v>4023446</v>
      </c>
      <c r="G10" s="7">
        <v>5334414</v>
      </c>
      <c r="H10" s="17">
        <f t="shared" si="0"/>
        <v>132.58321349410431</v>
      </c>
      <c r="I10" s="16">
        <f>G10/G7%</f>
        <v>56.227189122243011</v>
      </c>
      <c r="J10" s="7"/>
      <c r="K10" s="7"/>
      <c r="L10" s="17"/>
      <c r="M10" s="17"/>
      <c r="N10" s="7"/>
      <c r="O10" s="7"/>
      <c r="P10" s="17"/>
      <c r="Q10" s="17"/>
      <c r="R10" s="7"/>
      <c r="S10" s="7"/>
      <c r="T10" s="17"/>
      <c r="U10" s="17"/>
    </row>
    <row r="11" spans="1:24" ht="70.150000000000006" customHeight="1" x14ac:dyDescent="0.25">
      <c r="A11" s="26" t="s">
        <v>12</v>
      </c>
      <c r="B11" s="11">
        <f t="shared" si="5"/>
        <v>47483</v>
      </c>
      <c r="C11" s="11">
        <f t="shared" si="5"/>
        <v>23016</v>
      </c>
      <c r="D11" s="16">
        <f t="shared" si="6"/>
        <v>48.472084746119663</v>
      </c>
      <c r="E11" s="16">
        <f>C11/C7%</f>
        <v>8.7525252020133087E-2</v>
      </c>
      <c r="F11" s="7">
        <v>47483</v>
      </c>
      <c r="G11" s="7">
        <v>23016</v>
      </c>
      <c r="H11" s="17">
        <f t="shared" si="0"/>
        <v>48.472084746119663</v>
      </c>
      <c r="I11" s="16">
        <f>G11/G7%</f>
        <v>0.24259927797833936</v>
      </c>
      <c r="J11" s="7"/>
      <c r="K11" s="7"/>
      <c r="L11" s="17"/>
      <c r="M11" s="17"/>
      <c r="N11" s="7"/>
      <c r="O11" s="7"/>
      <c r="P11" s="17"/>
      <c r="Q11" s="17"/>
      <c r="R11" s="7"/>
      <c r="S11" s="7"/>
      <c r="T11" s="17"/>
      <c r="U11" s="17"/>
    </row>
    <row r="12" spans="1:24" ht="64.5" customHeight="1" x14ac:dyDescent="0.25">
      <c r="A12" s="26" t="s">
        <v>13</v>
      </c>
      <c r="B12" s="11">
        <f t="shared" si="5"/>
        <v>6716167</v>
      </c>
      <c r="C12" s="11">
        <f t="shared" si="5"/>
        <v>9263452</v>
      </c>
      <c r="D12" s="16">
        <f t="shared" si="6"/>
        <v>137.92766022643571</v>
      </c>
      <c r="E12" s="16">
        <f>C12/C7%</f>
        <v>35.227058171550482</v>
      </c>
      <c r="F12" s="7">
        <v>2778960</v>
      </c>
      <c r="G12" s="7">
        <v>3794943</v>
      </c>
      <c r="H12" s="17">
        <f t="shared" si="0"/>
        <v>136.55982813714485</v>
      </c>
      <c r="I12" s="16">
        <f>G12/G7%</f>
        <v>40.000453239874567</v>
      </c>
      <c r="J12" s="7">
        <f t="shared" ref="J12:K22" si="7">N12+R12</f>
        <v>3937207</v>
      </c>
      <c r="K12" s="7">
        <f>O12</f>
        <v>5468509</v>
      </c>
      <c r="L12" s="17">
        <f t="shared" si="2"/>
        <v>138.89310366460285</v>
      </c>
      <c r="M12" s="16">
        <f>K12/K7%</f>
        <v>32.532908691873438</v>
      </c>
      <c r="N12" s="7">
        <v>3937207</v>
      </c>
      <c r="O12" s="7">
        <v>5468509</v>
      </c>
      <c r="P12" s="17">
        <f t="shared" si="3"/>
        <v>138.89310366460285</v>
      </c>
      <c r="Q12" s="16">
        <f>O12/O7%</f>
        <v>38.155812634440842</v>
      </c>
      <c r="R12" s="7"/>
      <c r="S12" s="7"/>
      <c r="T12" s="17"/>
      <c r="U12" s="17"/>
    </row>
    <row r="13" spans="1:24" ht="44.45" customHeight="1" x14ac:dyDescent="0.25">
      <c r="A13" s="27" t="s">
        <v>14</v>
      </c>
      <c r="B13" s="11">
        <f t="shared" si="5"/>
        <v>2159464</v>
      </c>
      <c r="C13" s="11">
        <f t="shared" si="5"/>
        <v>2211887</v>
      </c>
      <c r="D13" s="16">
        <f t="shared" si="6"/>
        <v>102.42759314348376</v>
      </c>
      <c r="E13" s="16">
        <f>C13/C7%</f>
        <v>8.4113645774702874</v>
      </c>
      <c r="F13" s="7"/>
      <c r="G13" s="7"/>
      <c r="H13" s="17"/>
      <c r="I13" s="17"/>
      <c r="J13" s="7">
        <f t="shared" si="7"/>
        <v>2159464</v>
      </c>
      <c r="K13" s="7">
        <f>O13+S13</f>
        <v>2211887</v>
      </c>
      <c r="L13" s="17">
        <f t="shared" si="2"/>
        <v>102.42759314348376</v>
      </c>
      <c r="M13" s="16">
        <f>K13/K7%</f>
        <v>13.158818575180524</v>
      </c>
      <c r="N13" s="7">
        <v>1710126</v>
      </c>
      <c r="O13" s="7">
        <v>1828380</v>
      </c>
      <c r="P13" s="17">
        <f t="shared" si="3"/>
        <v>106.91492907540147</v>
      </c>
      <c r="Q13" s="16">
        <f>O13/O7%</f>
        <v>12.757284426990784</v>
      </c>
      <c r="R13" s="7">
        <v>449338</v>
      </c>
      <c r="S13" s="7">
        <v>383507</v>
      </c>
      <c r="T13" s="17">
        <f t="shared" si="4"/>
        <v>85.349336134491182</v>
      </c>
      <c r="U13" s="16">
        <f>S13/S7%</f>
        <v>15.48200849859958</v>
      </c>
    </row>
    <row r="14" spans="1:24" ht="60.75" customHeight="1" x14ac:dyDescent="0.25">
      <c r="A14" s="4" t="s">
        <v>15</v>
      </c>
      <c r="B14" s="11">
        <f t="shared" si="5"/>
        <v>1550841</v>
      </c>
      <c r="C14" s="11">
        <f t="shared" si="5"/>
        <v>1648102</v>
      </c>
      <c r="D14" s="16">
        <f t="shared" si="6"/>
        <v>106.27150043105644</v>
      </c>
      <c r="E14" s="16"/>
      <c r="F14" s="7"/>
      <c r="G14" s="7"/>
      <c r="H14" s="17"/>
      <c r="I14" s="17"/>
      <c r="J14" s="7">
        <f t="shared" si="7"/>
        <v>1550841</v>
      </c>
      <c r="K14" s="7">
        <f t="shared" si="7"/>
        <v>1648102</v>
      </c>
      <c r="L14" s="17">
        <f t="shared" si="2"/>
        <v>106.27150043105644</v>
      </c>
      <c r="M14" s="16">
        <f>K14/K7%</f>
        <v>9.804784426777756</v>
      </c>
      <c r="N14" s="7">
        <v>1550841</v>
      </c>
      <c r="O14" s="7">
        <v>1648102</v>
      </c>
      <c r="P14" s="17">
        <f t="shared" si="3"/>
        <v>106.27150043105644</v>
      </c>
      <c r="Q14" s="17">
        <f>O14/O7%</f>
        <v>11.499418052424751</v>
      </c>
      <c r="R14" s="7"/>
      <c r="S14" s="7"/>
      <c r="T14" s="17"/>
      <c r="U14" s="17"/>
    </row>
    <row r="15" spans="1:24" ht="64.5" customHeight="1" x14ac:dyDescent="0.25">
      <c r="A15" s="4" t="s">
        <v>16</v>
      </c>
      <c r="B15" s="11">
        <f t="shared" si="5"/>
        <v>5515</v>
      </c>
      <c r="C15" s="11">
        <f t="shared" si="5"/>
        <v>7531</v>
      </c>
      <c r="D15" s="16">
        <f t="shared" si="6"/>
        <v>136.55485040797825</v>
      </c>
      <c r="E15" s="16"/>
      <c r="F15" s="7"/>
      <c r="G15" s="7"/>
      <c r="H15" s="17"/>
      <c r="I15" s="17"/>
      <c r="J15" s="7">
        <f t="shared" si="7"/>
        <v>5515</v>
      </c>
      <c r="K15" s="7">
        <f t="shared" si="7"/>
        <v>7531</v>
      </c>
      <c r="L15" s="17">
        <f t="shared" si="2"/>
        <v>136.55485040797825</v>
      </c>
      <c r="M15" s="16">
        <f>K15/K7%</f>
        <v>4.4802950010413969E-2</v>
      </c>
      <c r="N15" s="7"/>
      <c r="O15" s="7"/>
      <c r="P15" s="17"/>
      <c r="Q15" s="17"/>
      <c r="R15" s="7">
        <v>5515</v>
      </c>
      <c r="S15" s="7">
        <v>7531</v>
      </c>
      <c r="T15" s="17">
        <f t="shared" si="4"/>
        <v>136.55485040797825</v>
      </c>
      <c r="U15" s="17">
        <f>S15/S7%</f>
        <v>0.30402314951996556</v>
      </c>
    </row>
    <row r="16" spans="1:24" ht="43.9" customHeight="1" x14ac:dyDescent="0.25">
      <c r="A16" s="4" t="s">
        <v>17</v>
      </c>
      <c r="B16" s="11">
        <f t="shared" si="5"/>
        <v>157847</v>
      </c>
      <c r="C16" s="11">
        <f t="shared" si="5"/>
        <v>178896</v>
      </c>
      <c r="D16" s="16">
        <f t="shared" si="6"/>
        <v>113.33506496797531</v>
      </c>
      <c r="E16" s="16"/>
      <c r="F16" s="7"/>
      <c r="G16" s="7"/>
      <c r="H16" s="17"/>
      <c r="I16" s="17"/>
      <c r="J16" s="7">
        <f t="shared" si="7"/>
        <v>157847</v>
      </c>
      <c r="K16" s="7">
        <f t="shared" si="7"/>
        <v>178896</v>
      </c>
      <c r="L16" s="17">
        <f t="shared" si="2"/>
        <v>113.33506496797531</v>
      </c>
      <c r="M16" s="16">
        <f>K16/K7%</f>
        <v>1.064276795254683</v>
      </c>
      <c r="N16" s="7">
        <v>157847</v>
      </c>
      <c r="O16" s="7">
        <v>178896</v>
      </c>
      <c r="P16" s="17">
        <f t="shared" si="3"/>
        <v>113.33506496797531</v>
      </c>
      <c r="Q16" s="17">
        <f>O16/O7%</f>
        <v>1.2482236487223353</v>
      </c>
      <c r="R16" s="7"/>
      <c r="S16" s="7"/>
      <c r="T16" s="17"/>
      <c r="U16" s="17"/>
    </row>
    <row r="17" spans="1:21" ht="42.6" customHeight="1" x14ac:dyDescent="0.25">
      <c r="A17" s="4" t="s">
        <v>18</v>
      </c>
      <c r="B17" s="11">
        <f t="shared" si="5"/>
        <v>443189</v>
      </c>
      <c r="C17" s="11">
        <f t="shared" si="5"/>
        <v>375360</v>
      </c>
      <c r="D17" s="16">
        <f t="shared" si="6"/>
        <v>84.695242887346026</v>
      </c>
      <c r="E17" s="16"/>
      <c r="F17" s="7"/>
      <c r="G17" s="7"/>
      <c r="H17" s="17"/>
      <c r="I17" s="17"/>
      <c r="J17" s="7">
        <f t="shared" si="7"/>
        <v>443189</v>
      </c>
      <c r="K17" s="7">
        <f t="shared" si="7"/>
        <v>375360</v>
      </c>
      <c r="L17" s="17">
        <f t="shared" si="2"/>
        <v>84.695242887346026</v>
      </c>
      <c r="M17" s="16">
        <f>K17/K7%</f>
        <v>2.2330680276070889</v>
      </c>
      <c r="N17" s="7"/>
      <c r="O17" s="7"/>
      <c r="P17" s="17"/>
      <c r="Q17" s="17"/>
      <c r="R17" s="7">
        <v>443189</v>
      </c>
      <c r="S17" s="7">
        <v>375360</v>
      </c>
      <c r="T17" s="17">
        <f t="shared" si="4"/>
        <v>84.695242887346026</v>
      </c>
      <c r="U17" s="17">
        <f>S17/S7%</f>
        <v>15.153117700679097</v>
      </c>
    </row>
    <row r="18" spans="1:21" ht="39" customHeight="1" x14ac:dyDescent="0.25">
      <c r="A18" s="4" t="s">
        <v>19</v>
      </c>
      <c r="B18" s="11">
        <f t="shared" si="5"/>
        <v>1438</v>
      </c>
      <c r="C18" s="11">
        <f t="shared" si="5"/>
        <v>1382</v>
      </c>
      <c r="D18" s="16">
        <f t="shared" si="6"/>
        <v>96.105702364394986</v>
      </c>
      <c r="E18" s="16"/>
      <c r="F18" s="7"/>
      <c r="G18" s="7"/>
      <c r="H18" s="17"/>
      <c r="I18" s="17"/>
      <c r="J18" s="7">
        <f t="shared" si="7"/>
        <v>1438</v>
      </c>
      <c r="K18" s="7">
        <f t="shared" si="7"/>
        <v>1382</v>
      </c>
      <c r="L18" s="17">
        <f t="shared" si="2"/>
        <v>96.105702364394986</v>
      </c>
      <c r="M18" s="18">
        <f>K18/K7%</f>
        <v>8.2217071988304486E-3</v>
      </c>
      <c r="N18" s="7">
        <v>1438</v>
      </c>
      <c r="O18" s="7">
        <v>1382</v>
      </c>
      <c r="P18" s="17">
        <f t="shared" si="3"/>
        <v>96.105702364394986</v>
      </c>
      <c r="Q18" s="28">
        <f>O18/O7%</f>
        <v>9.642725843698392E-3</v>
      </c>
      <c r="R18" s="7"/>
      <c r="S18" s="7"/>
      <c r="T18" s="17"/>
      <c r="U18" s="17"/>
    </row>
    <row r="19" spans="1:21" ht="63" customHeight="1" x14ac:dyDescent="0.25">
      <c r="A19" s="26" t="s">
        <v>20</v>
      </c>
      <c r="B19" s="11">
        <f t="shared" si="5"/>
        <v>27067</v>
      </c>
      <c r="C19" s="11">
        <f t="shared" si="5"/>
        <v>33021</v>
      </c>
      <c r="D19" s="16">
        <f t="shared" si="6"/>
        <v>121.99726604352162</v>
      </c>
      <c r="E19" s="16">
        <f>C19/C7%</f>
        <v>0.12557226915870764</v>
      </c>
      <c r="F19" s="7">
        <v>14570</v>
      </c>
      <c r="G19" s="7">
        <v>16645</v>
      </c>
      <c r="H19" s="17">
        <f t="shared" si="0"/>
        <v>114.24159231297187</v>
      </c>
      <c r="I19" s="16">
        <f>G19/G7%</f>
        <v>0.17544599330680649</v>
      </c>
      <c r="J19" s="7">
        <f t="shared" si="7"/>
        <v>12497</v>
      </c>
      <c r="K19" s="7">
        <f t="shared" si="7"/>
        <v>16376</v>
      </c>
      <c r="L19" s="17">
        <f t="shared" si="2"/>
        <v>131.03944946787229</v>
      </c>
      <c r="M19" s="18">
        <f>K19/K7%</f>
        <v>9.7423065910309276E-2</v>
      </c>
      <c r="N19" s="7">
        <v>12497</v>
      </c>
      <c r="O19" s="7">
        <v>16376</v>
      </c>
      <c r="P19" s="17">
        <f t="shared" si="3"/>
        <v>131.03944946787229</v>
      </c>
      <c r="Q19" s="18">
        <f>O19/O7%</f>
        <v>0.11426141708857081</v>
      </c>
      <c r="R19" s="7"/>
      <c r="S19" s="7"/>
      <c r="T19" s="17"/>
      <c r="U19" s="17"/>
    </row>
    <row r="20" spans="1:21" ht="58.9" customHeight="1" x14ac:dyDescent="0.25">
      <c r="A20" s="4" t="s">
        <v>21</v>
      </c>
      <c r="B20" s="11">
        <f t="shared" si="5"/>
        <v>559399</v>
      </c>
      <c r="C20" s="11">
        <f t="shared" si="5"/>
        <v>660284</v>
      </c>
      <c r="D20" s="16">
        <f t="shared" si="6"/>
        <v>118.03453349040667</v>
      </c>
      <c r="E20" s="16">
        <f>C20/C7%</f>
        <v>2.5109282023314896</v>
      </c>
      <c r="F20" s="7"/>
      <c r="G20" s="7"/>
      <c r="H20" s="17"/>
      <c r="I20" s="17"/>
      <c r="J20" s="7">
        <f t="shared" si="7"/>
        <v>559399</v>
      </c>
      <c r="K20" s="7">
        <f t="shared" si="7"/>
        <v>660284</v>
      </c>
      <c r="L20" s="17">
        <f t="shared" si="2"/>
        <v>118.03453349040667</v>
      </c>
      <c r="M20" s="16">
        <f>K20/K7%</f>
        <v>3.92811991032747</v>
      </c>
      <c r="N20" s="7">
        <v>555225</v>
      </c>
      <c r="O20" s="7">
        <v>653893</v>
      </c>
      <c r="P20" s="17">
        <f t="shared" si="3"/>
        <v>117.7708136341123</v>
      </c>
      <c r="Q20" s="16">
        <f>O20/O7%</f>
        <v>4.5624536397347848</v>
      </c>
      <c r="R20" s="7">
        <v>4174</v>
      </c>
      <c r="S20" s="7">
        <v>6391</v>
      </c>
      <c r="T20" s="17">
        <f t="shared" si="4"/>
        <v>153.11451844753233</v>
      </c>
      <c r="U20" s="16">
        <f>S20/S7%</f>
        <v>0.25800185215537114</v>
      </c>
    </row>
    <row r="21" spans="1:21" ht="49.9" customHeight="1" x14ac:dyDescent="0.25">
      <c r="A21" s="4" t="s">
        <v>22</v>
      </c>
      <c r="B21" s="11">
        <f t="shared" si="5"/>
        <v>335396</v>
      </c>
      <c r="C21" s="11">
        <f t="shared" si="5"/>
        <v>315486</v>
      </c>
      <c r="D21" s="16">
        <f t="shared" si="6"/>
        <v>94.063733616381825</v>
      </c>
      <c r="E21" s="16">
        <f>C21/C7%</f>
        <v>1.1997302597681487</v>
      </c>
      <c r="F21" s="7"/>
      <c r="G21" s="7"/>
      <c r="H21" s="17"/>
      <c r="I21" s="17"/>
      <c r="J21" s="7">
        <f t="shared" si="7"/>
        <v>335396</v>
      </c>
      <c r="K21" s="7">
        <f t="shared" si="7"/>
        <v>315486</v>
      </c>
      <c r="L21" s="17">
        <f t="shared" si="2"/>
        <v>94.063733616381825</v>
      </c>
      <c r="M21" s="16">
        <f>K21/K7%</f>
        <v>1.8768694047251973</v>
      </c>
      <c r="N21" s="7"/>
      <c r="O21" s="7"/>
      <c r="P21" s="17"/>
      <c r="Q21" s="17"/>
      <c r="R21" s="7">
        <v>335396</v>
      </c>
      <c r="S21" s="7">
        <v>315486</v>
      </c>
      <c r="T21" s="17">
        <f t="shared" si="4"/>
        <v>94.063733616381825</v>
      </c>
      <c r="U21" s="16">
        <f>S21/S7%</f>
        <v>12.736030719619686</v>
      </c>
    </row>
    <row r="22" spans="1:21" ht="55.15" customHeight="1" x14ac:dyDescent="0.25">
      <c r="A22" s="4" t="s">
        <v>23</v>
      </c>
      <c r="B22" s="11">
        <f t="shared" si="5"/>
        <v>16051</v>
      </c>
      <c r="C22" s="11">
        <f t="shared" si="5"/>
        <v>24162</v>
      </c>
      <c r="D22" s="16">
        <f t="shared" si="6"/>
        <v>150.53267709176998</v>
      </c>
      <c r="E22" s="18">
        <f>C22/C7%</f>
        <v>9.1883261179633982E-2</v>
      </c>
      <c r="F22" s="7"/>
      <c r="G22" s="7"/>
      <c r="H22" s="17"/>
      <c r="I22" s="17"/>
      <c r="J22" s="7">
        <f t="shared" si="7"/>
        <v>16051</v>
      </c>
      <c r="K22" s="7">
        <f t="shared" si="7"/>
        <v>24162</v>
      </c>
      <c r="L22" s="17">
        <f t="shared" si="2"/>
        <v>150.53267709176998</v>
      </c>
      <c r="M22" s="18">
        <f>K22/K7%</f>
        <v>0.1437430458307824</v>
      </c>
      <c r="N22" s="7"/>
      <c r="O22" s="7"/>
      <c r="P22" s="17"/>
      <c r="Q22" s="17"/>
      <c r="R22" s="7">
        <v>16051</v>
      </c>
      <c r="S22" s="7">
        <v>24162</v>
      </c>
      <c r="T22" s="17">
        <f t="shared" si="4"/>
        <v>150.53267709176998</v>
      </c>
      <c r="U22" s="18">
        <f>S22/S7%</f>
        <v>0.97540928677485172</v>
      </c>
    </row>
    <row r="23" spans="1:21" ht="42.75" customHeight="1" x14ac:dyDescent="0.25">
      <c r="A23" s="26" t="s">
        <v>24</v>
      </c>
      <c r="B23" s="11">
        <f>B7-B8-B9-B10-B11-B12-B13-B19-B20-B21-B22</f>
        <v>101378</v>
      </c>
      <c r="C23" s="11">
        <f>C7-C8-C9-C10-C11-C12-C13-C19-C20-C21-C22</f>
        <v>127527</v>
      </c>
      <c r="D23" s="16">
        <f t="shared" si="6"/>
        <v>125.79356467872714</v>
      </c>
      <c r="E23" s="16">
        <f>C23/C7%</f>
        <v>0.48495971560529688</v>
      </c>
      <c r="F23" s="7">
        <f>F7-F8-F9-F10-F11-F12-F13-F19-F20-F21-F22</f>
        <v>53763</v>
      </c>
      <c r="G23" s="7">
        <f t="shared" ref="G23" si="8">G7-G8-G9-G10-G11-G12-G13-G19-G20-G21-G22</f>
        <v>84570</v>
      </c>
      <c r="H23" s="17">
        <f t="shared" si="0"/>
        <v>157.30148987221696</v>
      </c>
      <c r="I23" s="16">
        <f>G23/G7%</f>
        <v>0.89140688819204728</v>
      </c>
      <c r="J23" s="7">
        <f t="shared" ref="J23" si="9">J7-J8-J9-J10-J11-J12-J13-J19-J20-J21-J22</f>
        <v>47615</v>
      </c>
      <c r="K23" s="7">
        <f>K7-K8-K9-K12-K13-K19-K20-K21-K22</f>
        <v>42957</v>
      </c>
      <c r="L23" s="17">
        <f t="shared" si="2"/>
        <v>90.217368476320488</v>
      </c>
      <c r="M23" s="16">
        <f>K23/K7%</f>
        <v>0.25555707390749605</v>
      </c>
      <c r="N23" s="7">
        <f t="shared" ref="N23:O23" si="10">N7-N8-N9-N10-N11-N12-N13-N19-N20-N21-N22</f>
        <v>332</v>
      </c>
      <c r="O23" s="7">
        <f t="shared" si="10"/>
        <v>643</v>
      </c>
      <c r="P23" s="17">
        <f t="shared" si="3"/>
        <v>193.67469879518075</v>
      </c>
      <c r="Q23" s="29">
        <f>O23/O7%</f>
        <v>4.4864491443546064E-3</v>
      </c>
      <c r="R23" s="7">
        <f t="shared" ref="R23:S23" si="11">R7-R8-R9-R10-R11-R12-R13-R19-R20-R21-R22</f>
        <v>47283</v>
      </c>
      <c r="S23" s="7">
        <f t="shared" si="11"/>
        <v>42314</v>
      </c>
      <c r="T23" s="17">
        <f t="shared" si="4"/>
        <v>89.490937546263993</v>
      </c>
      <c r="U23" s="16">
        <f>S23/S7%</f>
        <v>1.7081975234082889</v>
      </c>
    </row>
    <row r="24" spans="1:21" ht="15" customHeight="1" x14ac:dyDescent="0.25">
      <c r="A24" s="30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5" customHeight="1" x14ac:dyDescent="0.25"/>
    <row r="26" spans="1:21" ht="87.75" customHeight="1" x14ac:dyDescent="0.25">
      <c r="A26" s="2" t="s">
        <v>25</v>
      </c>
      <c r="B26" s="9" t="s">
        <v>30</v>
      </c>
      <c r="C26" s="9" t="s">
        <v>31</v>
      </c>
      <c r="D26" s="3" t="s">
        <v>6</v>
      </c>
    </row>
    <row r="27" spans="1:21" ht="55.15" customHeight="1" x14ac:dyDescent="0.25">
      <c r="A27" s="4" t="s">
        <v>26</v>
      </c>
      <c r="B27" s="10">
        <v>9560816</v>
      </c>
      <c r="C27" s="10">
        <v>11446787</v>
      </c>
      <c r="D27" s="19">
        <f t="shared" ref="D27" si="12">C27/B27%</f>
        <v>119.72604639603983</v>
      </c>
    </row>
    <row r="28" spans="1:21" ht="33.6" customHeight="1" x14ac:dyDescent="0.25">
      <c r="A28" s="4" t="s">
        <v>1</v>
      </c>
      <c r="B28" s="11"/>
      <c r="C28" s="11"/>
      <c r="D28" s="16"/>
    </row>
    <row r="29" spans="1:21" ht="60" x14ac:dyDescent="0.25">
      <c r="A29" s="4" t="s">
        <v>27</v>
      </c>
      <c r="B29" s="11">
        <v>7525405</v>
      </c>
      <c r="C29" s="11">
        <v>8588776</v>
      </c>
      <c r="D29" s="16">
        <f t="shared" ref="D29:D31" si="13">C29/B29%</f>
        <v>114.13041557231803</v>
      </c>
    </row>
    <row r="30" spans="1:21" ht="70.150000000000006" customHeight="1" x14ac:dyDescent="0.25">
      <c r="A30" s="4" t="s">
        <v>28</v>
      </c>
      <c r="B30" s="11">
        <v>1694861</v>
      </c>
      <c r="C30" s="11">
        <v>1939733</v>
      </c>
      <c r="D30" s="16">
        <f t="shared" si="13"/>
        <v>114.44791047761439</v>
      </c>
    </row>
    <row r="31" spans="1:21" ht="80.45" customHeight="1" x14ac:dyDescent="0.25">
      <c r="A31" s="4" t="s">
        <v>29</v>
      </c>
      <c r="B31" s="11">
        <v>340550</v>
      </c>
      <c r="C31" s="11">
        <v>918278</v>
      </c>
      <c r="D31" s="16">
        <f t="shared" si="13"/>
        <v>269.64557333724855</v>
      </c>
    </row>
    <row r="34" spans="1:4" ht="33.75" x14ac:dyDescent="0.5">
      <c r="A34" s="5"/>
      <c r="B34" s="31"/>
      <c r="C34" s="31"/>
      <c r="D34" s="31"/>
    </row>
    <row r="65" ht="409.6" customHeight="1" x14ac:dyDescent="0.25"/>
  </sheetData>
  <mergeCells count="10">
    <mergeCell ref="B34:D34"/>
    <mergeCell ref="A1:R1"/>
    <mergeCell ref="A3:A6"/>
    <mergeCell ref="B3:E5"/>
    <mergeCell ref="F3:U3"/>
    <mergeCell ref="F4:I5"/>
    <mergeCell ref="J4:M5"/>
    <mergeCell ref="N4:U4"/>
    <mergeCell ref="N5:Q5"/>
    <mergeCell ref="R5:U5"/>
  </mergeCells>
  <pageMargins left="0" right="0" top="0" bottom="0" header="0" footer="0"/>
  <pageSetup paperSize="9" scale="25" orientation="landscape" r:id="rId1"/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2017-09-15T06:32:11Z</dcterms:modified>
</cp:coreProperties>
</file>