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Лист1!$A$1:$M$31</definedName>
  </definedNames>
  <calcPr calcId="114210"/>
</workbook>
</file>

<file path=xl/calcChain.xml><?xml version="1.0" encoding="utf-8"?>
<calcChain xmlns="http://schemas.openxmlformats.org/spreadsheetml/2006/main">
  <c r="J23" i="1"/>
  <c r="F23"/>
  <c r="L21"/>
  <c r="M21"/>
  <c r="L22"/>
  <c r="M22"/>
  <c r="K23"/>
  <c r="M23"/>
  <c r="B27"/>
  <c r="G23"/>
  <c r="L23"/>
  <c r="C8"/>
  <c r="C9"/>
  <c r="C10"/>
  <c r="C11"/>
  <c r="C12"/>
  <c r="C13"/>
  <c r="C14"/>
  <c r="C15"/>
  <c r="C16"/>
  <c r="C17"/>
  <c r="C18"/>
  <c r="C19"/>
  <c r="C20"/>
  <c r="C21"/>
  <c r="C22"/>
  <c r="C7"/>
  <c r="B8"/>
  <c r="B9"/>
  <c r="B10"/>
  <c r="B11"/>
  <c r="B12"/>
  <c r="B13"/>
  <c r="B14"/>
  <c r="B15"/>
  <c r="B16"/>
  <c r="B17"/>
  <c r="B18"/>
  <c r="B19"/>
  <c r="B20"/>
  <c r="B21"/>
  <c r="B22"/>
  <c r="B7"/>
  <c r="B23"/>
  <c r="C23"/>
  <c r="C27"/>
  <c r="D31"/>
  <c r="D30"/>
  <c r="D29"/>
  <c r="I23"/>
  <c r="I19"/>
  <c r="H19"/>
  <c r="I12"/>
  <c r="H12"/>
  <c r="I11"/>
  <c r="H11"/>
  <c r="I10"/>
  <c r="H10"/>
  <c r="I8"/>
  <c r="H8"/>
  <c r="H7"/>
  <c r="L12"/>
  <c r="L8"/>
  <c r="D12"/>
  <c r="D11"/>
  <c r="D10"/>
  <c r="L17"/>
  <c r="D8"/>
  <c r="M14"/>
  <c r="M16"/>
  <c r="M19"/>
  <c r="L7"/>
  <c r="M17"/>
  <c r="M18"/>
  <c r="M20"/>
  <c r="D27"/>
  <c r="D15"/>
  <c r="L15"/>
  <c r="D13"/>
  <c r="L13"/>
  <c r="D9"/>
  <c r="L9"/>
  <c r="D14"/>
  <c r="M8"/>
  <c r="M9"/>
  <c r="M12"/>
  <c r="M13"/>
  <c r="L14"/>
  <c r="M15"/>
  <c r="D16"/>
  <c r="L16"/>
  <c r="D17"/>
  <c r="D18"/>
  <c r="L18"/>
  <c r="D19"/>
  <c r="L19"/>
  <c r="D20"/>
  <c r="L20"/>
  <c r="D21"/>
  <c r="D22"/>
  <c r="H23"/>
  <c r="E23"/>
  <c r="E19"/>
  <c r="E9"/>
  <c r="E13"/>
  <c r="E10"/>
  <c r="E8"/>
  <c r="E12"/>
  <c r="E11"/>
  <c r="I7"/>
  <c r="E20"/>
  <c r="M7"/>
  <c r="E22"/>
  <c r="E21"/>
  <c r="D7"/>
  <c r="D23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<sst xmlns="http://schemas.openxmlformats.org/spreadsheetml/2006/main" count="43" uniqueCount="31">
  <si>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</si>
  <si>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</si>
  <si>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</si>
  <si>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</si>
  <si>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</si>
  <si>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</si>
  <si>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</si>
  <si>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</si>
  <si>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</si>
  <si>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</si>
  <si>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</si>
  <si>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</si>
  <si>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</si>
  <si>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</si>
  <si>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</si>
  <si>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</si>
  <si>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</si>
  <si>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</si>
  <si>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</si>
  <si>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</si>
  <si>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</si>
  <si>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</si>
  <si>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</si>
  <si>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</si>
  <si>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</si>
  <si>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</si>
  <si>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</si>
  <si>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</si>
  <si>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 xml:space="preserve">                      Мониторинг поступления администрируемых доходов за январь - ноябрь  2018-2019 гг.</t>
  </si>
  <si>
    <t>январь - ноябрь 2018 года</t>
  </si>
  <si>
    <t>январь - ноябрь 2019 года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</si>
</sst>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0"/>
  </numFmts>
  <fonts count="35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indexed="9"/>
      <name val="Calibri"/>
      <family val="2"/>
    </font>
    <font>
      <sz val="24"/>
      <color indexed="9"/>
      <name val="Book Antiqua"/>
      <family val="1"/>
      <charset val="204"/>
    </font>
    <font>
      <sz val="22"/>
      <color indexed="9"/>
      <name val="Arial Narrow"/>
      <family val="2"/>
      <charset val="204"/>
    </font>
    <font>
      <sz val="20"/>
      <color indexed="9"/>
      <name val="Calibri"/>
      <family val="2"/>
      <charset val="204"/>
    </font>
    <font>
      <sz val="20"/>
      <color indexed="9"/>
      <name val="Arial Narrow"/>
      <family val="2"/>
      <charset val="204"/>
    </font>
    <font>
      <b/>
      <sz val="26"/>
      <color indexed="9"/>
      <name val="Arial Narrow"/>
      <family val="2"/>
      <charset val="204"/>
    </font>
    <font>
      <sz val="26"/>
      <color indexed="9"/>
      <name val="Arial Narrow"/>
      <family val="2"/>
      <charset val="204"/>
    </font>
    <font>
      <i/>
      <sz val="26"/>
      <color indexed="9"/>
      <name val="Arial Narrow"/>
      <family val="2"/>
      <charset val="204"/>
    </font>
    <font>
      <sz val="11"/>
      <color indexed="8"/>
      <name val="Calibri"/>
      <family val="2"/>
    </font>
    <font>
      <b/>
      <sz val="26"/>
      <color indexed="8"/>
      <name val="Arial Narrow"/>
      <family val="2"/>
      <charset val="204"/>
    </font>
    <font>
      <sz val="26"/>
      <color indexed="8"/>
      <name val="Arial Narrow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/>
  </cellStyleXfs>
  <cellXfs count="60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L65"/>
  <sheetViews>
    <sheetView tabSelected="1" view="pageBreakPreview" zoomScale="40" zoomScaleNormal="30" zoomScaleSheetLayoutView="40" workbookViewId="0">
      <selection sqref="A1:R1"/>
    </sheetView>
  </sheetViews>
  <sheetFormatPr defaultRowHeight="15"/>
  <cols>
    <col min="1" max="1" width="91" style="1" customWidth="1"/>
    <col min="2" max="2" width="32" style="1" customWidth="1"/>
    <col min="3" max="3" width="33.42578125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2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0"/>
    </row>
    <row r="2" spans="1:24" ht="26.45" customHeight="1">
      <c r="A2" s="12"/>
      <c r="B2" s="12"/>
      <c r="C2" s="12"/>
      <c r="D2" s="12"/>
      <c r="E2" s="12"/>
      <c r="T2" s="21"/>
      <c r="U2" s="21"/>
    </row>
    <row r="3" spans="1:24" s="22" customFormat="1" ht="33.6" customHeight="1">
      <c r="A3" s="49"/>
      <c r="B3" s="50" t="s">
        <v>0</v>
      </c>
      <c r="C3" s="50"/>
      <c r="D3" s="50"/>
      <c r="E3" s="51"/>
      <c r="F3" s="57" t="s">
        <v>1</v>
      </c>
      <c r="G3" s="58"/>
      <c r="H3" s="58"/>
      <c r="I3" s="58"/>
      <c r="J3" s="58"/>
      <c r="K3" s="58"/>
      <c r="L3" s="58"/>
      <c r="M3" s="59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>
      <c r="A4" s="49"/>
      <c r="B4" s="50"/>
      <c r="C4" s="50"/>
      <c r="D4" s="50"/>
      <c r="E4" s="51"/>
      <c r="F4" s="52" t="s">
        <v>2</v>
      </c>
      <c r="G4" s="52"/>
      <c r="H4" s="52"/>
      <c r="I4" s="52"/>
      <c r="J4" s="53" t="s">
        <v>3</v>
      </c>
      <c r="K4" s="53"/>
      <c r="L4" s="53"/>
      <c r="M4" s="53"/>
      <c r="N4" s="54"/>
      <c r="O4" s="54"/>
      <c r="P4" s="54"/>
      <c r="Q4" s="54"/>
      <c r="R4" s="54"/>
      <c r="S4" s="54"/>
      <c r="T4" s="54"/>
      <c r="U4" s="54"/>
    </row>
    <row r="5" spans="1:24" s="22" customFormat="1" ht="62.45" customHeight="1">
      <c r="A5" s="49"/>
      <c r="B5" s="50"/>
      <c r="C5" s="50"/>
      <c r="D5" s="50"/>
      <c r="E5" s="51"/>
      <c r="F5" s="52"/>
      <c r="G5" s="52"/>
      <c r="H5" s="52"/>
      <c r="I5" s="52"/>
      <c r="J5" s="53"/>
      <c r="K5" s="53"/>
      <c r="L5" s="53"/>
      <c r="M5" s="53"/>
      <c r="N5" s="55"/>
      <c r="O5" s="55"/>
      <c r="P5" s="55"/>
      <c r="Q5" s="55"/>
      <c r="R5" s="56"/>
      <c r="S5" s="56"/>
      <c r="T5" s="56"/>
      <c r="U5" s="56"/>
      <c r="W5" s="38"/>
      <c r="X5" s="38"/>
    </row>
    <row r="6" spans="1:24" s="22" customFormat="1" ht="100.5" customHeight="1">
      <c r="A6" s="49"/>
      <c r="B6" s="9" t="s">
        <v>29</v>
      </c>
      <c r="C6" s="9" t="s">
        <v>30</v>
      </c>
      <c r="D6" s="3" t="s">
        <v>4</v>
      </c>
      <c r="E6" s="3" t="s">
        <v>5</v>
      </c>
      <c r="F6" s="9" t="s">
        <v>29</v>
      </c>
      <c r="G6" s="9" t="s">
        <v>30</v>
      </c>
      <c r="H6" s="13" t="s">
        <v>4</v>
      </c>
      <c r="I6" s="3" t="s">
        <v>5</v>
      </c>
      <c r="J6" s="9" t="s">
        <v>29</v>
      </c>
      <c r="K6" s="9" t="s">
        <v>30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.599999999999994" customHeight="1">
      <c r="A7" s="24" t="s">
        <v>6</v>
      </c>
      <c r="B7" s="10">
        <f>F7+J7</f>
        <v>32581289</v>
      </c>
      <c r="C7" s="10">
        <f>G7+K7</f>
        <v>31444073</v>
      </c>
      <c r="D7" s="14">
        <f>C7/B7%</f>
        <v>96.509604024567594</v>
      </c>
      <c r="E7" s="15"/>
      <c r="F7" s="6">
        <v>10515383</v>
      </c>
      <c r="G7" s="43">
        <v>7605328</v>
      </c>
      <c r="H7" s="14">
        <f>G7/F7%</f>
        <v>72.325734592834138</v>
      </c>
      <c r="I7" s="14">
        <f>G7/C7%</f>
        <v>24.186841189434972</v>
      </c>
      <c r="J7" s="6">
        <v>22065906</v>
      </c>
      <c r="K7" s="6">
        <v>23838745</v>
      </c>
      <c r="L7" s="14">
        <f>K7/J7%</f>
        <v>108.03429054759863</v>
      </c>
      <c r="M7" s="14">
        <f>K7/C7%</f>
        <v>75.813158810565042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>
      <c r="A8" s="46" t="s">
        <v>7</v>
      </c>
      <c r="B8" s="11">
        <f>F8+J8</f>
        <v>3666276</v>
      </c>
      <c r="C8" s="11">
        <f t="shared" ref="C8:C22" si="0">G8+K8</f>
        <v>3842736</v>
      </c>
      <c r="D8" s="16">
        <f t="shared" ref="D8:D23" si="1">C8/B8%</f>
        <v>104.81305826402594</v>
      </c>
      <c r="E8" s="16">
        <f>C8/C7%</f>
        <v>12.220859555948747</v>
      </c>
      <c r="F8" s="7">
        <v>414768</v>
      </c>
      <c r="G8" s="44">
        <v>383960</v>
      </c>
      <c r="H8" s="17">
        <f>G8/F8%</f>
        <v>92.572233152027152</v>
      </c>
      <c r="I8" s="16">
        <f>G8/G7%</f>
        <v>5.0485659527110469</v>
      </c>
      <c r="J8" s="7">
        <v>3251508</v>
      </c>
      <c r="K8" s="7">
        <v>3458776</v>
      </c>
      <c r="L8" s="17">
        <f>K8/J8%</f>
        <v>106.37451914619308</v>
      </c>
      <c r="M8" s="16">
        <f>K8/K7%</f>
        <v>14.509052385098292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>
      <c r="A9" s="46" t="s">
        <v>8</v>
      </c>
      <c r="B9" s="11">
        <f>F9+J9</f>
        <v>8317878</v>
      </c>
      <c r="C9" s="11">
        <f t="shared" si="0"/>
        <v>8473332</v>
      </c>
      <c r="D9" s="16">
        <f t="shared" si="1"/>
        <v>101.86891416296319</v>
      </c>
      <c r="E9" s="16">
        <f>C9/C7%</f>
        <v>26.947310547205511</v>
      </c>
      <c r="F9" s="7"/>
      <c r="G9" s="44"/>
      <c r="H9" s="17"/>
      <c r="I9" s="17"/>
      <c r="J9" s="7">
        <v>8317878</v>
      </c>
      <c r="K9" s="7">
        <v>8473332</v>
      </c>
      <c r="L9" s="17">
        <f>K9/J9%</f>
        <v>101.86891416296319</v>
      </c>
      <c r="M9" s="16">
        <f>K9/K7%</f>
        <v>35.544371148732871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>
      <c r="A10" s="46" t="s">
        <v>9</v>
      </c>
      <c r="B10" s="11">
        <f t="shared" ref="B10:B22" si="2">F10+J10</f>
        <v>6861590</v>
      </c>
      <c r="C10" s="11">
        <f t="shared" si="0"/>
        <v>5721797</v>
      </c>
      <c r="D10" s="16">
        <f t="shared" si="1"/>
        <v>83.388791810644477</v>
      </c>
      <c r="E10" s="16">
        <f>C10/C7%</f>
        <v>18.19674251487713</v>
      </c>
      <c r="F10" s="7">
        <v>6861590</v>
      </c>
      <c r="G10" s="44">
        <v>5721797</v>
      </c>
      <c r="H10" s="17">
        <f>G10/F10%</f>
        <v>83.388791810644477</v>
      </c>
      <c r="I10" s="16">
        <f>G10/G7%</f>
        <v>75.234059596114719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>
      <c r="A11" s="46" t="s">
        <v>10</v>
      </c>
      <c r="B11" s="11">
        <f t="shared" si="2"/>
        <v>231773</v>
      </c>
      <c r="C11" s="11">
        <f t="shared" si="0"/>
        <v>237940</v>
      </c>
      <c r="D11" s="16">
        <f t="shared" si="1"/>
        <v>102.66079310359706</v>
      </c>
      <c r="E11" s="16">
        <f>C11/C7%</f>
        <v>0.75670858543039266</v>
      </c>
      <c r="F11" s="7">
        <v>231773</v>
      </c>
      <c r="G11" s="44">
        <v>237940</v>
      </c>
      <c r="H11" s="17">
        <f>G11/F11%</f>
        <v>102.66079310359706</v>
      </c>
      <c r="I11" s="16">
        <f>G11/G7%</f>
        <v>3.128596163110914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>
      <c r="A12" s="46" t="s">
        <v>11</v>
      </c>
      <c r="B12" s="11">
        <f t="shared" si="2"/>
        <v>7906732</v>
      </c>
      <c r="C12" s="11">
        <f t="shared" si="0"/>
        <v>7785783</v>
      </c>
      <c r="D12" s="16">
        <f t="shared" si="1"/>
        <v>98.470303533748194</v>
      </c>
      <c r="E12" s="16">
        <f>C12/C7%</f>
        <v>24.760733127670836</v>
      </c>
      <c r="F12" s="7">
        <v>2855570</v>
      </c>
      <c r="G12" s="44">
        <v>1094450</v>
      </c>
      <c r="H12" s="17">
        <f>G12/F12%</f>
        <v>38.326848930336148</v>
      </c>
      <c r="I12" s="16">
        <f>G12/G7%</f>
        <v>14.39056934822535</v>
      </c>
      <c r="J12" s="7">
        <v>5051162</v>
      </c>
      <c r="K12" s="7">
        <v>6691333</v>
      </c>
      <c r="L12" s="17">
        <f t="shared" ref="L12:L23" si="3">K12/J12%</f>
        <v>132.47116208112112</v>
      </c>
      <c r="M12" s="16">
        <f>K12/K7%</f>
        <v>28.069149613371003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>
      <c r="A13" s="25" t="s">
        <v>12</v>
      </c>
      <c r="B13" s="11">
        <f t="shared" si="2"/>
        <v>4035005</v>
      </c>
      <c r="C13" s="11">
        <f t="shared" si="0"/>
        <v>3730106</v>
      </c>
      <c r="D13" s="16">
        <f t="shared" si="1"/>
        <v>92.443652486180312</v>
      </c>
      <c r="E13" s="16">
        <f>C13/C7%</f>
        <v>11.862668045580483</v>
      </c>
      <c r="F13" s="7"/>
      <c r="G13" s="44"/>
      <c r="H13" s="17"/>
      <c r="I13" s="17"/>
      <c r="J13" s="7">
        <v>4035005</v>
      </c>
      <c r="K13" s="7">
        <v>3730106</v>
      </c>
      <c r="L13" s="17">
        <f t="shared" si="3"/>
        <v>92.443652486180312</v>
      </c>
      <c r="M13" s="16">
        <f>K13/K7%</f>
        <v>15.647241496983167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>
      <c r="A14" s="4" t="s">
        <v>13</v>
      </c>
      <c r="B14" s="11">
        <f t="shared" si="2"/>
        <v>2802911</v>
      </c>
      <c r="C14" s="11">
        <f t="shared" si="0"/>
        <v>2449866</v>
      </c>
      <c r="D14" s="16">
        <f t="shared" si="1"/>
        <v>87.4043449827697</v>
      </c>
      <c r="E14" s="16"/>
      <c r="F14" s="7"/>
      <c r="G14" s="44"/>
      <c r="H14" s="17"/>
      <c r="I14" s="17"/>
      <c r="J14" s="7">
        <v>2802911</v>
      </c>
      <c r="K14" s="7">
        <v>2449866</v>
      </c>
      <c r="L14" s="17">
        <f t="shared" si="3"/>
        <v>87.4043449827697</v>
      </c>
      <c r="M14" s="16">
        <f>K14/K7%</f>
        <v>10.276824555990677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>
      <c r="A15" s="4" t="s">
        <v>14</v>
      </c>
      <c r="B15" s="11">
        <f t="shared" si="2"/>
        <v>99810</v>
      </c>
      <c r="C15" s="11">
        <f t="shared" si="0"/>
        <v>116232</v>
      </c>
      <c r="D15" s="16">
        <f t="shared" si="1"/>
        <v>116.45326119627292</v>
      </c>
      <c r="E15" s="16"/>
      <c r="F15" s="7"/>
      <c r="G15" s="44"/>
      <c r="H15" s="17"/>
      <c r="I15" s="17"/>
      <c r="J15" s="7">
        <v>99810</v>
      </c>
      <c r="K15" s="7">
        <v>116232</v>
      </c>
      <c r="L15" s="17">
        <f t="shared" si="3"/>
        <v>116.45326119627292</v>
      </c>
      <c r="M15" s="16">
        <f>K15/K7%</f>
        <v>0.48757600284746533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>
      <c r="A16" s="4" t="s">
        <v>15</v>
      </c>
      <c r="B16" s="11">
        <f t="shared" si="2"/>
        <v>584088</v>
      </c>
      <c r="C16" s="11">
        <f t="shared" si="0"/>
        <v>662551</v>
      </c>
      <c r="D16" s="16">
        <f t="shared" si="1"/>
        <v>113.43342099135747</v>
      </c>
      <c r="E16" s="16"/>
      <c r="F16" s="7"/>
      <c r="G16" s="44"/>
      <c r="H16" s="17"/>
      <c r="I16" s="17"/>
      <c r="J16" s="7">
        <v>584088</v>
      </c>
      <c r="K16" s="7">
        <v>662551</v>
      </c>
      <c r="L16" s="17">
        <f t="shared" si="3"/>
        <v>113.43342099135747</v>
      </c>
      <c r="M16" s="16">
        <f>K16/K7%</f>
        <v>2.7793031889891853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>
      <c r="A17" s="4" t="s">
        <v>16</v>
      </c>
      <c r="B17" s="11">
        <f t="shared" si="2"/>
        <v>544991</v>
      </c>
      <c r="C17" s="11">
        <f t="shared" si="0"/>
        <v>497592</v>
      </c>
      <c r="D17" s="16">
        <f t="shared" si="1"/>
        <v>91.302792156200752</v>
      </c>
      <c r="E17" s="16"/>
      <c r="F17" s="7"/>
      <c r="G17" s="44"/>
      <c r="H17" s="17"/>
      <c r="I17" s="17"/>
      <c r="J17" s="7">
        <v>544991</v>
      </c>
      <c r="K17" s="7">
        <v>497592</v>
      </c>
      <c r="L17" s="17">
        <f t="shared" si="3"/>
        <v>91.302792156200752</v>
      </c>
      <c r="M17" s="16">
        <f>K17/K7%</f>
        <v>2.087324647333574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>
      <c r="A18" s="4" t="s">
        <v>17</v>
      </c>
      <c r="B18" s="11">
        <f t="shared" si="2"/>
        <v>3205</v>
      </c>
      <c r="C18" s="11">
        <f t="shared" si="0"/>
        <v>3865</v>
      </c>
      <c r="D18" s="16">
        <f t="shared" si="1"/>
        <v>120.59282371294853</v>
      </c>
      <c r="E18" s="16"/>
      <c r="F18" s="7"/>
      <c r="G18" s="44"/>
      <c r="H18" s="17"/>
      <c r="I18" s="17"/>
      <c r="J18" s="7">
        <v>3205</v>
      </c>
      <c r="K18" s="7">
        <v>3865</v>
      </c>
      <c r="L18" s="17">
        <f t="shared" si="3"/>
        <v>120.59282371294853</v>
      </c>
      <c r="M18" s="18">
        <f>K18/K7%</f>
        <v>1.6213101822264552E-2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>
      <c r="A19" s="46" t="s">
        <v>18</v>
      </c>
      <c r="B19" s="11">
        <f t="shared" si="2"/>
        <v>44039</v>
      </c>
      <c r="C19" s="11">
        <f t="shared" si="0"/>
        <v>48218</v>
      </c>
      <c r="D19" s="16">
        <f t="shared" si="1"/>
        <v>109.48931628783579</v>
      </c>
      <c r="E19" s="16">
        <f>C19/C7%</f>
        <v>0.15334527432244546</v>
      </c>
      <c r="F19" s="7">
        <v>23077</v>
      </c>
      <c r="G19" s="44">
        <v>26924</v>
      </c>
      <c r="H19" s="17">
        <f>G19/F19%</f>
        <v>116.67027776574078</v>
      </c>
      <c r="I19" s="16">
        <f>G19/G7%</f>
        <v>0.35401497476505944</v>
      </c>
      <c r="J19" s="7">
        <v>20962</v>
      </c>
      <c r="K19" s="7">
        <v>21294</v>
      </c>
      <c r="L19" s="17">
        <f t="shared" si="3"/>
        <v>101.58381833794485</v>
      </c>
      <c r="M19" s="18">
        <f>K19/K7%</f>
        <v>8.9325172109521705E-2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>
      <c r="A20" s="4" t="s">
        <v>19</v>
      </c>
      <c r="B20" s="11">
        <f t="shared" si="2"/>
        <v>933370</v>
      </c>
      <c r="C20" s="11">
        <f t="shared" si="0"/>
        <v>1012774</v>
      </c>
      <c r="D20" s="16">
        <f t="shared" si="1"/>
        <v>108.5072372156808</v>
      </c>
      <c r="E20" s="16">
        <f>C20/C7%</f>
        <v>3.2208740896893353</v>
      </c>
      <c r="F20" s="7"/>
      <c r="G20" s="44"/>
      <c r="H20" s="17"/>
      <c r="I20" s="17"/>
      <c r="J20" s="7">
        <v>933370</v>
      </c>
      <c r="K20" s="7">
        <v>1012774</v>
      </c>
      <c r="L20" s="17">
        <f t="shared" si="3"/>
        <v>108.5072372156808</v>
      </c>
      <c r="M20" s="16">
        <f>K20/K7%</f>
        <v>4.2484367360781787</v>
      </c>
      <c r="N20" s="32"/>
      <c r="O20" s="32"/>
      <c r="P20" s="33"/>
      <c r="Q20" s="34"/>
      <c r="R20" s="32"/>
      <c r="S20" s="32"/>
      <c r="T20" s="33"/>
      <c r="U20" s="34"/>
    </row>
    <row r="21" spans="1:21" ht="49.9" customHeight="1">
      <c r="A21" s="4" t="s">
        <v>20</v>
      </c>
      <c r="B21" s="11">
        <f t="shared" si="2"/>
        <v>361311</v>
      </c>
      <c r="C21" s="11">
        <f t="shared" si="0"/>
        <v>346632</v>
      </c>
      <c r="D21" s="16">
        <f t="shared" si="1"/>
        <v>95.937295017311953</v>
      </c>
      <c r="E21" s="16">
        <f>C21/C7%</f>
        <v>1.102376272946574</v>
      </c>
      <c r="F21" s="7"/>
      <c r="G21" s="44"/>
      <c r="H21" s="17"/>
      <c r="I21" s="17"/>
      <c r="J21" s="7">
        <v>361311</v>
      </c>
      <c r="K21" s="7">
        <v>346632</v>
      </c>
      <c r="L21" s="17">
        <f t="shared" si="3"/>
        <v>95.937295017311953</v>
      </c>
      <c r="M21" s="16">
        <f>K21/K7%</f>
        <v>1.4540698346326537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>
      <c r="A22" s="4" t="s">
        <v>21</v>
      </c>
      <c r="B22" s="11">
        <f t="shared" si="2"/>
        <v>29535</v>
      </c>
      <c r="C22" s="11">
        <f t="shared" si="0"/>
        <v>35495</v>
      </c>
      <c r="D22" s="16">
        <f t="shared" si="1"/>
        <v>120.17944811240899</v>
      </c>
      <c r="E22" s="18">
        <f>C22/C7%</f>
        <v>0.11288295889657807</v>
      </c>
      <c r="F22" s="7"/>
      <c r="G22" s="44"/>
      <c r="H22" s="17"/>
      <c r="I22" s="17"/>
      <c r="J22" s="7">
        <v>29535</v>
      </c>
      <c r="K22" s="7">
        <v>35495</v>
      </c>
      <c r="L22" s="17">
        <f t="shared" si="3"/>
        <v>120.17944811240899</v>
      </c>
      <c r="M22" s="18">
        <f>K22/K7%</f>
        <v>0.14889626110770512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>
      <c r="A23" s="46" t="s">
        <v>22</v>
      </c>
      <c r="B23" s="11">
        <f>B7-B8-B9-B10-B11-B12-B13-B19-B20-B21-B22</f>
        <v>193780</v>
      </c>
      <c r="C23" s="11">
        <f>C7-C8-C9-C10-C11-C12-C13-C19-C20-C21-C22</f>
        <v>209260</v>
      </c>
      <c r="D23" s="16">
        <f t="shared" si="1"/>
        <v>107.98844049953556</v>
      </c>
      <c r="E23" s="16">
        <f>C23/C7%</f>
        <v>0.66549902743197431</v>
      </c>
      <c r="F23" s="7">
        <f>F7-F8-F9-F10-F11-F12-F13-F19-F20-F21-F22</f>
        <v>128605</v>
      </c>
      <c r="G23" s="44">
        <f>G7-G8-G9-G10-G11-G12-G13-G19-G20-G21-G22</f>
        <v>140257</v>
      </c>
      <c r="H23" s="17">
        <f>G23/F23%</f>
        <v>109.06030092142608</v>
      </c>
      <c r="I23" s="16">
        <f>G23/G7%</f>
        <v>1.8441939650729069</v>
      </c>
      <c r="J23" s="7">
        <f>J7-J8-J9-J12-J13-J19-J20-J21-J22</f>
        <v>65175</v>
      </c>
      <c r="K23" s="7">
        <f>K7-K8-K9-K12-K13-K19-K20-K21-K22</f>
        <v>69003</v>
      </c>
      <c r="L23" s="17">
        <f t="shared" si="3"/>
        <v>105.87341772151899</v>
      </c>
      <c r="M23" s="16">
        <f>K23/K7%</f>
        <v>0.2894573518866031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>
      <c r="A24" s="26"/>
      <c r="B24" s="8"/>
      <c r="C24" s="8"/>
      <c r="D24" s="8"/>
      <c r="E24" s="8"/>
      <c r="F24" s="8"/>
      <c r="G24" s="45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/>
    <row r="26" spans="1:21" ht="87.75" customHeight="1">
      <c r="A26" s="2" t="s">
        <v>23</v>
      </c>
      <c r="B26" s="9" t="s">
        <v>29</v>
      </c>
      <c r="C26" s="9" t="s">
        <v>30</v>
      </c>
      <c r="D26" s="3" t="s">
        <v>4</v>
      </c>
    </row>
    <row r="27" spans="1:21" ht="51" customHeight="1">
      <c r="A27" s="4" t="s">
        <v>24</v>
      </c>
      <c r="B27" s="10">
        <f>B29+B30+B31</f>
        <v>17161785</v>
      </c>
      <c r="C27" s="10">
        <f>C29+C30+C31</f>
        <v>16854350</v>
      </c>
      <c r="D27" s="19">
        <f>C27/B27%</f>
        <v>98.208607088365227</v>
      </c>
    </row>
    <row r="28" spans="1:21" ht="33.6" customHeight="1">
      <c r="A28" s="4" t="s">
        <v>1</v>
      </c>
      <c r="B28" s="11"/>
      <c r="C28" s="11"/>
      <c r="D28" s="16"/>
    </row>
    <row r="29" spans="1:21" ht="73.5" customHeight="1">
      <c r="A29" s="4" t="s">
        <v>25</v>
      </c>
      <c r="B29" s="11">
        <v>12755531</v>
      </c>
      <c r="C29" s="11">
        <v>12485420</v>
      </c>
      <c r="D29" s="16">
        <f>C29/B29%</f>
        <v>97.882400975702225</v>
      </c>
    </row>
    <row r="30" spans="1:21" ht="58.5" customHeight="1">
      <c r="A30" s="4" t="s">
        <v>27</v>
      </c>
      <c r="B30" s="11">
        <v>2896286</v>
      </c>
      <c r="C30" s="11">
        <v>2873891</v>
      </c>
      <c r="D30" s="16">
        <f>C30/B30%</f>
        <v>99.22676835091562</v>
      </c>
    </row>
    <row r="31" spans="1:21" ht="80.45" customHeight="1">
      <c r="A31" s="4" t="s">
        <v>26</v>
      </c>
      <c r="B31" s="11">
        <v>1509968</v>
      </c>
      <c r="C31" s="11">
        <v>1495039</v>
      </c>
      <c r="D31" s="16">
        <f>C31/B31%</f>
        <v>99.011303550803717</v>
      </c>
    </row>
    <row r="34" spans="1:4" ht="33.75">
      <c r="A34" s="5"/>
      <c r="B34" s="47"/>
      <c r="C34" s="47"/>
      <c r="D34" s="47"/>
    </row>
    <row r="65" ht="409.6" customHeight="1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honeticPr fontId="0" type="noConversion"/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2019-12-26T11:58:56Z</dcterms:modified>
</cp:coreProperties>
</file>