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январь 2022 г." sheetId="1" r:id="rId1"/>
  </sheets>
  <definedNames>
    <definedName name="_xlnm.Print_Area" localSheetId="0">'январь 2022 г.'!$A$1:$N$31</definedName>
  </definedNames>
  <calcPr calcId="145621" calcOnSave="0"/>
</workbook>
</file>

<file path=xl/calcChain.xml><?xml version="1.0" encoding="utf-8"?>
<calcChain xmlns="http://schemas.openxmlformats.org/spreadsheetml/2006/main">
  <c r="H9" i="1" l="1"/>
  <c r="J23" i="1"/>
  <c r="F23" i="1"/>
  <c r="I9" i="1" l="1"/>
  <c r="K23" i="1" l="1"/>
  <c r="C7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<sst xmlns="http://schemas.openxmlformats.org/spreadsheetml/2006/main" count="43" uniqueCount="31">
  <si>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</si>
  <si>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</si>
  <si>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</si>
  <si>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</si>
  <si>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</si>
  <si>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</si>
  <si>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</si>
  <si>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</si>
  <si>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</si>
  <si>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</si>
  <si>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</si>
  <si>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</si>
  <si>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</si>
  <si>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</si>
  <si>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</si>
  <si>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</si>
  <si>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</si>
  <si>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</si>
  <si>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</si>
  <si>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</si>
  <si>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</si>
  <si>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</si>
  <si>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</si>
  <si>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</si>
  <si>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</si>
  <si>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</si>
  <si>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</si>
  <si>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</si>
  <si>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2021 год</t>
  </si>
  <si>
    <t>январь 2022 год</t>
  </si>
  <si>
    <t>Мониторинг поступления администрируемых доходов за январь 2021- 2022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</si>
</sst>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topLeftCell="A10" zoomScale="40" zoomScaleNormal="30" zoomScaleSheetLayoutView="40" workbookViewId="0">
      <selection activeCell="M46" sqref="M46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9.42578125" style="1" customWidth="1"/>
    <col min="4" max="4" width="22.710937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6" style="1" customWidth="1"/>
    <col min="11" max="11" width="28.42578125" style="1" customWidth="1"/>
    <col min="12" max="13" width="17.5703125" style="1" customWidth="1"/>
    <col min="14" max="14" width="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6"/>
      <c r="B3" s="47" t="s">
        <v>0</v>
      </c>
      <c r="C3" s="47"/>
      <c r="D3" s="47"/>
      <c r="E3" s="48"/>
      <c r="F3" s="54" t="s">
        <v>1</v>
      </c>
      <c r="G3" s="55"/>
      <c r="H3" s="55"/>
      <c r="I3" s="55"/>
      <c r="J3" s="55"/>
      <c r="K3" s="55"/>
      <c r="L3" s="55"/>
      <c r="M3" s="56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6"/>
      <c r="B4" s="47"/>
      <c r="C4" s="47"/>
      <c r="D4" s="47"/>
      <c r="E4" s="48"/>
      <c r="F4" s="49" t="s">
        <v>2</v>
      </c>
      <c r="G4" s="49"/>
      <c r="H4" s="49"/>
      <c r="I4" s="49"/>
      <c r="J4" s="50" t="s">
        <v>3</v>
      </c>
      <c r="K4" s="50"/>
      <c r="L4" s="50"/>
      <c r="M4" s="50"/>
      <c r="N4" s="51"/>
      <c r="O4" s="51"/>
      <c r="P4" s="51"/>
      <c r="Q4" s="51"/>
      <c r="R4" s="51"/>
      <c r="S4" s="51"/>
      <c r="T4" s="51"/>
      <c r="U4" s="51"/>
    </row>
    <row r="5" spans="1:24" s="22" customFormat="1" ht="62.45" customHeight="1" x14ac:dyDescent="0.3">
      <c r="A5" s="46"/>
      <c r="B5" s="47"/>
      <c r="C5" s="47"/>
      <c r="D5" s="47"/>
      <c r="E5" s="48"/>
      <c r="F5" s="49"/>
      <c r="G5" s="49"/>
      <c r="H5" s="49"/>
      <c r="I5" s="49"/>
      <c r="J5" s="50"/>
      <c r="K5" s="50"/>
      <c r="L5" s="50"/>
      <c r="M5" s="50"/>
      <c r="N5" s="52"/>
      <c r="O5" s="52"/>
      <c r="P5" s="52"/>
      <c r="Q5" s="52"/>
      <c r="R5" s="53"/>
      <c r="S5" s="53"/>
      <c r="T5" s="53"/>
      <c r="U5" s="53"/>
      <c r="W5" s="38"/>
      <c r="X5" s="38"/>
    </row>
    <row r="6" spans="1:24" s="22" customFormat="1" ht="129" customHeight="1" x14ac:dyDescent="0.3">
      <c r="A6" s="46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" customHeight="1" x14ac:dyDescent="0.25">
      <c r="A7" s="24" t="s">
        <v>6</v>
      </c>
      <c r="B7" s="10">
        <f t="shared" ref="B7:C22" si="0">F7+J7</f>
        <v>3459666</v>
      </c>
      <c r="C7" s="10">
        <f>G7+K7</f>
        <v>4100094</v>
      </c>
      <c r="D7" s="14">
        <f>C7/B7%</f>
        <v>118.51126669453062</v>
      </c>
      <c r="E7" s="15"/>
      <c r="F7" s="6">
        <v>1275230</v>
      </c>
      <c r="G7" s="6">
        <v>1487363</v>
      </c>
      <c r="H7" s="14">
        <f t="shared" ref="H7:H23" si="1">G7/F7%</f>
        <v>116.63488155077908</v>
      </c>
      <c r="I7" s="14">
        <f>G7/C7%</f>
        <v>36.276314640591167</v>
      </c>
      <c r="J7" s="6">
        <v>2184436</v>
      </c>
      <c r="K7" s="6">
        <v>2612731</v>
      </c>
      <c r="L7" s="14">
        <f t="shared" ref="L7:L23" si="2">K7/J7%</f>
        <v>119.60666277245018</v>
      </c>
      <c r="M7" s="14">
        <f>K7/C7%</f>
        <v>63.723685359408826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2" t="s">
        <v>7</v>
      </c>
      <c r="B8" s="11">
        <f t="shared" si="0"/>
        <v>345437</v>
      </c>
      <c r="C8" s="11">
        <f t="shared" si="0"/>
        <v>585935</v>
      </c>
      <c r="D8" s="16">
        <f t="shared" ref="D8:D23" si="3">C8/B8%</f>
        <v>169.62137813841599</v>
      </c>
      <c r="E8" s="16">
        <f>C8/C7%</f>
        <v>14.290769918933565</v>
      </c>
      <c r="F8" s="7">
        <v>55039</v>
      </c>
      <c r="G8" s="7">
        <v>66205</v>
      </c>
      <c r="H8" s="17">
        <f t="shared" si="1"/>
        <v>120.28743254782972</v>
      </c>
      <c r="I8" s="16">
        <f>G8/G7%</f>
        <v>4.4511662586739087</v>
      </c>
      <c r="J8" s="7">
        <v>290398</v>
      </c>
      <c r="K8" s="7">
        <v>519730</v>
      </c>
      <c r="L8" s="17">
        <f t="shared" si="2"/>
        <v>178.97161826183375</v>
      </c>
      <c r="M8" s="16">
        <f>K8/K7%</f>
        <v>19.892212401506317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2" t="s">
        <v>8</v>
      </c>
      <c r="B9" s="11">
        <f t="shared" si="0"/>
        <v>655615</v>
      </c>
      <c r="C9" s="11">
        <f t="shared" si="0"/>
        <v>809767</v>
      </c>
      <c r="D9" s="16">
        <f t="shared" si="3"/>
        <v>123.51257979149349</v>
      </c>
      <c r="E9" s="16">
        <f>C9/C7%</f>
        <v>19.749961830143405</v>
      </c>
      <c r="F9" s="7">
        <v>9</v>
      </c>
      <c r="G9" s="7">
        <v>4059</v>
      </c>
      <c r="H9" s="43">
        <f t="shared" si="1"/>
        <v>45100</v>
      </c>
      <c r="I9" s="16">
        <f>G9/G8%</f>
        <v>6.1309568763688551</v>
      </c>
      <c r="J9" s="7">
        <v>655606</v>
      </c>
      <c r="K9" s="7">
        <v>805708</v>
      </c>
      <c r="L9" s="17">
        <f t="shared" si="2"/>
        <v>122.89515349157878</v>
      </c>
      <c r="M9" s="16">
        <f>K9/K7%</f>
        <v>30.837770899491755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2" t="s">
        <v>9</v>
      </c>
      <c r="B10" s="11">
        <f t="shared" si="0"/>
        <v>956778</v>
      </c>
      <c r="C10" s="11">
        <f t="shared" si="0"/>
        <v>1211653</v>
      </c>
      <c r="D10" s="16">
        <f t="shared" si="3"/>
        <v>126.63888592756103</v>
      </c>
      <c r="E10" s="16">
        <f>C10/C7%</f>
        <v>29.551834665254013</v>
      </c>
      <c r="F10" s="7">
        <v>956778</v>
      </c>
      <c r="G10" s="7">
        <v>1211653</v>
      </c>
      <c r="H10" s="17">
        <f t="shared" si="1"/>
        <v>126.63888592756103</v>
      </c>
      <c r="I10" s="16">
        <f>G10/G7%</f>
        <v>81.463166691654962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2" t="s">
        <v>10</v>
      </c>
      <c r="B11" s="11">
        <f t="shared" si="0"/>
        <v>25651</v>
      </c>
      <c r="C11" s="11">
        <f t="shared" si="0"/>
        <v>21764</v>
      </c>
      <c r="D11" s="16">
        <f t="shared" si="3"/>
        <v>84.84659467467155</v>
      </c>
      <c r="E11" s="16">
        <f>C11/C7%</f>
        <v>0.53081709833969659</v>
      </c>
      <c r="F11" s="7">
        <v>25651</v>
      </c>
      <c r="G11" s="7">
        <v>21764</v>
      </c>
      <c r="H11" s="17">
        <f t="shared" si="1"/>
        <v>84.84659467467155</v>
      </c>
      <c r="I11" s="16">
        <f>G11/G7%</f>
        <v>1.4632608179711342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2" t="s">
        <v>11</v>
      </c>
      <c r="B12" s="11">
        <f t="shared" si="0"/>
        <v>1239106</v>
      </c>
      <c r="C12" s="11">
        <f t="shared" si="0"/>
        <v>1290781</v>
      </c>
      <c r="D12" s="16">
        <f t="shared" si="3"/>
        <v>104.17034539417935</v>
      </c>
      <c r="E12" s="16">
        <f>C12/C7%</f>
        <v>31.481741638118539</v>
      </c>
      <c r="F12" s="7">
        <v>228920</v>
      </c>
      <c r="G12" s="7">
        <v>177150</v>
      </c>
      <c r="H12" s="17">
        <f t="shared" si="1"/>
        <v>77.385112703127731</v>
      </c>
      <c r="I12" s="16">
        <f>G12/G7%</f>
        <v>11.910340649861535</v>
      </c>
      <c r="J12" s="7">
        <v>1010186</v>
      </c>
      <c r="K12" s="7">
        <v>1113631</v>
      </c>
      <c r="L12" s="17">
        <f t="shared" si="2"/>
        <v>110.24019339012816</v>
      </c>
      <c r="M12" s="16">
        <f>K12/K7%</f>
        <v>42.623255130359766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0"/>
        <v>97308</v>
      </c>
      <c r="C13" s="11">
        <f t="shared" si="0"/>
        <v>129056</v>
      </c>
      <c r="D13" s="16">
        <f t="shared" si="3"/>
        <v>132.62629999588933</v>
      </c>
      <c r="E13" s="16">
        <f>C13/C7%</f>
        <v>3.147635151779447</v>
      </c>
      <c r="F13" s="7"/>
      <c r="G13" s="7"/>
      <c r="H13" s="17"/>
      <c r="I13" s="17"/>
      <c r="J13" s="7">
        <v>97308</v>
      </c>
      <c r="K13" s="7">
        <v>129056</v>
      </c>
      <c r="L13" s="17">
        <f t="shared" si="2"/>
        <v>132.62629999588933</v>
      </c>
      <c r="M13" s="16">
        <f>K13/K7%</f>
        <v>4.9395058274273165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29856</v>
      </c>
      <c r="C14" s="11">
        <f t="shared" si="0"/>
        <v>53060</v>
      </c>
      <c r="D14" s="16">
        <f t="shared" si="3"/>
        <v>177.71972132904608</v>
      </c>
      <c r="E14" s="16"/>
      <c r="F14" s="7"/>
      <c r="G14" s="7"/>
      <c r="H14" s="17"/>
      <c r="I14" s="17"/>
      <c r="J14" s="7">
        <v>29856</v>
      </c>
      <c r="K14" s="7">
        <v>53060</v>
      </c>
      <c r="L14" s="17">
        <f t="shared" si="2"/>
        <v>177.71972132904608</v>
      </c>
      <c r="M14" s="16">
        <f>K14/K7%</f>
        <v>2.0308252169855985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3153</v>
      </c>
      <c r="C15" s="11">
        <f t="shared" si="0"/>
        <v>3992</v>
      </c>
      <c r="D15" s="16">
        <f t="shared" si="3"/>
        <v>126.60957817951157</v>
      </c>
      <c r="E15" s="16"/>
      <c r="F15" s="7"/>
      <c r="G15" s="7"/>
      <c r="H15" s="17"/>
      <c r="I15" s="17"/>
      <c r="J15" s="7">
        <v>3153</v>
      </c>
      <c r="K15" s="7">
        <v>3992</v>
      </c>
      <c r="L15" s="17">
        <f t="shared" si="2"/>
        <v>126.60957817951157</v>
      </c>
      <c r="M15" s="16">
        <f>K15/K7%</f>
        <v>0.15279031787045816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26777</v>
      </c>
      <c r="C16" s="11">
        <f t="shared" si="0"/>
        <v>27980</v>
      </c>
      <c r="D16" s="16">
        <f t="shared" si="3"/>
        <v>104.49266161257796</v>
      </c>
      <c r="E16" s="16"/>
      <c r="F16" s="7"/>
      <c r="G16" s="7"/>
      <c r="H16" s="17"/>
      <c r="I16" s="17"/>
      <c r="J16" s="7">
        <v>26777</v>
      </c>
      <c r="K16" s="7">
        <v>27980</v>
      </c>
      <c r="L16" s="17">
        <f t="shared" si="2"/>
        <v>104.49266161257796</v>
      </c>
      <c r="M16" s="16">
        <f>K16/K7%</f>
        <v>1.0709100936912372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37354</v>
      </c>
      <c r="C17" s="11">
        <f t="shared" si="0"/>
        <v>43877</v>
      </c>
      <c r="D17" s="16">
        <f t="shared" si="3"/>
        <v>117.4626546019168</v>
      </c>
      <c r="E17" s="16"/>
      <c r="F17" s="7"/>
      <c r="G17" s="7"/>
      <c r="H17" s="17"/>
      <c r="I17" s="17"/>
      <c r="J17" s="7">
        <v>37354</v>
      </c>
      <c r="K17" s="7">
        <v>43877</v>
      </c>
      <c r="L17" s="17">
        <f t="shared" si="2"/>
        <v>117.4626546019168</v>
      </c>
      <c r="M17" s="16">
        <f>K17/K7%</f>
        <v>1.6793539021047326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168</v>
      </c>
      <c r="C18" s="11">
        <f t="shared" si="0"/>
        <v>147</v>
      </c>
      <c r="D18" s="16">
        <f t="shared" si="3"/>
        <v>87.5</v>
      </c>
      <c r="E18" s="16"/>
      <c r="F18" s="7"/>
      <c r="G18" s="7"/>
      <c r="H18" s="17"/>
      <c r="I18" s="17"/>
      <c r="J18" s="7">
        <v>168</v>
      </c>
      <c r="K18" s="7">
        <v>147</v>
      </c>
      <c r="L18" s="17">
        <f t="shared" si="2"/>
        <v>87.5</v>
      </c>
      <c r="M18" s="18">
        <f>K18/K7%</f>
        <v>5.6262967752899167E-3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2" t="s">
        <v>18</v>
      </c>
      <c r="B19" s="11">
        <f t="shared" si="0"/>
        <v>6909</v>
      </c>
      <c r="C19" s="11">
        <f t="shared" si="0"/>
        <v>7440</v>
      </c>
      <c r="D19" s="16">
        <f t="shared" si="3"/>
        <v>107.68562744246634</v>
      </c>
      <c r="E19" s="16">
        <f>C19/C7%</f>
        <v>0.18145925434880272</v>
      </c>
      <c r="F19" s="7">
        <v>3303</v>
      </c>
      <c r="G19" s="7">
        <v>3679</v>
      </c>
      <c r="H19" s="17">
        <f t="shared" si="1"/>
        <v>111.38359067514381</v>
      </c>
      <c r="I19" s="16">
        <f>G19/G7%</f>
        <v>0.24735051228247579</v>
      </c>
      <c r="J19" s="7">
        <v>3606</v>
      </c>
      <c r="K19" s="7">
        <v>3761</v>
      </c>
      <c r="L19" s="17">
        <f t="shared" si="2"/>
        <v>104.29839156960621</v>
      </c>
      <c r="M19" s="18">
        <f>K19/K7%</f>
        <v>0.14394899436643113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57130</v>
      </c>
      <c r="C20" s="11">
        <f t="shared" si="0"/>
        <v>86939</v>
      </c>
      <c r="D20" s="16">
        <f t="shared" si="3"/>
        <v>152.17748993523543</v>
      </c>
      <c r="E20" s="16">
        <f>C20/C7%</f>
        <v>2.120414800246043</v>
      </c>
      <c r="F20" s="7"/>
      <c r="G20" s="7"/>
      <c r="H20" s="17"/>
      <c r="I20" s="17"/>
      <c r="J20" s="7">
        <v>57130</v>
      </c>
      <c r="K20" s="7">
        <v>86939</v>
      </c>
      <c r="L20" s="17">
        <f t="shared" si="2"/>
        <v>152.17748993523543</v>
      </c>
      <c r="M20" s="16">
        <f>K20/K7%</f>
        <v>3.3275143901151707</v>
      </c>
      <c r="N20" s="32"/>
      <c r="O20" s="32"/>
      <c r="P20" s="33"/>
      <c r="Q20" s="34"/>
      <c r="R20" s="32"/>
      <c r="S20" s="32"/>
      <c r="T20" s="33"/>
      <c r="U20" s="34"/>
    </row>
    <row r="21" spans="1:21" ht="49.5" customHeight="1" x14ac:dyDescent="0.25">
      <c r="A21" s="4" t="s">
        <v>20</v>
      </c>
      <c r="B21" s="11">
        <f>F21+J21</f>
        <v>61643</v>
      </c>
      <c r="C21" s="11">
        <f t="shared" si="0"/>
        <v>486</v>
      </c>
      <c r="D21" s="16">
        <f t="shared" si="3"/>
        <v>0.78841068734487296</v>
      </c>
      <c r="E21" s="16">
        <f>C21/C7%</f>
        <v>1.1853386776010501E-2</v>
      </c>
      <c r="F21" s="7"/>
      <c r="G21" s="7"/>
      <c r="H21" s="17"/>
      <c r="I21" s="17"/>
      <c r="J21" s="7">
        <v>61643</v>
      </c>
      <c r="K21" s="7">
        <v>486</v>
      </c>
      <c r="L21" s="17">
        <f>K21/J21%</f>
        <v>0.78841068734487296</v>
      </c>
      <c r="M21" s="16">
        <f>K21/K7%</f>
        <v>1.860122607340748E-2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1838</v>
      </c>
      <c r="C22" s="11">
        <f t="shared" si="0"/>
        <v>-54797</v>
      </c>
      <c r="D22" s="16">
        <f t="shared" si="3"/>
        <v>-2981.3384113166485</v>
      </c>
      <c r="E22" s="18">
        <f>C22/C7%</f>
        <v>-1.3364815538375461</v>
      </c>
      <c r="F22" s="7"/>
      <c r="G22" s="7"/>
      <c r="H22" s="17"/>
      <c r="I22" s="17"/>
      <c r="J22" s="7">
        <v>1838</v>
      </c>
      <c r="K22" s="7">
        <v>-54797</v>
      </c>
      <c r="L22" s="17">
        <f t="shared" si="2"/>
        <v>-2981.3384113166485</v>
      </c>
      <c r="M22" s="18">
        <f>K22/K7%</f>
        <v>-2.097307376840555</v>
      </c>
      <c r="N22" s="32"/>
      <c r="O22" s="32"/>
      <c r="P22" s="33"/>
      <c r="Q22" s="33"/>
      <c r="R22" s="32"/>
      <c r="S22" s="32"/>
      <c r="T22" s="33"/>
      <c r="U22" s="36"/>
    </row>
    <row r="23" spans="1:21" ht="56.25" customHeight="1" x14ac:dyDescent="0.25">
      <c r="A23" s="42" t="s">
        <v>22</v>
      </c>
      <c r="B23" s="11">
        <f>B7-B8-B9-B10-B11-B12-B13-B19-B20-B21-B22</f>
        <v>12251</v>
      </c>
      <c r="C23" s="11">
        <f>C7-C8-C9-C10-C11-C12-C13-C19-C20-C21-C22</f>
        <v>11070</v>
      </c>
      <c r="D23" s="16">
        <f t="shared" si="3"/>
        <v>90.3599706146437</v>
      </c>
      <c r="E23" s="16">
        <f>C23/C7%</f>
        <v>0.26999380989801697</v>
      </c>
      <c r="F23" s="7">
        <f>F7-F8-F9-F10-F11-F12-F13-F19-F20-F21-F22</f>
        <v>5530</v>
      </c>
      <c r="G23" s="7">
        <f>G7-G8-G9-G10-G11-G12-G13-G19-G20-G21-G22</f>
        <v>2853</v>
      </c>
      <c r="H23" s="17">
        <f t="shared" si="1"/>
        <v>51.591320072332735</v>
      </c>
      <c r="I23" s="16">
        <f>G23/G7%</f>
        <v>0.19181598574120778</v>
      </c>
      <c r="J23" s="7">
        <f>J7-J8-J9-J12-J13-J19-J20-J21-J22</f>
        <v>6721</v>
      </c>
      <c r="K23" s="7">
        <f>K7-K8-K9-K12-K13-K19-K20-K21-K22</f>
        <v>8217</v>
      </c>
      <c r="L23" s="17">
        <f t="shared" si="2"/>
        <v>122.25859247135844</v>
      </c>
      <c r="M23" s="16">
        <f>K23/K7%</f>
        <v>0.31449850750038943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1309717</v>
      </c>
      <c r="C27" s="10">
        <f>C29+C30+C31</f>
        <v>1603501</v>
      </c>
      <c r="D27" s="19">
        <f t="shared" ref="D27" si="4">C27/B27%</f>
        <v>122.43110534565864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964627</v>
      </c>
      <c r="C29" s="11">
        <v>1177231</v>
      </c>
      <c r="D29" s="16">
        <f t="shared" ref="D29:D30" si="5">C29/B29%</f>
        <v>122.04002168713917</v>
      </c>
    </row>
    <row r="30" spans="1:21" ht="70.150000000000006" customHeight="1" x14ac:dyDescent="0.25">
      <c r="A30" s="4" t="s">
        <v>27</v>
      </c>
      <c r="B30" s="11">
        <v>242781</v>
      </c>
      <c r="C30" s="11">
        <v>297735</v>
      </c>
      <c r="D30" s="16">
        <f t="shared" si="5"/>
        <v>122.6352144525313</v>
      </c>
    </row>
    <row r="31" spans="1:21" ht="80.45" customHeight="1" x14ac:dyDescent="0.25">
      <c r="A31" s="4" t="s">
        <v>26</v>
      </c>
      <c r="B31" s="11">
        <v>102309</v>
      </c>
      <c r="C31" s="11">
        <v>128535</v>
      </c>
      <c r="D31" s="16">
        <f>C31/B31%</f>
        <v>125.63410843620795</v>
      </c>
    </row>
    <row r="34" spans="1:4" ht="33.75" x14ac:dyDescent="0.5">
      <c r="A34" s="5"/>
      <c r="B34" s="44"/>
      <c r="C34" s="44"/>
      <c r="D34" s="44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3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 г.</vt:lpstr>
      <vt:lpstr>'январь 2022 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2022-02-14T08:39:04Z</dcterms:modified>
</cp:coreProperties>
</file>