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<sst xmlns="http://schemas.openxmlformats.org/spreadsheetml/2006/main" count="43" uniqueCount="31">
  <si>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</si>
  <si>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</si>
  <si>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</si>
  <si>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</si>
  <si>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</si>
  <si>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</si>
  <si>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</si>
  <si>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</si>
  <si>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</si>
  <si>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</si>
  <si>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</si>
  <si>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</si>
  <si>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</si>
  <si>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</si>
  <si>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</si>
  <si>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</si>
  <si>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</si>
  <si>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</si>
  <si>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</si>
  <si>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</si>
  <si>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</si>
  <si>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</si>
  <si>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</si>
  <si>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</si>
  <si>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</si>
  <si>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</si>
  <si>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</si>
  <si>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</si>
  <si>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2019 года</t>
  </si>
  <si>
    <t xml:space="preserve"> 2020 года</t>
  </si>
  <si>
    <t xml:space="preserve">                      Мониторинг поступления администрируемых доходов за 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</si>
</sst>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G65" sqref="G65"/>
    </sheetView>
  </sheetViews>
  <sheetFormatPr defaultColWidth="9.140625" defaultRowHeight="15" x14ac:dyDescent="0.2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8"/>
      <c r="B3" s="49" t="s">
        <v>0</v>
      </c>
      <c r="C3" s="49"/>
      <c r="D3" s="49"/>
      <c r="E3" s="50"/>
      <c r="F3" s="56" t="s">
        <v>1</v>
      </c>
      <c r="G3" s="57"/>
      <c r="H3" s="57"/>
      <c r="I3" s="57"/>
      <c r="J3" s="57"/>
      <c r="K3" s="57"/>
      <c r="L3" s="57"/>
      <c r="M3" s="58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8"/>
      <c r="B4" s="49"/>
      <c r="C4" s="49"/>
      <c r="D4" s="49"/>
      <c r="E4" s="50"/>
      <c r="F4" s="51" t="s">
        <v>2</v>
      </c>
      <c r="G4" s="51"/>
      <c r="H4" s="51"/>
      <c r="I4" s="51"/>
      <c r="J4" s="52" t="s">
        <v>3</v>
      </c>
      <c r="K4" s="52"/>
      <c r="L4" s="52"/>
      <c r="M4" s="52"/>
      <c r="N4" s="53"/>
      <c r="O4" s="53"/>
      <c r="P4" s="53"/>
      <c r="Q4" s="53"/>
      <c r="R4" s="53"/>
      <c r="S4" s="53"/>
      <c r="T4" s="53"/>
      <c r="U4" s="53"/>
    </row>
    <row r="5" spans="1:24" s="22" customFormat="1" ht="62.45" customHeight="1" x14ac:dyDescent="0.3">
      <c r="A5" s="48"/>
      <c r="B5" s="49"/>
      <c r="C5" s="49"/>
      <c r="D5" s="49"/>
      <c r="E5" s="50"/>
      <c r="F5" s="51"/>
      <c r="G5" s="51"/>
      <c r="H5" s="51"/>
      <c r="I5" s="51"/>
      <c r="J5" s="52"/>
      <c r="K5" s="52"/>
      <c r="L5" s="52"/>
      <c r="M5" s="52"/>
      <c r="N5" s="54"/>
      <c r="O5" s="54"/>
      <c r="P5" s="54"/>
      <c r="Q5" s="54"/>
      <c r="R5" s="55"/>
      <c r="S5" s="55"/>
      <c r="T5" s="55"/>
      <c r="U5" s="55"/>
      <c r="W5" s="38"/>
      <c r="X5" s="38"/>
    </row>
    <row r="6" spans="1:24" s="22" customFormat="1" ht="100.5" customHeight="1" x14ac:dyDescent="0.3">
      <c r="A6" s="48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>F7+J7</f>
        <v>35784808</v>
      </c>
      <c r="C7" s="10">
        <f>G7+K7</f>
        <v>40686472</v>
      </c>
      <c r="D7" s="14">
        <f>C7/B7%</f>
        <v>113.69761156745622</v>
      </c>
      <c r="E7" s="15"/>
      <c r="F7" s="6">
        <v>9026555</v>
      </c>
      <c r="G7" s="43">
        <v>12745700</v>
      </c>
      <c r="H7" s="14">
        <f t="shared" ref="H7:H23" si="0">G7/F7%</f>
        <v>141.20226376507981</v>
      </c>
      <c r="I7" s="14">
        <f>G7/C7%</f>
        <v>31.326628664190892</v>
      </c>
      <c r="J7" s="6">
        <v>26758253</v>
      </c>
      <c r="K7" s="6">
        <v>27940772</v>
      </c>
      <c r="L7" s="14">
        <f t="shared" ref="L7:L9" si="1">K7/J7%</f>
        <v>104.41926832816775</v>
      </c>
      <c r="M7" s="14">
        <f>K7/C7%</f>
        <v>68.673371335809122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6" t="s">
        <v>7</v>
      </c>
      <c r="B8" s="11">
        <f t="shared" ref="B8:B9" si="2">F8+J8</f>
        <v>4136000</v>
      </c>
      <c r="C8" s="11">
        <f t="shared" ref="C8:C22" si="3">G8+K8</f>
        <v>4799581</v>
      </c>
      <c r="D8" s="16">
        <f t="shared" ref="D8:D23" si="4">C8/B8%</f>
        <v>116.04402804642166</v>
      </c>
      <c r="E8" s="16">
        <f>C8/C7%</f>
        <v>11.796503270177862</v>
      </c>
      <c r="F8" s="7">
        <v>420211</v>
      </c>
      <c r="G8" s="44">
        <v>641655</v>
      </c>
      <c r="H8" s="17">
        <f t="shared" si="0"/>
        <v>152.69828728900481</v>
      </c>
      <c r="I8" s="16">
        <f>G8/G7%</f>
        <v>5.0342860729500929</v>
      </c>
      <c r="J8" s="7">
        <v>3715789</v>
      </c>
      <c r="K8" s="7">
        <v>4157926</v>
      </c>
      <c r="L8" s="17">
        <f t="shared" si="1"/>
        <v>111.89887262166931</v>
      </c>
      <c r="M8" s="16">
        <f>K8/K7%</f>
        <v>14.881213733106588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6" t="s">
        <v>8</v>
      </c>
      <c r="B9" s="11">
        <f t="shared" si="2"/>
        <v>9790884</v>
      </c>
      <c r="C9" s="11">
        <f t="shared" si="3"/>
        <v>10541191</v>
      </c>
      <c r="D9" s="16">
        <f t="shared" si="4"/>
        <v>107.66332233126244</v>
      </c>
      <c r="E9" s="16">
        <f>C9/C7%</f>
        <v>25.908343687307173</v>
      </c>
      <c r="F9" s="7"/>
      <c r="G9" s="44"/>
      <c r="H9" s="17"/>
      <c r="I9" s="17"/>
      <c r="J9" s="7">
        <v>9790884</v>
      </c>
      <c r="K9" s="7">
        <v>10541191</v>
      </c>
      <c r="L9" s="17">
        <f t="shared" si="1"/>
        <v>107.66332233126244</v>
      </c>
      <c r="M9" s="16">
        <f>K9/K7%</f>
        <v>37.726913916337033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6" t="s">
        <v>9</v>
      </c>
      <c r="B10" s="11">
        <f t="shared" ref="B10:B22" si="5">F10+J10</f>
        <v>6891254</v>
      </c>
      <c r="C10" s="11">
        <f t="shared" si="3"/>
        <v>10187462</v>
      </c>
      <c r="D10" s="16">
        <f t="shared" si="4"/>
        <v>147.83175892225131</v>
      </c>
      <c r="E10" s="16">
        <f>C10/C7%</f>
        <v>25.038941690496046</v>
      </c>
      <c r="F10" s="7">
        <v>6891254</v>
      </c>
      <c r="G10" s="44">
        <v>10187462</v>
      </c>
      <c r="H10" s="17">
        <f t="shared" si="0"/>
        <v>147.83175892225131</v>
      </c>
      <c r="I10" s="16">
        <f>G10/G7%</f>
        <v>79.928619063684224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6" t="s">
        <v>10</v>
      </c>
      <c r="B11" s="11">
        <f t="shared" si="5"/>
        <v>257611</v>
      </c>
      <c r="C11" s="11">
        <f t="shared" si="3"/>
        <v>186730</v>
      </c>
      <c r="D11" s="16">
        <f t="shared" si="4"/>
        <v>72.485258781651396</v>
      </c>
      <c r="E11" s="16">
        <f>C11/C7%</f>
        <v>0.45894861564797268</v>
      </c>
      <c r="F11" s="7">
        <v>257611</v>
      </c>
      <c r="G11" s="44">
        <v>186730</v>
      </c>
      <c r="H11" s="17">
        <f t="shared" si="0"/>
        <v>72.485258781651396</v>
      </c>
      <c r="I11" s="16">
        <f>G11/G7%</f>
        <v>1.4650431125791443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6" t="s">
        <v>11</v>
      </c>
      <c r="B12" s="11">
        <f t="shared" si="5"/>
        <v>8802888</v>
      </c>
      <c r="C12" s="11">
        <f t="shared" si="3"/>
        <v>9580061</v>
      </c>
      <c r="D12" s="16">
        <f t="shared" si="4"/>
        <v>108.82861397305065</v>
      </c>
      <c r="E12" s="16">
        <f>C12/C7%</f>
        <v>23.546059732089823</v>
      </c>
      <c r="F12" s="7">
        <v>1273341</v>
      </c>
      <c r="G12" s="44">
        <v>1549619</v>
      </c>
      <c r="H12" s="17">
        <f t="shared" si="0"/>
        <v>121.69709449393368</v>
      </c>
      <c r="I12" s="16">
        <f>G12/G7%</f>
        <v>12.157974846418792</v>
      </c>
      <c r="J12" s="7">
        <v>7529547</v>
      </c>
      <c r="K12" s="7">
        <v>8030442</v>
      </c>
      <c r="L12" s="17">
        <f t="shared" ref="L12:L23" si="6">K12/J12%</f>
        <v>106.65239223554883</v>
      </c>
      <c r="M12" s="16">
        <f>K12/K7%</f>
        <v>28.740945311031496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5"/>
        <v>4162052</v>
      </c>
      <c r="C13" s="11">
        <f t="shared" si="3"/>
        <v>3547082</v>
      </c>
      <c r="D13" s="16">
        <f t="shared" si="4"/>
        <v>85.224355678400954</v>
      </c>
      <c r="E13" s="16">
        <f>C13/C7%</f>
        <v>8.7180869356281381</v>
      </c>
      <c r="F13" s="7"/>
      <c r="G13" s="44"/>
      <c r="H13" s="17"/>
      <c r="I13" s="17"/>
      <c r="J13" s="7">
        <v>4162052</v>
      </c>
      <c r="K13" s="7">
        <v>3547082</v>
      </c>
      <c r="L13" s="17">
        <f t="shared" si="6"/>
        <v>85.224355678400954</v>
      </c>
      <c r="M13" s="16">
        <f>K13/K7%</f>
        <v>12.695003559672584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5"/>
        <v>2654778</v>
      </c>
      <c r="C14" s="11">
        <f t="shared" si="3"/>
        <v>1876148</v>
      </c>
      <c r="D14" s="16">
        <f t="shared" si="4"/>
        <v>70.670617279486279</v>
      </c>
      <c r="E14" s="16"/>
      <c r="F14" s="7"/>
      <c r="G14" s="44"/>
      <c r="H14" s="17"/>
      <c r="I14" s="17"/>
      <c r="J14" s="7">
        <v>2654778</v>
      </c>
      <c r="K14" s="7">
        <v>1876148</v>
      </c>
      <c r="L14" s="17">
        <f t="shared" si="6"/>
        <v>70.670617279486279</v>
      </c>
      <c r="M14" s="16">
        <f>K14/K7%</f>
        <v>6.7147321484173741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5"/>
        <v>151302</v>
      </c>
      <c r="C15" s="11">
        <f t="shared" si="3"/>
        <v>169360</v>
      </c>
      <c r="D15" s="16">
        <f t="shared" si="4"/>
        <v>111.93507025683732</v>
      </c>
      <c r="E15" s="16"/>
      <c r="F15" s="7"/>
      <c r="G15" s="44"/>
      <c r="H15" s="17"/>
      <c r="I15" s="17"/>
      <c r="J15" s="7">
        <v>151302</v>
      </c>
      <c r="K15" s="7">
        <v>169360</v>
      </c>
      <c r="L15" s="17">
        <f t="shared" si="6"/>
        <v>111.93507025683732</v>
      </c>
      <c r="M15" s="16">
        <f>K15/K7%</f>
        <v>0.60613930066069766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5"/>
        <v>795434</v>
      </c>
      <c r="C16" s="11">
        <f t="shared" si="3"/>
        <v>905026</v>
      </c>
      <c r="D16" s="16">
        <f t="shared" si="4"/>
        <v>113.77763585665184</v>
      </c>
      <c r="E16" s="16"/>
      <c r="F16" s="7"/>
      <c r="G16" s="44"/>
      <c r="H16" s="17"/>
      <c r="I16" s="17"/>
      <c r="J16" s="7">
        <v>795434</v>
      </c>
      <c r="K16" s="7">
        <v>905026</v>
      </c>
      <c r="L16" s="17">
        <f t="shared" si="6"/>
        <v>113.77763585665184</v>
      </c>
      <c r="M16" s="16">
        <f>K16/K7%</f>
        <v>3.2390873093986094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5"/>
        <v>556295</v>
      </c>
      <c r="C17" s="11">
        <f t="shared" si="3"/>
        <v>594168</v>
      </c>
      <c r="D17" s="16">
        <f t="shared" si="4"/>
        <v>106.80807844758627</v>
      </c>
      <c r="E17" s="16"/>
      <c r="F17" s="7"/>
      <c r="G17" s="44"/>
      <c r="H17" s="17"/>
      <c r="I17" s="17"/>
      <c r="J17" s="7">
        <v>556295</v>
      </c>
      <c r="K17" s="7">
        <v>594168</v>
      </c>
      <c r="L17" s="17">
        <f t="shared" si="6"/>
        <v>106.80807844758627</v>
      </c>
      <c r="M17" s="16">
        <f>K17/K7%</f>
        <v>2.1265267831540231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5"/>
        <v>4243</v>
      </c>
      <c r="C18" s="11">
        <f t="shared" si="3"/>
        <v>2380</v>
      </c>
      <c r="D18" s="16">
        <f t="shared" si="4"/>
        <v>56.092387461701627</v>
      </c>
      <c r="E18" s="16"/>
      <c r="F18" s="7"/>
      <c r="G18" s="44"/>
      <c r="H18" s="17"/>
      <c r="I18" s="17"/>
      <c r="J18" s="7">
        <v>4243</v>
      </c>
      <c r="K18" s="7">
        <v>2380</v>
      </c>
      <c r="L18" s="17">
        <f t="shared" si="6"/>
        <v>56.092387461701627</v>
      </c>
      <c r="M18" s="18">
        <f>K18/K7%</f>
        <v>8.5180180418780137E-3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6" t="s">
        <v>18</v>
      </c>
      <c r="B19" s="11">
        <f t="shared" si="5"/>
        <v>51991</v>
      </c>
      <c r="C19" s="11">
        <f t="shared" si="3"/>
        <v>56410</v>
      </c>
      <c r="D19" s="16">
        <f t="shared" si="4"/>
        <v>108.49954799869209</v>
      </c>
      <c r="E19" s="16">
        <f>C19/C7%</f>
        <v>0.13864559207787788</v>
      </c>
      <c r="F19" s="7">
        <v>29014</v>
      </c>
      <c r="G19" s="44">
        <v>29862</v>
      </c>
      <c r="H19" s="17">
        <f t="shared" si="0"/>
        <v>102.92272695939891</v>
      </c>
      <c r="I19" s="16">
        <f>G19/G7%</f>
        <v>0.23429078042006324</v>
      </c>
      <c r="J19" s="7">
        <v>22977</v>
      </c>
      <c r="K19" s="7">
        <v>26548</v>
      </c>
      <c r="L19" s="17">
        <f t="shared" si="6"/>
        <v>115.54162858510684</v>
      </c>
      <c r="M19" s="18">
        <f>K19/K7%</f>
        <v>9.50152701578897E-2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5"/>
        <v>1067548</v>
      </c>
      <c r="C20" s="11">
        <f t="shared" si="3"/>
        <v>1207034</v>
      </c>
      <c r="D20" s="16">
        <f t="shared" si="4"/>
        <v>113.06601670369858</v>
      </c>
      <c r="E20" s="16">
        <f>C20/C7%</f>
        <v>2.9666715757512718</v>
      </c>
      <c r="F20" s="7"/>
      <c r="G20" s="44"/>
      <c r="H20" s="17"/>
      <c r="I20" s="17"/>
      <c r="J20" s="7">
        <v>1067548</v>
      </c>
      <c r="K20" s="7">
        <v>1207034</v>
      </c>
      <c r="L20" s="17">
        <f t="shared" si="6"/>
        <v>113.06601670369858</v>
      </c>
      <c r="M20" s="16">
        <f>K20/K7%</f>
        <v>4.3199736929244477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5"/>
        <v>357017</v>
      </c>
      <c r="C21" s="11">
        <f t="shared" si="3"/>
        <v>303754</v>
      </c>
      <c r="D21" s="16">
        <f t="shared" si="4"/>
        <v>85.081102580549384</v>
      </c>
      <c r="E21" s="16">
        <f>C21/C7%</f>
        <v>0.74657247254075021</v>
      </c>
      <c r="F21" s="7"/>
      <c r="G21" s="44"/>
      <c r="H21" s="17"/>
      <c r="I21" s="17"/>
      <c r="J21" s="7">
        <v>357017</v>
      </c>
      <c r="K21" s="7">
        <v>303754</v>
      </c>
      <c r="L21" s="17">
        <f t="shared" si="6"/>
        <v>85.081102580549384</v>
      </c>
      <c r="M21" s="16">
        <f>K21/K7%</f>
        <v>1.0871353160893336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5"/>
        <v>36233</v>
      </c>
      <c r="C22" s="11">
        <f t="shared" si="3"/>
        <v>46274</v>
      </c>
      <c r="D22" s="16">
        <f t="shared" si="4"/>
        <v>127.712306460961</v>
      </c>
      <c r="E22" s="18">
        <f>C22/C7%</f>
        <v>0.11373313468909274</v>
      </c>
      <c r="F22" s="7"/>
      <c r="G22" s="44"/>
      <c r="H22" s="17"/>
      <c r="I22" s="17"/>
      <c r="J22" s="7">
        <v>36233</v>
      </c>
      <c r="K22" s="7">
        <v>46274</v>
      </c>
      <c r="L22" s="17">
        <f t="shared" si="6"/>
        <v>127.712306460961</v>
      </c>
      <c r="M22" s="18">
        <f>K22/K7%</f>
        <v>0.16561460792851396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6" t="s">
        <v>22</v>
      </c>
      <c r="B23" s="11">
        <f>B7-B8-B9-B10-B11-B12-B13-B19-B20-B21-B22</f>
        <v>231330</v>
      </c>
      <c r="C23" s="11">
        <f>C7-C8-C9-C10-C11-C12-C13-C19-C20-C21-C22</f>
        <v>230893</v>
      </c>
      <c r="D23" s="16">
        <f t="shared" si="4"/>
        <v>99.81109237885272</v>
      </c>
      <c r="E23" s="16">
        <f>C23/C7%</f>
        <v>0.56749329359399858</v>
      </c>
      <c r="F23" s="7">
        <v>155124</v>
      </c>
      <c r="G23" s="44">
        <f t="shared" ref="G23" si="7">G7-G8-G9-G10-G11-G12-G13-G19-G20-G21-G22</f>
        <v>150372</v>
      </c>
      <c r="H23" s="17">
        <f t="shared" si="0"/>
        <v>96.936644233000692</v>
      </c>
      <c r="I23" s="16">
        <f>G23/G7%</f>
        <v>1.1797861239476843</v>
      </c>
      <c r="J23" s="7">
        <v>76206</v>
      </c>
      <c r="K23" s="7">
        <f>K7-K8-K9-K12-K13-K19-K20-K21-K22</f>
        <v>80521</v>
      </c>
      <c r="L23" s="17">
        <f t="shared" si="6"/>
        <v>105.66228380967378</v>
      </c>
      <c r="M23" s="16">
        <f>K23/K7%</f>
        <v>0.28818459275212582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19400015</v>
      </c>
      <c r="C27" s="10">
        <f>C29+C30+C31</f>
        <v>20255272</v>
      </c>
      <c r="D27" s="19">
        <f t="shared" ref="D27" si="8">C27/B27%</f>
        <v>104.40853782845014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14370209</v>
      </c>
      <c r="C29" s="11">
        <v>14891502</v>
      </c>
      <c r="D29" s="16">
        <f t="shared" ref="D29:D31" si="9">C29/B29%</f>
        <v>103.6275951170926</v>
      </c>
    </row>
    <row r="30" spans="1:21" ht="58.5" customHeight="1" x14ac:dyDescent="0.25">
      <c r="A30" s="4" t="s">
        <v>27</v>
      </c>
      <c r="B30" s="11">
        <v>3320239</v>
      </c>
      <c r="C30" s="11">
        <v>3608977</v>
      </c>
      <c r="D30" s="16">
        <f t="shared" si="9"/>
        <v>108.696301681897</v>
      </c>
    </row>
    <row r="31" spans="1:21" ht="80.45" customHeight="1" x14ac:dyDescent="0.25">
      <c r="A31" s="4" t="s">
        <v>26</v>
      </c>
      <c r="B31" s="11">
        <v>1709567</v>
      </c>
      <c r="C31" s="11">
        <v>1754793</v>
      </c>
      <c r="D31" s="16">
        <f t="shared" si="9"/>
        <v>102.6454651967428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2021-01-21T13:11:53Z</dcterms:modified>
</cp:coreProperties>
</file>