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K23" i="1" l="1"/>
  <c r="J23" i="1"/>
  <c r="C7" i="1" l="1"/>
  <c r="C27" i="1" l="1"/>
  <c r="D31" i="1" l="1"/>
  <c r="D30" i="1"/>
  <c r="D29" i="1"/>
  <c r="B27" i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<sst xmlns="http://schemas.openxmlformats.org/spreadsheetml/2006/main" count="43" uniqueCount="31">
  <si>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</si>
  <si>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</si>
  <si>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</si>
  <si>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</si>
  <si>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</si>
  <si>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</si>
  <si>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</si>
  <si>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</si>
  <si>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</si>
  <si>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</si>
  <si>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</si>
  <si>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</si>
  <si>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</si>
  <si>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</si>
  <si>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</si>
  <si>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</si>
  <si>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</si>
  <si>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</si>
  <si>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</si>
  <si>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</si>
  <si>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</si>
  <si>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</si>
  <si>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</si>
  <si>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</si>
  <si>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</si>
  <si>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</si>
  <si>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</si>
  <si>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Мониторинг поступления администрируемых доходов за январь 2019- 2020 гг.</t>
  </si>
  <si>
    <t>январь 2019 год</t>
  </si>
  <si>
    <t>январь 2020 год</t>
  </si>
  <si>
    <t>Страховые взносы на обязательное медицинское 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</si>
</sst>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topLeftCell="A19" zoomScale="40" zoomScaleNormal="30" zoomScaleSheetLayoutView="40" workbookViewId="0">
      <selection activeCell="D41" sqref="D41"/>
    </sheetView>
  </sheetViews>
  <sheetFormatPr defaultColWidth="9.109375" defaultRowHeight="14.4" x14ac:dyDescent="0.3"/>
  <cols>
    <col min="1" max="1" width="68.6640625" style="1" customWidth="1"/>
    <col min="2" max="2" width="27.5546875" style="1" customWidth="1"/>
    <col min="3" max="3" width="29.44140625" style="1" customWidth="1"/>
    <col min="4" max="4" width="17.33203125" style="1" customWidth="1"/>
    <col min="5" max="5" width="18.109375" style="1" customWidth="1"/>
    <col min="6" max="6" width="25" style="1" customWidth="1"/>
    <col min="7" max="7" width="24" style="1" customWidth="1"/>
    <col min="8" max="9" width="15.88671875" style="1" customWidth="1"/>
    <col min="10" max="10" width="26" style="1" customWidth="1"/>
    <col min="11" max="11" width="28.44140625" style="1" customWidth="1"/>
    <col min="12" max="13" width="17.5546875" style="1" customWidth="1"/>
    <col min="14" max="14" width="5" style="1" customWidth="1"/>
    <col min="15" max="15" width="23.5546875" style="1" customWidth="1"/>
    <col min="16" max="16" width="22.88671875" style="1" customWidth="1"/>
    <col min="17" max="17" width="18.88671875" style="1" customWidth="1"/>
    <col min="18" max="18" width="23" style="1" customWidth="1"/>
    <col min="19" max="19" width="25.109375" style="1" customWidth="1"/>
    <col min="20" max="20" width="15.6640625" style="1" customWidth="1"/>
    <col min="21" max="21" width="16.44140625" style="1" customWidth="1"/>
    <col min="22" max="22" width="9.109375" style="1" customWidth="1"/>
    <col min="23" max="35" width="9.109375" style="1"/>
    <col min="36" max="53" width="9.109375" style="1" customWidth="1"/>
    <col min="54" max="54" width="0.33203125" style="1" customWidth="1"/>
    <col min="55" max="116" width="9.109375" style="1" hidden="1" customWidth="1"/>
    <col min="117" max="236" width="9.109375" style="1"/>
    <col min="237" max="237" width="4.44140625" style="1" customWidth="1"/>
    <col min="238" max="238" width="33.44140625" style="1" customWidth="1"/>
    <col min="239" max="239" width="13.44140625" style="1" customWidth="1"/>
    <col min="240" max="240" width="13.6640625" style="1" customWidth="1"/>
    <col min="241" max="241" width="9.109375" style="1"/>
    <col min="242" max="242" width="14.109375" style="1" customWidth="1"/>
    <col min="243" max="243" width="11.6640625" style="1" customWidth="1"/>
    <col min="244" max="244" width="9.109375" style="1"/>
    <col min="245" max="245" width="12.6640625" style="1" customWidth="1"/>
    <col min="246" max="246" width="14" style="1" customWidth="1"/>
    <col min="247" max="247" width="9.109375" style="1"/>
    <col min="248" max="248" width="11.44140625" style="1" customWidth="1"/>
    <col min="249" max="249" width="11.109375" style="1" customWidth="1"/>
    <col min="250" max="16384" width="9.109375" style="1"/>
  </cols>
  <sheetData>
    <row r="1" spans="1:24" ht="40.950000000000003" customHeight="1" x14ac:dyDescent="0.3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" customHeight="1" x14ac:dyDescent="0.55000000000000004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6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6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" customHeight="1" x14ac:dyDescent="0.35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9"/>
      <c r="X5" s="39"/>
    </row>
    <row r="6" spans="1:24" s="22" customFormat="1" ht="129" customHeight="1" x14ac:dyDescent="0.35">
      <c r="A6" s="45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40"/>
    </row>
    <row r="7" spans="1:24" ht="78" customHeight="1" x14ac:dyDescent="0.3">
      <c r="A7" s="24" t="s">
        <v>6</v>
      </c>
      <c r="B7" s="10">
        <f t="shared" ref="B7:C22" si="0">F7+J7</f>
        <v>2797093</v>
      </c>
      <c r="C7" s="10">
        <f>G7+K7</f>
        <v>2978725</v>
      </c>
      <c r="D7" s="14">
        <f>C7/B7%</f>
        <v>106.49359888999042</v>
      </c>
      <c r="E7" s="15"/>
      <c r="F7" s="6">
        <v>980080</v>
      </c>
      <c r="G7" s="6">
        <v>1088107</v>
      </c>
      <c r="H7" s="14">
        <f t="shared" ref="H7:H23" si="1">G7/F7%</f>
        <v>111.0222634886948</v>
      </c>
      <c r="I7" s="14">
        <f>G7/C7%</f>
        <v>36.529286859310609</v>
      </c>
      <c r="J7" s="6">
        <v>1817013</v>
      </c>
      <c r="K7" s="6">
        <v>1890618</v>
      </c>
      <c r="L7" s="14">
        <f t="shared" ref="L7:L23" si="2">K7/J7%</f>
        <v>104.05087910763433</v>
      </c>
      <c r="M7" s="14">
        <f>K7/C7%</f>
        <v>63.470713140689391</v>
      </c>
      <c r="N7" s="30"/>
      <c r="O7" s="30"/>
      <c r="P7" s="31"/>
      <c r="Q7" s="31"/>
      <c r="R7" s="30"/>
      <c r="S7" s="30"/>
      <c r="T7" s="31"/>
      <c r="U7" s="31"/>
      <c r="W7" s="41"/>
      <c r="X7" s="41"/>
    </row>
    <row r="8" spans="1:24" ht="47.4" customHeight="1" x14ac:dyDescent="0.3">
      <c r="A8" s="38" t="s">
        <v>7</v>
      </c>
      <c r="B8" s="11">
        <f t="shared" si="0"/>
        <v>219570</v>
      </c>
      <c r="C8" s="11">
        <f t="shared" si="0"/>
        <v>174444</v>
      </c>
      <c r="D8" s="16">
        <f t="shared" ref="D8:D23" si="3">C8/B8%</f>
        <v>79.448012023500482</v>
      </c>
      <c r="E8" s="16">
        <f>C8/C7%</f>
        <v>5.8563311483940277</v>
      </c>
      <c r="F8" s="7">
        <v>18868</v>
      </c>
      <c r="G8" s="7">
        <v>19937</v>
      </c>
      <c r="H8" s="17">
        <f t="shared" si="1"/>
        <v>105.66567733729065</v>
      </c>
      <c r="I8" s="16">
        <f>G8/G7%</f>
        <v>1.8322646577956028</v>
      </c>
      <c r="J8" s="7">
        <v>200702</v>
      </c>
      <c r="K8" s="7">
        <v>154507</v>
      </c>
      <c r="L8" s="17">
        <f t="shared" si="2"/>
        <v>76.98328865681458</v>
      </c>
      <c r="M8" s="16">
        <f>K8/K7%</f>
        <v>8.1723013321569979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3">
      <c r="A9" s="38" t="s">
        <v>8</v>
      </c>
      <c r="B9" s="11">
        <f t="shared" si="0"/>
        <v>649586</v>
      </c>
      <c r="C9" s="11">
        <f t="shared" si="0"/>
        <v>645423</v>
      </c>
      <c r="D9" s="16">
        <f t="shared" si="3"/>
        <v>99.359130276822469</v>
      </c>
      <c r="E9" s="16">
        <f>C9/C7%</f>
        <v>21.667760535128284</v>
      </c>
      <c r="F9" s="7"/>
      <c r="G9" s="7"/>
      <c r="H9" s="17"/>
      <c r="I9" s="17"/>
      <c r="J9" s="7">
        <v>649586</v>
      </c>
      <c r="K9" s="7">
        <v>645423</v>
      </c>
      <c r="L9" s="17">
        <f t="shared" si="2"/>
        <v>99.359130276822469</v>
      </c>
      <c r="M9" s="16">
        <f>K9/K7%</f>
        <v>34.138202429047013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3">
      <c r="A10" s="38" t="s">
        <v>9</v>
      </c>
      <c r="B10" s="11">
        <f t="shared" si="0"/>
        <v>807085</v>
      </c>
      <c r="C10" s="11">
        <f t="shared" si="0"/>
        <v>883755</v>
      </c>
      <c r="D10" s="16">
        <f t="shared" si="3"/>
        <v>109.499618999238</v>
      </c>
      <c r="E10" s="16">
        <f>C10/C7%</f>
        <v>29.668901963088235</v>
      </c>
      <c r="F10" s="7">
        <v>807085</v>
      </c>
      <c r="G10" s="7">
        <v>883755</v>
      </c>
      <c r="H10" s="17">
        <f t="shared" si="1"/>
        <v>109.499618999238</v>
      </c>
      <c r="I10" s="16">
        <f>G10/G7%</f>
        <v>81.21949403872965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2" customHeight="1" x14ac:dyDescent="0.3">
      <c r="A11" s="38" t="s">
        <v>10</v>
      </c>
      <c r="B11" s="11">
        <f t="shared" si="0"/>
        <v>18955</v>
      </c>
      <c r="C11" s="11">
        <f t="shared" si="0"/>
        <v>14806</v>
      </c>
      <c r="D11" s="16">
        <f t="shared" si="3"/>
        <v>78.111316275389072</v>
      </c>
      <c r="E11" s="16">
        <f>C11/C7%</f>
        <v>0.49705830514733651</v>
      </c>
      <c r="F11" s="7">
        <v>18955</v>
      </c>
      <c r="G11" s="7">
        <v>14806</v>
      </c>
      <c r="H11" s="17">
        <f t="shared" si="1"/>
        <v>78.111316275389072</v>
      </c>
      <c r="I11" s="16">
        <f>G11/G7%</f>
        <v>1.3607117682360284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3">
      <c r="A12" s="38" t="s">
        <v>11</v>
      </c>
      <c r="B12" s="11">
        <f t="shared" si="0"/>
        <v>838041</v>
      </c>
      <c r="C12" s="11">
        <f t="shared" si="0"/>
        <v>975896</v>
      </c>
      <c r="D12" s="16">
        <f t="shared" si="3"/>
        <v>116.44967251005619</v>
      </c>
      <c r="E12" s="16">
        <f>C12/C7%</f>
        <v>32.762205305961444</v>
      </c>
      <c r="F12" s="7">
        <v>124801</v>
      </c>
      <c r="G12" s="7">
        <v>159925</v>
      </c>
      <c r="H12" s="17">
        <f t="shared" si="1"/>
        <v>128.14400525636813</v>
      </c>
      <c r="I12" s="16">
        <f>G12/G7%</f>
        <v>14.697543532023966</v>
      </c>
      <c r="J12" s="7">
        <v>713240</v>
      </c>
      <c r="K12" s="7">
        <v>815971</v>
      </c>
      <c r="L12" s="17">
        <f t="shared" si="2"/>
        <v>114.40342661656666</v>
      </c>
      <c r="M12" s="16">
        <f>K12/K7%</f>
        <v>43.158956489359561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3">
      <c r="A13" s="25" t="s">
        <v>12</v>
      </c>
      <c r="B13" s="11">
        <f t="shared" si="0"/>
        <v>122246</v>
      </c>
      <c r="C13" s="11">
        <f t="shared" si="0"/>
        <v>134466</v>
      </c>
      <c r="D13" s="16">
        <f t="shared" si="3"/>
        <v>109.99623709569229</v>
      </c>
      <c r="E13" s="16">
        <f>C13/C7%</f>
        <v>4.5142132959571626</v>
      </c>
      <c r="F13" s="7"/>
      <c r="G13" s="7"/>
      <c r="H13" s="17"/>
      <c r="I13" s="17"/>
      <c r="J13" s="7">
        <v>122246</v>
      </c>
      <c r="K13" s="7">
        <v>134466</v>
      </c>
      <c r="L13" s="17">
        <f t="shared" si="2"/>
        <v>109.99623709569229</v>
      </c>
      <c r="M13" s="16">
        <f>K13/K7%</f>
        <v>7.1122775727301866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3">
      <c r="A14" s="4" t="s">
        <v>13</v>
      </c>
      <c r="B14" s="11">
        <f t="shared" si="0"/>
        <v>31562</v>
      </c>
      <c r="C14" s="11">
        <f t="shared" si="0"/>
        <v>30935</v>
      </c>
      <c r="D14" s="16">
        <f t="shared" si="3"/>
        <v>98.013433876180216</v>
      </c>
      <c r="E14" s="16"/>
      <c r="F14" s="7"/>
      <c r="G14" s="7"/>
      <c r="H14" s="17"/>
      <c r="I14" s="17"/>
      <c r="J14" s="7">
        <v>31562</v>
      </c>
      <c r="K14" s="7">
        <v>30935</v>
      </c>
      <c r="L14" s="17">
        <f t="shared" si="2"/>
        <v>98.013433876180216</v>
      </c>
      <c r="M14" s="16">
        <f>K14/K7%</f>
        <v>1.6362374630940781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3">
      <c r="A15" s="4" t="s">
        <v>14</v>
      </c>
      <c r="B15" s="11">
        <f t="shared" si="0"/>
        <v>2686</v>
      </c>
      <c r="C15" s="11">
        <f t="shared" si="0"/>
        <v>3353</v>
      </c>
      <c r="D15" s="16">
        <f t="shared" si="3"/>
        <v>124.8324646314222</v>
      </c>
      <c r="E15" s="16"/>
      <c r="F15" s="7"/>
      <c r="G15" s="7"/>
      <c r="H15" s="17"/>
      <c r="I15" s="17"/>
      <c r="J15" s="7">
        <v>2686</v>
      </c>
      <c r="K15" s="7">
        <v>3353</v>
      </c>
      <c r="L15" s="17">
        <f t="shared" si="2"/>
        <v>124.8324646314222</v>
      </c>
      <c r="M15" s="16">
        <f>K15/K7%</f>
        <v>0.17734941696313059</v>
      </c>
      <c r="N15" s="32"/>
      <c r="O15" s="32"/>
      <c r="P15" s="33"/>
      <c r="Q15" s="33"/>
      <c r="R15" s="32"/>
      <c r="S15" s="32"/>
      <c r="T15" s="33"/>
      <c r="U15" s="33"/>
    </row>
    <row r="16" spans="1:24" ht="43.95" customHeight="1" x14ac:dyDescent="0.3">
      <c r="A16" s="4" t="s">
        <v>15</v>
      </c>
      <c r="B16" s="11">
        <f t="shared" si="0"/>
        <v>31297</v>
      </c>
      <c r="C16" s="11">
        <f t="shared" si="0"/>
        <v>35266</v>
      </c>
      <c r="D16" s="16">
        <f t="shared" si="3"/>
        <v>112.68172668306866</v>
      </c>
      <c r="E16" s="16"/>
      <c r="F16" s="7"/>
      <c r="G16" s="7"/>
      <c r="H16" s="17"/>
      <c r="I16" s="17"/>
      <c r="J16" s="7">
        <v>31297</v>
      </c>
      <c r="K16" s="7">
        <v>35266</v>
      </c>
      <c r="L16" s="17">
        <f t="shared" si="2"/>
        <v>112.68172668306866</v>
      </c>
      <c r="M16" s="16">
        <f>K16/K7%</f>
        <v>1.8653159972030309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3">
      <c r="A17" s="4" t="s">
        <v>16</v>
      </c>
      <c r="B17" s="11">
        <f t="shared" si="0"/>
        <v>56393</v>
      </c>
      <c r="C17" s="11">
        <f t="shared" si="0"/>
        <v>64646</v>
      </c>
      <c r="D17" s="16">
        <f t="shared" si="3"/>
        <v>114.63479509868247</v>
      </c>
      <c r="E17" s="16"/>
      <c r="F17" s="7"/>
      <c r="G17" s="7"/>
      <c r="H17" s="17"/>
      <c r="I17" s="17"/>
      <c r="J17" s="7">
        <v>56393</v>
      </c>
      <c r="K17" s="7">
        <v>64646</v>
      </c>
      <c r="L17" s="17">
        <f t="shared" si="2"/>
        <v>114.63479509868247</v>
      </c>
      <c r="M17" s="16">
        <f>K17/K7%</f>
        <v>3.4193052218904083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3">
      <c r="A18" s="4" t="s">
        <v>17</v>
      </c>
      <c r="B18" s="11">
        <f t="shared" si="0"/>
        <v>308</v>
      </c>
      <c r="C18" s="11">
        <f t="shared" si="0"/>
        <v>266</v>
      </c>
      <c r="D18" s="16">
        <f t="shared" si="3"/>
        <v>86.36363636363636</v>
      </c>
      <c r="E18" s="16"/>
      <c r="F18" s="7"/>
      <c r="G18" s="7"/>
      <c r="H18" s="17"/>
      <c r="I18" s="17"/>
      <c r="J18" s="7">
        <v>308</v>
      </c>
      <c r="K18" s="7">
        <v>266</v>
      </c>
      <c r="L18" s="17">
        <f t="shared" si="2"/>
        <v>86.36363636363636</v>
      </c>
      <c r="M18" s="18">
        <f>K18/K7%</f>
        <v>1.4069473579538543E-2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3">
      <c r="A19" s="38" t="s">
        <v>18</v>
      </c>
      <c r="B19" s="11">
        <f t="shared" si="0"/>
        <v>6782</v>
      </c>
      <c r="C19" s="11">
        <f t="shared" si="0"/>
        <v>6258</v>
      </c>
      <c r="D19" s="16">
        <f t="shared" si="3"/>
        <v>92.273665585373053</v>
      </c>
      <c r="E19" s="16">
        <f>C19/C7%</f>
        <v>0.21008988745184601</v>
      </c>
      <c r="F19" s="7">
        <v>4391</v>
      </c>
      <c r="G19" s="7">
        <v>3349</v>
      </c>
      <c r="H19" s="17">
        <f t="shared" si="1"/>
        <v>76.269642450466876</v>
      </c>
      <c r="I19" s="16">
        <f>G19/G7%</f>
        <v>0.30778223097544638</v>
      </c>
      <c r="J19" s="7">
        <v>2391</v>
      </c>
      <c r="K19" s="7">
        <v>2909</v>
      </c>
      <c r="L19" s="17">
        <f t="shared" si="2"/>
        <v>121.66457549142618</v>
      </c>
      <c r="M19" s="18">
        <f>K19/K7%</f>
        <v>0.15386503249202113</v>
      </c>
      <c r="N19" s="32"/>
      <c r="O19" s="32"/>
      <c r="P19" s="33"/>
      <c r="Q19" s="36"/>
      <c r="R19" s="32"/>
      <c r="S19" s="32"/>
      <c r="T19" s="33"/>
      <c r="U19" s="33"/>
    </row>
    <row r="20" spans="1:21" ht="58.95" customHeight="1" x14ac:dyDescent="0.3">
      <c r="A20" s="4" t="s">
        <v>19</v>
      </c>
      <c r="B20" s="11">
        <f t="shared" si="0"/>
        <v>44789</v>
      </c>
      <c r="C20" s="11">
        <f t="shared" si="0"/>
        <v>55567</v>
      </c>
      <c r="D20" s="16">
        <f t="shared" si="3"/>
        <v>124.06394427203108</v>
      </c>
      <c r="E20" s="16">
        <f>C20/C7%</f>
        <v>1.8654625720736222</v>
      </c>
      <c r="F20" s="7"/>
      <c r="G20" s="7"/>
      <c r="H20" s="17"/>
      <c r="I20" s="17"/>
      <c r="J20" s="7">
        <v>44789</v>
      </c>
      <c r="K20" s="7">
        <v>55567</v>
      </c>
      <c r="L20" s="17">
        <f t="shared" si="2"/>
        <v>124.06394427203108</v>
      </c>
      <c r="M20" s="16">
        <f>K20/K7%</f>
        <v>2.9390918736624743</v>
      </c>
      <c r="N20" s="32"/>
      <c r="O20" s="32"/>
      <c r="P20" s="33"/>
      <c r="Q20" s="34"/>
      <c r="R20" s="32"/>
      <c r="S20" s="32"/>
      <c r="T20" s="33"/>
      <c r="U20" s="34"/>
    </row>
    <row r="21" spans="1:21" ht="49.95" customHeight="1" x14ac:dyDescent="0.3">
      <c r="A21" s="4" t="s">
        <v>20</v>
      </c>
      <c r="B21" s="11">
        <f t="shared" si="0"/>
        <v>76660</v>
      </c>
      <c r="C21" s="11">
        <f t="shared" si="0"/>
        <v>74710</v>
      </c>
      <c r="D21" s="16">
        <f t="shared" si="3"/>
        <v>97.456300547873724</v>
      </c>
      <c r="E21" s="16">
        <f>C21/C7%</f>
        <v>2.5081200849356686</v>
      </c>
      <c r="F21" s="7"/>
      <c r="G21" s="7"/>
      <c r="H21" s="17"/>
      <c r="I21" s="17"/>
      <c r="J21" s="7">
        <v>76660</v>
      </c>
      <c r="K21" s="7">
        <v>74710</v>
      </c>
      <c r="L21" s="17">
        <f t="shared" si="2"/>
        <v>97.456300547873724</v>
      </c>
      <c r="M21" s="16">
        <f>K21/K7%</f>
        <v>3.9516179365688893</v>
      </c>
      <c r="N21" s="32"/>
      <c r="O21" s="32"/>
      <c r="P21" s="33"/>
      <c r="Q21" s="33"/>
      <c r="R21" s="32"/>
      <c r="S21" s="32"/>
      <c r="T21" s="33"/>
      <c r="U21" s="34"/>
    </row>
    <row r="22" spans="1:21" ht="55.2" customHeight="1" x14ac:dyDescent="0.3">
      <c r="A22" s="4" t="s">
        <v>21</v>
      </c>
      <c r="B22" s="11">
        <f t="shared" si="0"/>
        <v>2703</v>
      </c>
      <c r="C22" s="11">
        <f t="shared" si="0"/>
        <v>1507</v>
      </c>
      <c r="D22" s="16">
        <f t="shared" si="3"/>
        <v>55.752867184609691</v>
      </c>
      <c r="E22" s="18">
        <f>C22/C7%</f>
        <v>5.0592115754223704E-2</v>
      </c>
      <c r="F22" s="7"/>
      <c r="G22" s="7"/>
      <c r="H22" s="17"/>
      <c r="I22" s="17"/>
      <c r="J22" s="7">
        <v>2703</v>
      </c>
      <c r="K22" s="7">
        <v>1507</v>
      </c>
      <c r="L22" s="17">
        <f t="shared" si="2"/>
        <v>55.752867184609691</v>
      </c>
      <c r="M22" s="18">
        <f>K22/K7%</f>
        <v>7.9709386031445797E-2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3">
      <c r="A23" s="38" t="s">
        <v>22</v>
      </c>
      <c r="B23" s="11">
        <f>B7-B8-B9-B10-B11-B12-B13-B19-B20-B21-B22</f>
        <v>10676</v>
      </c>
      <c r="C23" s="11">
        <f>C7-C8-C9-C10-C11-C12-C13-C19-C20-C21-C22</f>
        <v>11893</v>
      </c>
      <c r="D23" s="16">
        <f t="shared" si="3"/>
        <v>111.39940052454102</v>
      </c>
      <c r="E23" s="16">
        <f>C23/C7%</f>
        <v>0.3992647861081503</v>
      </c>
      <c r="F23" s="7">
        <f>F7-F8-F9-F10-F11-F12-F13-F19-F20-F21-F22</f>
        <v>5980</v>
      </c>
      <c r="G23" s="7">
        <f t="shared" ref="G23" si="4">G7-G8-G9-G10-G11-G12-G13-G19-G20-G21-G22</f>
        <v>6335</v>
      </c>
      <c r="H23" s="17">
        <f t="shared" si="1"/>
        <v>105.93645484949833</v>
      </c>
      <c r="I23" s="16">
        <f>G23/G7%</f>
        <v>0.58220377223931108</v>
      </c>
      <c r="J23" s="7">
        <f>J7-J8-J9-J12-J13-J19-J20-J21-J22</f>
        <v>4696</v>
      </c>
      <c r="K23" s="7">
        <f>K7-K8-K9-K12-K13-K19-K20-K21-K22</f>
        <v>5558</v>
      </c>
      <c r="L23" s="17">
        <f t="shared" si="2"/>
        <v>118.35604770017035</v>
      </c>
      <c r="M23" s="16">
        <f>K23/K7%</f>
        <v>0.29397794795141058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3">
      <c r="A24" s="2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" customHeight="1" x14ac:dyDescent="0.3"/>
    <row r="26" spans="1:21" ht="87.75" customHeight="1" x14ac:dyDescent="0.3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2" customHeight="1" x14ac:dyDescent="0.3">
      <c r="A27" s="4" t="s">
        <v>24</v>
      </c>
      <c r="B27" s="10">
        <f>B29+B30+B31</f>
        <v>1198098</v>
      </c>
      <c r="C27" s="10">
        <f>C29+C30+C31</f>
        <v>1196560</v>
      </c>
      <c r="D27" s="19">
        <f t="shared" ref="D27" si="5">C27/B27%</f>
        <v>99.871629866672009</v>
      </c>
    </row>
    <row r="28" spans="1:21" ht="33.6" customHeight="1" x14ac:dyDescent="0.3">
      <c r="A28" s="4" t="s">
        <v>1</v>
      </c>
      <c r="B28" s="11"/>
      <c r="C28" s="11"/>
      <c r="D28" s="16"/>
    </row>
    <row r="29" spans="1:21" ht="88.5" customHeight="1" x14ac:dyDescent="0.3">
      <c r="A29" s="4" t="s">
        <v>25</v>
      </c>
      <c r="B29" s="11">
        <v>896405</v>
      </c>
      <c r="C29" s="11">
        <v>886293</v>
      </c>
      <c r="D29" s="16">
        <f t="shared" ref="D29:D31" si="6">C29/B29%</f>
        <v>98.87193846531423</v>
      </c>
    </row>
    <row r="30" spans="1:21" ht="70.2" customHeight="1" x14ac:dyDescent="0.3">
      <c r="A30" s="4" t="s">
        <v>30</v>
      </c>
      <c r="B30" s="11">
        <v>203656</v>
      </c>
      <c r="C30" s="11">
        <v>211205</v>
      </c>
      <c r="D30" s="16">
        <f t="shared" si="6"/>
        <v>103.70674077856778</v>
      </c>
    </row>
    <row r="31" spans="1:21" ht="80.400000000000006" customHeight="1" x14ac:dyDescent="0.3">
      <c r="A31" s="4" t="s">
        <v>26</v>
      </c>
      <c r="B31" s="11">
        <v>98037</v>
      </c>
      <c r="C31" s="11">
        <v>99062</v>
      </c>
      <c r="D31" s="16">
        <f t="shared" si="6"/>
        <v>101.045523628834</v>
      </c>
    </row>
    <row r="34" spans="1:4" ht="33.6" x14ac:dyDescent="0.65">
      <c r="A34" s="5"/>
      <c r="B34" s="43"/>
      <c r="C34" s="43"/>
      <c r="D34" s="43"/>
    </row>
    <row r="65" ht="409.6" customHeight="1" x14ac:dyDescent="0.3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2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2020-03-02T11:33:37Z</dcterms:modified>
</cp:coreProperties>
</file>