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I9" i="1" l="1"/>
  <c r="K23" i="1" l="1"/>
  <c r="C7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<sst xmlns="http://schemas.openxmlformats.org/spreadsheetml/2006/main" count="43" uniqueCount="31">
  <si>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</si>
  <si>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</si>
  <si>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</si>
  <si>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</si>
  <si>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</si>
  <si>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</si>
  <si>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</si>
  <si>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</si>
  <si>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</si>
  <si>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</si>
  <si>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</si>
  <si>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</si>
  <si>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</si>
  <si>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</si>
  <si>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</si>
  <si>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</si>
  <si>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</si>
  <si>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</si>
  <si>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</si>
  <si>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</si>
  <si>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</si>
  <si>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</si>
  <si>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</si>
  <si>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</si>
  <si>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</si>
  <si>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</si>
  <si>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</si>
  <si>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 2020 год</t>
  </si>
  <si>
    <t>Страховые взносы на обязательное медицинское страхование</t>
  </si>
  <si>
    <t>Мониторинг поступления администрируемых доходов за январь 2020- 2021 гг.</t>
  </si>
  <si>
    <t>январь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</si>
</sst>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zoomScale="40" zoomScaleNormal="30" zoomScaleSheetLayoutView="40" workbookViewId="0">
      <selection activeCell="Z11" sqref="Z11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9.42578125" style="1" customWidth="1"/>
    <col min="4" max="4" width="22.710937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6" style="1" customWidth="1"/>
    <col min="11" max="11" width="28.42578125" style="1" customWidth="1"/>
    <col min="12" max="13" width="17.5703125" style="1" customWidth="1"/>
    <col min="14" max="14" width="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8"/>
      <c r="X5" s="38"/>
    </row>
    <row r="6" spans="1:24" s="22" customFormat="1" ht="129" customHeight="1" x14ac:dyDescent="0.3">
      <c r="A6" s="45"/>
      <c r="B6" s="9" t="s">
        <v>27</v>
      </c>
      <c r="C6" s="9" t="s">
        <v>30</v>
      </c>
      <c r="D6" s="3" t="s">
        <v>4</v>
      </c>
      <c r="E6" s="3" t="s">
        <v>5</v>
      </c>
      <c r="F6" s="9" t="s">
        <v>27</v>
      </c>
      <c r="G6" s="9" t="s">
        <v>30</v>
      </c>
      <c r="H6" s="13" t="s">
        <v>4</v>
      </c>
      <c r="I6" s="3" t="s">
        <v>5</v>
      </c>
      <c r="J6" s="9" t="s">
        <v>27</v>
      </c>
      <c r="K6" s="9" t="s">
        <v>30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" customHeight="1" x14ac:dyDescent="0.25">
      <c r="A7" s="24" t="s">
        <v>6</v>
      </c>
      <c r="B7" s="10">
        <f t="shared" ref="B7:C22" si="0">F7+J7</f>
        <v>2978725</v>
      </c>
      <c r="C7" s="10">
        <f>G7+K7</f>
        <v>3459666</v>
      </c>
      <c r="D7" s="14">
        <f>C7/B7%</f>
        <v>116.1458677789994</v>
      </c>
      <c r="E7" s="15"/>
      <c r="F7" s="6">
        <v>1088107</v>
      </c>
      <c r="G7" s="6">
        <v>1275230</v>
      </c>
      <c r="H7" s="14">
        <f t="shared" ref="H7:H23" si="1">G7/F7%</f>
        <v>117.19711388677769</v>
      </c>
      <c r="I7" s="14">
        <f>G7/C7%</f>
        <v>36.859916535295596</v>
      </c>
      <c r="J7" s="6">
        <v>1890618</v>
      </c>
      <c r="K7" s="6">
        <v>2184436</v>
      </c>
      <c r="L7" s="14">
        <f t="shared" ref="L7:L23" si="2">K7/J7%</f>
        <v>115.54084431651449</v>
      </c>
      <c r="M7" s="14">
        <f>K7/C7%</f>
        <v>63.140083464704389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2" t="s">
        <v>7</v>
      </c>
      <c r="B8" s="11">
        <f t="shared" si="0"/>
        <v>174444</v>
      </c>
      <c r="C8" s="11">
        <f t="shared" si="0"/>
        <v>345437</v>
      </c>
      <c r="D8" s="16">
        <f t="shared" ref="D8:D23" si="3">C8/B8%</f>
        <v>198.02171470500562</v>
      </c>
      <c r="E8" s="16">
        <f>C8/C7%</f>
        <v>9.984692163925649</v>
      </c>
      <c r="F8" s="7">
        <v>19937</v>
      </c>
      <c r="G8" s="7">
        <v>55039</v>
      </c>
      <c r="H8" s="17">
        <f t="shared" si="1"/>
        <v>276.06460350102822</v>
      </c>
      <c r="I8" s="16">
        <f>G8/G7%</f>
        <v>4.3160057401409944</v>
      </c>
      <c r="J8" s="7">
        <v>154507</v>
      </c>
      <c r="K8" s="7">
        <v>290398</v>
      </c>
      <c r="L8" s="17">
        <f t="shared" si="2"/>
        <v>187.9513549547917</v>
      </c>
      <c r="M8" s="16">
        <f>K8/K7%</f>
        <v>13.293957799633406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2" t="s">
        <v>8</v>
      </c>
      <c r="B9" s="11">
        <f t="shared" si="0"/>
        <v>645423</v>
      </c>
      <c r="C9" s="11">
        <f t="shared" si="0"/>
        <v>655615</v>
      </c>
      <c r="D9" s="16">
        <f t="shared" si="3"/>
        <v>101.57911943020315</v>
      </c>
      <c r="E9" s="16">
        <f>C9/C7%</f>
        <v>18.950239705220099</v>
      </c>
      <c r="F9" s="7"/>
      <c r="G9" s="7">
        <v>9</v>
      </c>
      <c r="H9" s="17"/>
      <c r="I9" s="16">
        <f>G9/G8%</f>
        <v>1.6352041279819766E-2</v>
      </c>
      <c r="J9" s="7">
        <v>645423</v>
      </c>
      <c r="K9" s="7">
        <v>655606</v>
      </c>
      <c r="L9" s="17">
        <f t="shared" si="2"/>
        <v>101.57772499585543</v>
      </c>
      <c r="M9" s="16">
        <f>K9/K7%</f>
        <v>30.012598217571949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2" t="s">
        <v>9</v>
      </c>
      <c r="B10" s="11">
        <f t="shared" si="0"/>
        <v>883755</v>
      </c>
      <c r="C10" s="11">
        <f t="shared" si="0"/>
        <v>956778</v>
      </c>
      <c r="D10" s="16">
        <f t="shared" si="3"/>
        <v>108.26281039428349</v>
      </c>
      <c r="E10" s="16">
        <f>C10/C7%</f>
        <v>27.655212959863753</v>
      </c>
      <c r="F10" s="7">
        <v>883755</v>
      </c>
      <c r="G10" s="7">
        <v>956778</v>
      </c>
      <c r="H10" s="17">
        <f t="shared" si="1"/>
        <v>108.26281039428349</v>
      </c>
      <c r="I10" s="16">
        <f>G10/G7%</f>
        <v>75.027877324090554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2" t="s">
        <v>10</v>
      </c>
      <c r="B11" s="11">
        <f t="shared" si="0"/>
        <v>14806</v>
      </c>
      <c r="C11" s="11">
        <f t="shared" si="0"/>
        <v>25651</v>
      </c>
      <c r="D11" s="16">
        <f t="shared" si="3"/>
        <v>173.24733216263675</v>
      </c>
      <c r="E11" s="16">
        <f>C11/C7%</f>
        <v>0.74142995306483339</v>
      </c>
      <c r="F11" s="7">
        <v>14806</v>
      </c>
      <c r="G11" s="7">
        <v>25651</v>
      </c>
      <c r="H11" s="17">
        <f t="shared" si="1"/>
        <v>173.24733216263675</v>
      </c>
      <c r="I11" s="16">
        <f>G11/G7%</f>
        <v>2.0114802819883475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2" t="s">
        <v>11</v>
      </c>
      <c r="B12" s="11">
        <f t="shared" si="0"/>
        <v>975896</v>
      </c>
      <c r="C12" s="11">
        <f t="shared" si="0"/>
        <v>1239106</v>
      </c>
      <c r="D12" s="16">
        <f t="shared" si="3"/>
        <v>126.97111167583432</v>
      </c>
      <c r="E12" s="16">
        <f>C12/C7%</f>
        <v>35.815769499136621</v>
      </c>
      <c r="F12" s="7">
        <v>159925</v>
      </c>
      <c r="G12" s="7">
        <v>228920</v>
      </c>
      <c r="H12" s="17">
        <f t="shared" si="1"/>
        <v>143.1420978583711</v>
      </c>
      <c r="I12" s="16">
        <f>G12/G7%</f>
        <v>17.951271535330882</v>
      </c>
      <c r="J12" s="7">
        <v>815971</v>
      </c>
      <c r="K12" s="7">
        <v>1010186</v>
      </c>
      <c r="L12" s="17">
        <f t="shared" si="2"/>
        <v>123.80170373702006</v>
      </c>
      <c r="M12" s="16">
        <f>K12/K7%</f>
        <v>46.244705727244927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0"/>
        <v>134466</v>
      </c>
      <c r="C13" s="11">
        <f t="shared" si="0"/>
        <v>97308</v>
      </c>
      <c r="D13" s="16">
        <f t="shared" si="3"/>
        <v>72.366248717147826</v>
      </c>
      <c r="E13" s="16">
        <f>C13/C7%</f>
        <v>2.8126414515158396</v>
      </c>
      <c r="F13" s="7"/>
      <c r="G13" s="7"/>
      <c r="H13" s="17"/>
      <c r="I13" s="17"/>
      <c r="J13" s="7">
        <v>134466</v>
      </c>
      <c r="K13" s="7">
        <v>97308</v>
      </c>
      <c r="L13" s="17">
        <f t="shared" si="2"/>
        <v>72.366248717147826</v>
      </c>
      <c r="M13" s="16">
        <f>K13/K7%</f>
        <v>4.4546052161747927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30935</v>
      </c>
      <c r="C14" s="11">
        <f t="shared" si="0"/>
        <v>29856</v>
      </c>
      <c r="D14" s="16">
        <f t="shared" si="3"/>
        <v>96.512041377080976</v>
      </c>
      <c r="E14" s="16"/>
      <c r="F14" s="7"/>
      <c r="G14" s="7"/>
      <c r="H14" s="17"/>
      <c r="I14" s="17"/>
      <c r="J14" s="7">
        <v>30935</v>
      </c>
      <c r="K14" s="7">
        <v>29856</v>
      </c>
      <c r="L14" s="17">
        <f t="shared" si="2"/>
        <v>96.512041377080976</v>
      </c>
      <c r="M14" s="16">
        <f>K14/K7%</f>
        <v>1.366760115654567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3353</v>
      </c>
      <c r="C15" s="11">
        <f t="shared" si="0"/>
        <v>3153</v>
      </c>
      <c r="D15" s="16">
        <f t="shared" si="3"/>
        <v>94.035192365046228</v>
      </c>
      <c r="E15" s="16"/>
      <c r="F15" s="7"/>
      <c r="G15" s="7"/>
      <c r="H15" s="17"/>
      <c r="I15" s="17"/>
      <c r="J15" s="7">
        <v>3353</v>
      </c>
      <c r="K15" s="7">
        <v>3153</v>
      </c>
      <c r="L15" s="17">
        <f t="shared" si="2"/>
        <v>94.035192365046228</v>
      </c>
      <c r="M15" s="16">
        <f>K15/K7%</f>
        <v>0.14433931687630125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35266</v>
      </c>
      <c r="C16" s="11">
        <f t="shared" si="0"/>
        <v>26777</v>
      </c>
      <c r="D16" s="16">
        <f t="shared" si="3"/>
        <v>75.928656496342086</v>
      </c>
      <c r="E16" s="16"/>
      <c r="F16" s="7"/>
      <c r="G16" s="7"/>
      <c r="H16" s="17"/>
      <c r="I16" s="17"/>
      <c r="J16" s="7">
        <v>35266</v>
      </c>
      <c r="K16" s="7">
        <v>26777</v>
      </c>
      <c r="L16" s="17">
        <f t="shared" si="2"/>
        <v>75.928656496342086</v>
      </c>
      <c r="M16" s="16">
        <f>K16/K7%</f>
        <v>1.2258084008870023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64646</v>
      </c>
      <c r="C17" s="11">
        <f t="shared" si="0"/>
        <v>37354</v>
      </c>
      <c r="D17" s="16">
        <f t="shared" si="3"/>
        <v>57.782384060885434</v>
      </c>
      <c r="E17" s="16"/>
      <c r="F17" s="7"/>
      <c r="G17" s="7"/>
      <c r="H17" s="17"/>
      <c r="I17" s="17"/>
      <c r="J17" s="7">
        <v>64646</v>
      </c>
      <c r="K17" s="7">
        <v>37354</v>
      </c>
      <c r="L17" s="17">
        <f t="shared" si="2"/>
        <v>57.782384060885434</v>
      </c>
      <c r="M17" s="16">
        <f>K17/K7%</f>
        <v>1.7100066104019527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266</v>
      </c>
      <c r="C18" s="11">
        <f t="shared" si="0"/>
        <v>168</v>
      </c>
      <c r="D18" s="16">
        <f t="shared" si="3"/>
        <v>63.157894736842103</v>
      </c>
      <c r="E18" s="16"/>
      <c r="F18" s="7"/>
      <c r="G18" s="7"/>
      <c r="H18" s="17"/>
      <c r="I18" s="17"/>
      <c r="J18" s="7">
        <v>266</v>
      </c>
      <c r="K18" s="7">
        <v>168</v>
      </c>
      <c r="L18" s="17">
        <f t="shared" si="2"/>
        <v>63.157894736842103</v>
      </c>
      <c r="M18" s="18">
        <f>K18/K7%</f>
        <v>7.6907723549694291E-3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2" t="s">
        <v>18</v>
      </c>
      <c r="B19" s="11">
        <f t="shared" si="0"/>
        <v>6258</v>
      </c>
      <c r="C19" s="11">
        <f t="shared" si="0"/>
        <v>6909</v>
      </c>
      <c r="D19" s="16">
        <f t="shared" si="3"/>
        <v>110.4026845637584</v>
      </c>
      <c r="E19" s="16">
        <f>C19/C7%</f>
        <v>0.19970135845483347</v>
      </c>
      <c r="F19" s="7">
        <v>3349</v>
      </c>
      <c r="G19" s="7">
        <v>3303</v>
      </c>
      <c r="H19" s="17">
        <f t="shared" si="1"/>
        <v>98.62645565840549</v>
      </c>
      <c r="I19" s="16">
        <f>G19/G7%</f>
        <v>0.25901209977807926</v>
      </c>
      <c r="J19" s="7">
        <v>2909</v>
      </c>
      <c r="K19" s="7">
        <v>3606</v>
      </c>
      <c r="L19" s="17">
        <f t="shared" si="2"/>
        <v>123.96012375386731</v>
      </c>
      <c r="M19" s="18">
        <f>K19/K7%</f>
        <v>0.16507693519059383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55567</v>
      </c>
      <c r="C20" s="11">
        <f t="shared" si="0"/>
        <v>57130</v>
      </c>
      <c r="D20" s="16">
        <f t="shared" si="3"/>
        <v>102.81282055896486</v>
      </c>
      <c r="E20" s="16">
        <f>C20/C7%</f>
        <v>1.6513154738058529</v>
      </c>
      <c r="F20" s="7"/>
      <c r="G20" s="7"/>
      <c r="H20" s="17"/>
      <c r="I20" s="17"/>
      <c r="J20" s="7">
        <v>55567</v>
      </c>
      <c r="K20" s="7">
        <v>57130</v>
      </c>
      <c r="L20" s="17">
        <f t="shared" si="2"/>
        <v>102.81282055896486</v>
      </c>
      <c r="M20" s="16">
        <f>K20/K7%</f>
        <v>2.6153203847583542</v>
      </c>
      <c r="N20" s="32"/>
      <c r="O20" s="32"/>
      <c r="P20" s="33"/>
      <c r="Q20" s="34"/>
      <c r="R20" s="32"/>
      <c r="S20" s="32"/>
      <c r="T20" s="33"/>
      <c r="U20" s="34"/>
    </row>
    <row r="21" spans="1:21" ht="49.5" customHeight="1" x14ac:dyDescent="0.25">
      <c r="A21" s="4" t="s">
        <v>20</v>
      </c>
      <c r="B21" s="11">
        <f>F21+J21</f>
        <v>74710</v>
      </c>
      <c r="C21" s="11">
        <f t="shared" si="0"/>
        <v>61643</v>
      </c>
      <c r="D21" s="16">
        <f t="shared" si="3"/>
        <v>82.509704189532854</v>
      </c>
      <c r="E21" s="16">
        <f>C21/C7%</f>
        <v>1.7817615920149517</v>
      </c>
      <c r="F21" s="7"/>
      <c r="G21" s="7"/>
      <c r="H21" s="17"/>
      <c r="I21" s="17"/>
      <c r="J21" s="7">
        <v>74710</v>
      </c>
      <c r="K21" s="7">
        <v>61643</v>
      </c>
      <c r="L21" s="17">
        <f>K21/J21%</f>
        <v>82.509704189532854</v>
      </c>
      <c r="M21" s="16">
        <f>K21/K7%</f>
        <v>2.8219183349844079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1507</v>
      </c>
      <c r="C22" s="11">
        <f t="shared" si="0"/>
        <v>1838</v>
      </c>
      <c r="D22" s="16">
        <f t="shared" si="3"/>
        <v>121.96416721964167</v>
      </c>
      <c r="E22" s="18">
        <f>C22/C7%</f>
        <v>5.3126515680993476E-2</v>
      </c>
      <c r="F22" s="7"/>
      <c r="G22" s="7"/>
      <c r="H22" s="17"/>
      <c r="I22" s="17"/>
      <c r="J22" s="7">
        <v>1507</v>
      </c>
      <c r="K22" s="7">
        <v>1838</v>
      </c>
      <c r="L22" s="17">
        <f t="shared" si="2"/>
        <v>121.96416721964167</v>
      </c>
      <c r="M22" s="18">
        <f>K22/K7%</f>
        <v>8.4140711835915538E-2</v>
      </c>
      <c r="N22" s="32"/>
      <c r="O22" s="32"/>
      <c r="P22" s="33"/>
      <c r="Q22" s="33"/>
      <c r="R22" s="32"/>
      <c r="S22" s="32"/>
      <c r="T22" s="33"/>
      <c r="U22" s="36"/>
    </row>
    <row r="23" spans="1:21" ht="56.25" customHeight="1" x14ac:dyDescent="0.25">
      <c r="A23" s="42" t="s">
        <v>22</v>
      </c>
      <c r="B23" s="11">
        <f>B7-B8-B9-B10-B11-B12-B13-B19-B20-B21-B22</f>
        <v>11893</v>
      </c>
      <c r="C23" s="11">
        <f>C7-C8-C9-C10-C11-C12-C13-C19-C20-C21-C22</f>
        <v>12251</v>
      </c>
      <c r="D23" s="16">
        <f t="shared" si="3"/>
        <v>103.01017405196333</v>
      </c>
      <c r="E23" s="16">
        <f>C23/C7%</f>
        <v>0.35410932731656752</v>
      </c>
      <c r="F23" s="7">
        <v>6335</v>
      </c>
      <c r="G23" s="7">
        <f>G7-G8-G9-G10-G11-G12-G13-G19-G20-G21-G22</f>
        <v>5530</v>
      </c>
      <c r="H23" s="17">
        <f t="shared" si="1"/>
        <v>87.292817679558013</v>
      </c>
      <c r="I23" s="16">
        <f>G23/G7%</f>
        <v>0.43364726363087447</v>
      </c>
      <c r="J23" s="7">
        <v>5558</v>
      </c>
      <c r="K23" s="7">
        <f>K7-K8-K9-K12-K13-K19-K20-K21-K22</f>
        <v>6721</v>
      </c>
      <c r="L23" s="17">
        <f t="shared" si="2"/>
        <v>120.92479309103994</v>
      </c>
      <c r="M23" s="16">
        <f>K23/K7%</f>
        <v>0.30767667260565196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30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1196560</v>
      </c>
      <c r="C27" s="10">
        <f>C29+C30+C31</f>
        <v>1309717</v>
      </c>
      <c r="D27" s="19">
        <f t="shared" ref="D27" si="4">C27/B27%</f>
        <v>109.45685966437119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886293</v>
      </c>
      <c r="C29" s="11">
        <v>964627</v>
      </c>
      <c r="D29" s="16">
        <f t="shared" ref="D29:D30" si="5">C29/B29%</f>
        <v>108.83838640269076</v>
      </c>
    </row>
    <row r="30" spans="1:21" ht="70.150000000000006" customHeight="1" x14ac:dyDescent="0.25">
      <c r="A30" s="4" t="s">
        <v>28</v>
      </c>
      <c r="B30" s="11">
        <v>211205</v>
      </c>
      <c r="C30" s="11">
        <v>242781</v>
      </c>
      <c r="D30" s="16">
        <f t="shared" si="5"/>
        <v>114.95040363627754</v>
      </c>
    </row>
    <row r="31" spans="1:21" ht="80.45" customHeight="1" x14ac:dyDescent="0.25">
      <c r="A31" s="4" t="s">
        <v>26</v>
      </c>
      <c r="B31" s="11">
        <v>99062</v>
      </c>
      <c r="C31" s="11">
        <v>102309</v>
      </c>
      <c r="D31" s="16">
        <f>C31/B31%</f>
        <v>103.27774525044921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3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2021-02-15T13:08:31Z</dcterms:modified>
</cp:coreProperties>
</file>