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9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J23" i="1" l="1"/>
  <c r="F23" i="1"/>
  <c r="I9" i="1" l="1"/>
  <c r="K23" i="1" l="1"/>
  <c r="C7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<sst xmlns="http://schemas.openxmlformats.org/spreadsheetml/2006/main" count="43" uniqueCount="31">
  <si>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</si>
  <si>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</si>
  <si>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</si>
  <si>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</si>
  <si>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</si>
  <si>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</si>
  <si>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</si>
  <si>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</si>
  <si>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</si>
  <si>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</si>
  <si>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</si>
  <si>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</si>
  <si>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</si>
  <si>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</si>
  <si>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</si>
  <si>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</si>
  <si>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</si>
  <si>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</si>
  <si>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</si>
  <si>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</si>
  <si>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</si>
  <si>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</si>
  <si>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</si>
  <si>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</si>
  <si>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</si>
  <si>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</si>
  <si>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</si>
  <si>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</si>
  <si>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-февраль 2021 год</t>
  </si>
  <si>
    <t>январь -февраль 2022 год</t>
  </si>
  <si>
    <t>Мониторинг поступления администрируемых доходов за январь - февраль 2021- 2022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</si>
</sst>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3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3" fontId="32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topLeftCell="A13" zoomScale="40" zoomScaleNormal="30" zoomScaleSheetLayoutView="40" workbookViewId="0">
      <selection activeCell="Q10" sqref="Q10"/>
    </sheetView>
  </sheetViews>
  <sheetFormatPr defaultColWidth="9.140625" defaultRowHeight="15" x14ac:dyDescent="0.25"/>
  <cols>
    <col min="1" max="1" width="68.7109375" style="1" customWidth="1"/>
    <col min="2" max="2" width="29" style="1" customWidth="1"/>
    <col min="3" max="3" width="29.425781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30.28515625" style="43" customWidth="1"/>
    <col min="11" max="11" width="31.28515625" style="1" customWidth="1"/>
    <col min="12" max="13" width="17.5703125" style="1" customWidth="1"/>
    <col min="14" max="14" width="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6"/>
      <c r="B3" s="47" t="s">
        <v>0</v>
      </c>
      <c r="C3" s="47"/>
      <c r="D3" s="47"/>
      <c r="E3" s="48"/>
      <c r="F3" s="54" t="s">
        <v>1</v>
      </c>
      <c r="G3" s="55"/>
      <c r="H3" s="55"/>
      <c r="I3" s="55"/>
      <c r="J3" s="55"/>
      <c r="K3" s="55"/>
      <c r="L3" s="55"/>
      <c r="M3" s="56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6"/>
      <c r="B4" s="47"/>
      <c r="C4" s="47"/>
      <c r="D4" s="47"/>
      <c r="E4" s="48"/>
      <c r="F4" s="49" t="s">
        <v>2</v>
      </c>
      <c r="G4" s="49"/>
      <c r="H4" s="49"/>
      <c r="I4" s="49"/>
      <c r="J4" s="50" t="s">
        <v>3</v>
      </c>
      <c r="K4" s="50"/>
      <c r="L4" s="50"/>
      <c r="M4" s="50"/>
      <c r="N4" s="51"/>
      <c r="O4" s="51"/>
      <c r="P4" s="51"/>
      <c r="Q4" s="51"/>
      <c r="R4" s="51"/>
      <c r="S4" s="51"/>
      <c r="T4" s="51"/>
      <c r="U4" s="51"/>
    </row>
    <row r="5" spans="1:24" s="22" customFormat="1" ht="62.45" customHeight="1" x14ac:dyDescent="0.3">
      <c r="A5" s="46"/>
      <c r="B5" s="47"/>
      <c r="C5" s="47"/>
      <c r="D5" s="47"/>
      <c r="E5" s="48"/>
      <c r="F5" s="49"/>
      <c r="G5" s="49"/>
      <c r="H5" s="49"/>
      <c r="I5" s="49"/>
      <c r="J5" s="50"/>
      <c r="K5" s="50"/>
      <c r="L5" s="50"/>
      <c r="M5" s="50"/>
      <c r="N5" s="52"/>
      <c r="O5" s="52"/>
      <c r="P5" s="52"/>
      <c r="Q5" s="52"/>
      <c r="R5" s="53"/>
      <c r="S5" s="53"/>
      <c r="T5" s="53"/>
      <c r="U5" s="53"/>
      <c r="W5" s="38"/>
      <c r="X5" s="38"/>
    </row>
    <row r="6" spans="1:24" s="22" customFormat="1" ht="129" customHeight="1" x14ac:dyDescent="0.3">
      <c r="A6" s="46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" customHeight="1" x14ac:dyDescent="0.25">
      <c r="A7" s="24" t="s">
        <v>6</v>
      </c>
      <c r="B7" s="10">
        <f t="shared" ref="B7:C22" si="0">F7+J7</f>
        <v>6276941</v>
      </c>
      <c r="C7" s="10">
        <f>G7+K7</f>
        <v>7553181</v>
      </c>
      <c r="D7" s="14">
        <f>C7/B7%</f>
        <v>120.33219684556538</v>
      </c>
      <c r="E7" s="15"/>
      <c r="F7" s="6">
        <v>2269873</v>
      </c>
      <c r="G7" s="6">
        <v>2989890</v>
      </c>
      <c r="H7" s="14">
        <f t="shared" ref="H7:H23" si="1">G7/F7%</f>
        <v>131.72058524860202</v>
      </c>
      <c r="I7" s="14">
        <f>G7/C7%</f>
        <v>39.584514127226662</v>
      </c>
      <c r="J7" s="6">
        <v>4007068</v>
      </c>
      <c r="K7" s="6">
        <v>4563291</v>
      </c>
      <c r="L7" s="14">
        <f t="shared" ref="L7:L23" si="2">K7/J7%</f>
        <v>113.88104718961594</v>
      </c>
      <c r="M7" s="14">
        <f>K7/C7%</f>
        <v>60.415485872773338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2" t="s">
        <v>7</v>
      </c>
      <c r="B8" s="11">
        <f t="shared" si="0"/>
        <v>610357</v>
      </c>
      <c r="C8" s="11">
        <f t="shared" si="0"/>
        <v>807988</v>
      </c>
      <c r="D8" s="16">
        <f t="shared" ref="D8:D23" si="3">C8/B8%</f>
        <v>132.37957457684601</v>
      </c>
      <c r="E8" s="16">
        <f>C8/C7%</f>
        <v>10.697320771208846</v>
      </c>
      <c r="F8" s="7">
        <v>93248</v>
      </c>
      <c r="G8" s="7">
        <v>91830</v>
      </c>
      <c r="H8" s="17">
        <f t="shared" si="1"/>
        <v>98.479323953328759</v>
      </c>
      <c r="I8" s="16">
        <f>G8/G7%</f>
        <v>3.0713504510199372</v>
      </c>
      <c r="J8" s="7">
        <v>517109</v>
      </c>
      <c r="K8" s="7">
        <v>716158</v>
      </c>
      <c r="L8" s="17">
        <f t="shared" si="2"/>
        <v>138.49265822099403</v>
      </c>
      <c r="M8" s="16">
        <f>K8/K7%</f>
        <v>15.69389285057648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2" t="s">
        <v>8</v>
      </c>
      <c r="B9" s="11">
        <f t="shared" si="0"/>
        <v>1520282</v>
      </c>
      <c r="C9" s="11">
        <f t="shared" si="0"/>
        <v>1733875</v>
      </c>
      <c r="D9" s="16">
        <f t="shared" si="3"/>
        <v>114.04956448869355</v>
      </c>
      <c r="E9" s="16">
        <f>C9/C7%</f>
        <v>22.955560048143955</v>
      </c>
      <c r="F9" s="7">
        <v>5144</v>
      </c>
      <c r="G9" s="7">
        <v>6698</v>
      </c>
      <c r="H9" s="17"/>
      <c r="I9" s="16">
        <f>G9/G8%</f>
        <v>7.2939126647065233</v>
      </c>
      <c r="J9" s="7">
        <v>1515138</v>
      </c>
      <c r="K9" s="7">
        <v>1727177</v>
      </c>
      <c r="L9" s="17">
        <f t="shared" si="2"/>
        <v>113.9946988327136</v>
      </c>
      <c r="M9" s="16">
        <f>K9/K7%</f>
        <v>37.849372306083481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2" t="s">
        <v>9</v>
      </c>
      <c r="B10" s="11">
        <f t="shared" si="0"/>
        <v>1787245</v>
      </c>
      <c r="C10" s="11">
        <f t="shared" si="0"/>
        <v>2584356</v>
      </c>
      <c r="D10" s="16">
        <f t="shared" si="3"/>
        <v>144.59998489294975</v>
      </c>
      <c r="E10" s="16">
        <f>C10/C7%</f>
        <v>34.215464980913339</v>
      </c>
      <c r="F10" s="7">
        <v>1787245</v>
      </c>
      <c r="G10" s="7">
        <v>2584356</v>
      </c>
      <c r="H10" s="17">
        <f t="shared" si="1"/>
        <v>144.59998489294975</v>
      </c>
      <c r="I10" s="16">
        <f>G10/G7%</f>
        <v>86.436490974584345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2" t="s">
        <v>10</v>
      </c>
      <c r="B11" s="11">
        <f t="shared" si="0"/>
        <v>37004</v>
      </c>
      <c r="C11" s="11">
        <f t="shared" si="0"/>
        <v>58910</v>
      </c>
      <c r="D11" s="16">
        <f t="shared" si="3"/>
        <v>159.19900551291752</v>
      </c>
      <c r="E11" s="16">
        <f>C11/C7%</f>
        <v>0.77993629439040324</v>
      </c>
      <c r="F11" s="7">
        <v>37004</v>
      </c>
      <c r="G11" s="7">
        <v>58910</v>
      </c>
      <c r="H11" s="17">
        <f t="shared" si="1"/>
        <v>159.19900551291752</v>
      </c>
      <c r="I11" s="16">
        <f>G11/G7%</f>
        <v>1.9703065999083578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2" t="s">
        <v>11</v>
      </c>
      <c r="B12" s="11">
        <f t="shared" si="0"/>
        <v>1657653</v>
      </c>
      <c r="C12" s="11">
        <f t="shared" si="0"/>
        <v>1763359</v>
      </c>
      <c r="D12" s="16">
        <f t="shared" si="3"/>
        <v>106.37684726538063</v>
      </c>
      <c r="E12" s="16">
        <f>C12/C7%</f>
        <v>23.345912139534324</v>
      </c>
      <c r="F12" s="7">
        <v>300676</v>
      </c>
      <c r="G12" s="7">
        <v>229734</v>
      </c>
      <c r="H12" s="17">
        <f t="shared" si="1"/>
        <v>76.405832191461897</v>
      </c>
      <c r="I12" s="16">
        <f>G12/G7%</f>
        <v>7.6836940489449441</v>
      </c>
      <c r="J12" s="7">
        <v>1356977</v>
      </c>
      <c r="K12" s="7">
        <v>1533625</v>
      </c>
      <c r="L12" s="17">
        <f t="shared" si="2"/>
        <v>113.01775932827159</v>
      </c>
      <c r="M12" s="16">
        <f>K12/K7%</f>
        <v>33.607872037965578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0"/>
        <v>402468</v>
      </c>
      <c r="C13" s="11">
        <f t="shared" si="0"/>
        <v>445925</v>
      </c>
      <c r="D13" s="16">
        <f t="shared" si="3"/>
        <v>110.79762863134461</v>
      </c>
      <c r="E13" s="16">
        <f>C13/C7%</f>
        <v>5.9038039734517156</v>
      </c>
      <c r="F13" s="7"/>
      <c r="G13" s="7"/>
      <c r="H13" s="17"/>
      <c r="I13" s="17"/>
      <c r="J13" s="7">
        <v>402468</v>
      </c>
      <c r="K13" s="7">
        <v>445925</v>
      </c>
      <c r="L13" s="17">
        <f t="shared" si="2"/>
        <v>110.79762863134461</v>
      </c>
      <c r="M13" s="16">
        <f>K13/K7%</f>
        <v>9.7720044590625488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210424</v>
      </c>
      <c r="C14" s="11">
        <f t="shared" si="0"/>
        <v>244843</v>
      </c>
      <c r="D14" s="16">
        <f t="shared" si="3"/>
        <v>116.35697448960195</v>
      </c>
      <c r="E14" s="16"/>
      <c r="F14" s="7"/>
      <c r="G14" s="7"/>
      <c r="H14" s="17"/>
      <c r="I14" s="17"/>
      <c r="J14" s="7">
        <v>210424</v>
      </c>
      <c r="K14" s="7">
        <v>244843</v>
      </c>
      <c r="L14" s="17">
        <f t="shared" si="2"/>
        <v>116.35697448960195</v>
      </c>
      <c r="M14" s="16">
        <f>K14/K7%</f>
        <v>5.3654917032466258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6319</v>
      </c>
      <c r="C15" s="11">
        <f t="shared" si="0"/>
        <v>6547</v>
      </c>
      <c r="D15" s="16">
        <f t="shared" si="3"/>
        <v>103.60816584902675</v>
      </c>
      <c r="E15" s="16"/>
      <c r="F15" s="7"/>
      <c r="G15" s="7"/>
      <c r="H15" s="17"/>
      <c r="I15" s="17"/>
      <c r="J15" s="7">
        <v>6319</v>
      </c>
      <c r="K15" s="7">
        <v>6547</v>
      </c>
      <c r="L15" s="17">
        <f t="shared" si="2"/>
        <v>103.60816584902675</v>
      </c>
      <c r="M15" s="16">
        <f>K15/K7%</f>
        <v>0.14347101686041935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60297</v>
      </c>
      <c r="C16" s="11">
        <f t="shared" si="0"/>
        <v>51342</v>
      </c>
      <c r="D16" s="16">
        <f t="shared" si="3"/>
        <v>85.148514851485146</v>
      </c>
      <c r="E16" s="16"/>
      <c r="F16" s="7"/>
      <c r="G16" s="7"/>
      <c r="H16" s="17"/>
      <c r="I16" s="17"/>
      <c r="J16" s="7">
        <v>60297</v>
      </c>
      <c r="K16" s="7">
        <v>51342</v>
      </c>
      <c r="L16" s="17">
        <f t="shared" si="2"/>
        <v>85.148514851485146</v>
      </c>
      <c r="M16" s="16">
        <f>K16/K7%</f>
        <v>1.1251090495872387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125057</v>
      </c>
      <c r="C17" s="11">
        <f t="shared" si="0"/>
        <v>138841</v>
      </c>
      <c r="D17" s="16">
        <f t="shared" si="3"/>
        <v>111.02217388870676</v>
      </c>
      <c r="E17" s="16"/>
      <c r="F17" s="7"/>
      <c r="G17" s="7"/>
      <c r="H17" s="17"/>
      <c r="I17" s="17"/>
      <c r="J17" s="7">
        <v>125057</v>
      </c>
      <c r="K17" s="7">
        <v>138841</v>
      </c>
      <c r="L17" s="17">
        <f t="shared" si="2"/>
        <v>111.02217388870676</v>
      </c>
      <c r="M17" s="16">
        <f>K17/K7%</f>
        <v>3.0425629222418644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371</v>
      </c>
      <c r="C18" s="11">
        <f t="shared" si="0"/>
        <v>315</v>
      </c>
      <c r="D18" s="16">
        <f t="shared" si="3"/>
        <v>84.905660377358487</v>
      </c>
      <c r="E18" s="16"/>
      <c r="F18" s="7"/>
      <c r="G18" s="7"/>
      <c r="H18" s="17"/>
      <c r="I18" s="17"/>
      <c r="J18" s="7">
        <v>371</v>
      </c>
      <c r="K18" s="7">
        <v>315</v>
      </c>
      <c r="L18" s="17">
        <f t="shared" si="2"/>
        <v>84.905660377358487</v>
      </c>
      <c r="M18" s="18">
        <f>K18/K7%</f>
        <v>6.9029128319890182E-3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2" t="s">
        <v>18</v>
      </c>
      <c r="B19" s="11">
        <f t="shared" si="0"/>
        <v>11718</v>
      </c>
      <c r="C19" s="11">
        <f t="shared" si="0"/>
        <v>10683</v>
      </c>
      <c r="D19" s="16">
        <f t="shared" si="3"/>
        <v>91.167434715821813</v>
      </c>
      <c r="E19" s="16">
        <f>C19/C7%</f>
        <v>0.14143709782673022</v>
      </c>
      <c r="F19" s="7">
        <v>6083</v>
      </c>
      <c r="G19" s="7">
        <v>4513</v>
      </c>
      <c r="H19" s="17">
        <f t="shared" si="1"/>
        <v>74.190366595429893</v>
      </c>
      <c r="I19" s="16">
        <f>G19/G7%</f>
        <v>0.15094200789995618</v>
      </c>
      <c r="J19" s="7">
        <v>5635</v>
      </c>
      <c r="K19" s="7">
        <v>6170</v>
      </c>
      <c r="L19" s="17">
        <f t="shared" si="2"/>
        <v>109.49423247559893</v>
      </c>
      <c r="M19" s="18">
        <f>K19/K7%</f>
        <v>0.13520943547102299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116191</v>
      </c>
      <c r="C20" s="11">
        <f t="shared" si="0"/>
        <v>167748</v>
      </c>
      <c r="D20" s="16">
        <f t="shared" si="3"/>
        <v>144.37262782831715</v>
      </c>
      <c r="E20" s="16">
        <f>C20/C7%</f>
        <v>2.2208920983093083</v>
      </c>
      <c r="F20" s="7"/>
      <c r="G20" s="7"/>
      <c r="H20" s="17"/>
      <c r="I20" s="17"/>
      <c r="J20" s="7">
        <v>116191</v>
      </c>
      <c r="K20" s="7">
        <v>167748</v>
      </c>
      <c r="L20" s="17">
        <f t="shared" si="2"/>
        <v>144.37262782831715</v>
      </c>
      <c r="M20" s="16">
        <f>K20/K7%</f>
        <v>3.6760311801285517</v>
      </c>
      <c r="N20" s="32"/>
      <c r="O20" s="32"/>
      <c r="P20" s="33"/>
      <c r="Q20" s="34"/>
      <c r="R20" s="32"/>
      <c r="S20" s="32"/>
      <c r="T20" s="33"/>
      <c r="U20" s="34"/>
    </row>
    <row r="21" spans="1:21" ht="49.5" customHeight="1" x14ac:dyDescent="0.25">
      <c r="A21" s="4" t="s">
        <v>20</v>
      </c>
      <c r="B21" s="11">
        <f>F21+J21</f>
        <v>66721</v>
      </c>
      <c r="C21" s="11">
        <f t="shared" si="0"/>
        <v>739</v>
      </c>
      <c r="D21" s="16">
        <f t="shared" si="3"/>
        <v>1.107597308193822</v>
      </c>
      <c r="E21" s="16">
        <f>C21/C7%</f>
        <v>9.783957249270208E-3</v>
      </c>
      <c r="F21" s="7"/>
      <c r="G21" s="7"/>
      <c r="H21" s="17"/>
      <c r="I21" s="17"/>
      <c r="J21" s="7">
        <v>66721</v>
      </c>
      <c r="K21" s="7">
        <v>739</v>
      </c>
      <c r="L21" s="17">
        <f>K21/J21%</f>
        <v>1.107597308193822</v>
      </c>
      <c r="M21" s="16">
        <f>K21/K7%</f>
        <v>1.6194452643936142E-2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10588</v>
      </c>
      <c r="C22" s="11">
        <f t="shared" si="0"/>
        <v>-51206</v>
      </c>
      <c r="D22" s="16">
        <f t="shared" si="3"/>
        <v>-483.62296939932003</v>
      </c>
      <c r="E22" s="18">
        <f>C22/C7%</f>
        <v>-0.67793953302588672</v>
      </c>
      <c r="F22" s="7"/>
      <c r="G22" s="7"/>
      <c r="H22" s="17"/>
      <c r="I22" s="17"/>
      <c r="J22" s="7">
        <v>10588</v>
      </c>
      <c r="K22" s="7">
        <v>-51206</v>
      </c>
      <c r="L22" s="17">
        <f t="shared" si="2"/>
        <v>-483.62296939932003</v>
      </c>
      <c r="M22" s="18">
        <f>K22/K7%</f>
        <v>-1.1221287443645385</v>
      </c>
      <c r="N22" s="32"/>
      <c r="O22" s="32"/>
      <c r="P22" s="33"/>
      <c r="Q22" s="33"/>
      <c r="R22" s="32"/>
      <c r="S22" s="32"/>
      <c r="T22" s="33"/>
      <c r="U22" s="36"/>
    </row>
    <row r="23" spans="1:21" ht="56.25" customHeight="1" x14ac:dyDescent="0.25">
      <c r="A23" s="42" t="s">
        <v>22</v>
      </c>
      <c r="B23" s="11">
        <f>B7-B8-B9-B10-B11-B12-B13-B19-B20-B21-B22</f>
        <v>56714</v>
      </c>
      <c r="C23" s="11">
        <f>C7-C8-C9-C10-C11-C12-C13-C19-C20-C21-C22</f>
        <v>30804</v>
      </c>
      <c r="D23" s="16">
        <f t="shared" si="3"/>
        <v>54.314631307966287</v>
      </c>
      <c r="E23" s="16">
        <f>C23/C7%</f>
        <v>0.40782817199799659</v>
      </c>
      <c r="F23" s="7">
        <f>F7-F8-F9-F10-F11-F12-F13-F19-F20-F21-F22</f>
        <v>40473</v>
      </c>
      <c r="G23" s="7">
        <f>G7-G8-G9-G10-G11-G12-G13-G19-G20-G21-G22</f>
        <v>13849</v>
      </c>
      <c r="H23" s="17">
        <f t="shared" si="1"/>
        <v>34.217873644157834</v>
      </c>
      <c r="I23" s="16">
        <f>G23/G7%</f>
        <v>0.46319429811799095</v>
      </c>
      <c r="J23" s="7">
        <f>J7-J8-J9-J12-J13-J19-J20-J21-J22</f>
        <v>16241</v>
      </c>
      <c r="K23" s="7">
        <f>K7-K8-K9-K12-K13-K19-K20-K21-K22</f>
        <v>16955</v>
      </c>
      <c r="L23" s="17">
        <f t="shared" si="2"/>
        <v>104.39628101717875</v>
      </c>
      <c r="M23" s="16">
        <f>K23/K7%</f>
        <v>0.37155202243293267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8"/>
      <c r="H24" s="8"/>
      <c r="I24" s="8"/>
      <c r="J24" s="44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2965309</v>
      </c>
      <c r="C27" s="10">
        <f>C29+C30+C31</f>
        <v>3456723</v>
      </c>
      <c r="D27" s="19">
        <f t="shared" ref="D27" si="4">C27/B27%</f>
        <v>116.57210091764468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2163221</v>
      </c>
      <c r="C29" s="11">
        <v>2544149</v>
      </c>
      <c r="D29" s="16">
        <f t="shared" ref="D29:D30" si="5">C29/B29%</f>
        <v>117.60929650738413</v>
      </c>
    </row>
    <row r="30" spans="1:21" ht="70.150000000000006" customHeight="1" x14ac:dyDescent="0.25">
      <c r="A30" s="4" t="s">
        <v>27</v>
      </c>
      <c r="B30" s="11">
        <v>547735</v>
      </c>
      <c r="C30" s="11">
        <v>619748</v>
      </c>
      <c r="D30" s="16">
        <f t="shared" si="5"/>
        <v>113.1474161775311</v>
      </c>
    </row>
    <row r="31" spans="1:21" ht="80.45" customHeight="1" x14ac:dyDescent="0.25">
      <c r="A31" s="4" t="s">
        <v>26</v>
      </c>
      <c r="B31" s="11">
        <v>254353</v>
      </c>
      <c r="C31" s="11">
        <v>292826</v>
      </c>
      <c r="D31" s="16">
        <f>C31/B31%</f>
        <v>115.12582906433184</v>
      </c>
    </row>
    <row r="34" spans="1:4" ht="33.75" x14ac:dyDescent="0.5">
      <c r="A34" s="5"/>
      <c r="B34" s="45"/>
      <c r="C34" s="45"/>
      <c r="D34" s="45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3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2022-03-14T11:01:44Z</dcterms:modified>
</cp:coreProperties>
</file>