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Лист1!$A$1:$N$31</definedName>
  </definedNames>
  <calcPr calcId="145621"/>
</workbook>
</file>

<file path=xl/calcChain.xml><?xml version="1.0" encoding="utf-8"?>
<calcChain xmlns="http://schemas.openxmlformats.org/spreadsheetml/2006/main">
  <c r="B27" i="1" l="1"/>
  <c r="I9" i="1" l="1"/>
  <c r="K23" i="1" l="1"/>
  <c r="C7" i="1" l="1"/>
  <c r="C27" i="1" l="1"/>
  <c r="D31" i="1" l="1"/>
  <c r="D30" i="1"/>
  <c r="D29" i="1"/>
  <c r="G23" i="1"/>
  <c r="I23" i="1" s="1"/>
  <c r="C22" i="1"/>
  <c r="B22" i="1"/>
  <c r="C21" i="1"/>
  <c r="B21" i="1"/>
  <c r="C20" i="1"/>
  <c r="B20" i="1"/>
  <c r="C19" i="1"/>
  <c r="B19" i="1"/>
  <c r="I19" i="1"/>
  <c r="H19" i="1"/>
  <c r="B18" i="1"/>
  <c r="C17" i="1"/>
  <c r="B16" i="1"/>
  <c r="B15" i="1"/>
  <c r="C15" i="1"/>
  <c r="C14" i="1"/>
  <c r="B14" i="1"/>
  <c r="C13" i="1"/>
  <c r="B13" i="1"/>
  <c r="B12" i="1"/>
  <c r="I12" i="1"/>
  <c r="H12" i="1"/>
  <c r="C12" i="1"/>
  <c r="I11" i="1"/>
  <c r="H11" i="1"/>
  <c r="C11" i="1"/>
  <c r="B11" i="1"/>
  <c r="I10" i="1"/>
  <c r="H10" i="1"/>
  <c r="C10" i="1"/>
  <c r="B10" i="1"/>
  <c r="C9" i="1"/>
  <c r="B9" i="1"/>
  <c r="B8" i="1"/>
  <c r="I8" i="1"/>
  <c r="H8" i="1"/>
  <c r="H7" i="1"/>
  <c r="L12" i="1" l="1"/>
  <c r="L8" i="1"/>
  <c r="D12" i="1"/>
  <c r="D11" i="1"/>
  <c r="D10" i="1"/>
  <c r="L17" i="1"/>
  <c r="M23" i="1"/>
  <c r="C8" i="1"/>
  <c r="M14" i="1"/>
  <c r="M16" i="1"/>
  <c r="M19" i="1"/>
  <c r="M21" i="1"/>
  <c r="M22" i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M9" i="1"/>
  <c r="M12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D8" i="1" l="1"/>
  <c r="E19" i="1"/>
  <c r="E9" i="1"/>
  <c r="E13" i="1"/>
  <c r="E10" i="1"/>
  <c r="E8" i="1"/>
  <c r="E12" i="1"/>
  <c r="E11" i="1"/>
  <c r="L23" i="1"/>
  <c r="I7" i="1"/>
  <c r="E20" i="1"/>
  <c r="M7" i="1"/>
  <c r="C23" i="1"/>
  <c r="E23" i="1" s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<sst xmlns="http://schemas.openxmlformats.org/spreadsheetml/2006/main" count="43" uniqueCount="31">
  <si>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</si>
  <si>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</si>
  <si>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</si>
  <si>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</si>
  <si>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</si>
  <si>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</si>
  <si>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</si>
  <si>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</si>
  <si>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</si>
  <si>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</si>
  <si>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</si>
  <si>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</si>
  <si>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</si>
  <si>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</si>
  <si>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</si>
  <si>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</si>
  <si>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</si>
  <si>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</si>
  <si>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</si>
  <si>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</si>
  <si>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</si>
  <si>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</si>
  <si>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</si>
  <si>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</si>
  <si>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</si>
  <si>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</si>
  <si>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</si>
  <si>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Страховые взносы на обязательное медицинское страхование</t>
  </si>
  <si>
    <t>I квартал 2020 года</t>
  </si>
  <si>
    <t>I квартал 2021 года</t>
  </si>
  <si>
    <t>Мониторинг поступления администрируемых доходов за I  квартал 2020- 2021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</si>
</sst>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4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  <font>
      <sz val="11"/>
      <color rgb="FFFF0000"/>
      <name val="Calibri"/>
      <family val="2"/>
    </font>
    <font>
      <sz val="26"/>
      <color rgb="FFFF0000"/>
      <name val="Arial Narrow"/>
      <family val="2"/>
      <charset val="204"/>
    </font>
    <font>
      <b/>
      <sz val="22"/>
      <name val="Arial Narrow"/>
      <family val="2"/>
      <charset val="204"/>
    </font>
    <font>
      <b/>
      <sz val="2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49" fontId="1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19" fillId="2" borderId="0" xfId="0" applyNumberFormat="1" applyFont="1" applyFill="1"/>
    <xf numFmtId="3" fontId="14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3" fontId="14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3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164" fontId="27" fillId="2" borderId="0" xfId="0" applyNumberFormat="1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4" fontId="28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166" fontId="29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3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10" fillId="2" borderId="1" xfId="0" applyFont="1" applyFill="1" applyBorder="1" applyAlignment="1">
      <alignment horizontal="center" vertical="center" wrapText="1"/>
    </xf>
    <xf numFmtId="0" fontId="30" fillId="2" borderId="0" xfId="0" applyFont="1" applyFill="1"/>
    <xf numFmtId="3" fontId="31" fillId="2" borderId="1" xfId="0" applyNumberFormat="1" applyFont="1" applyFill="1" applyBorder="1" applyAlignment="1">
      <alignment horizontal="center" vertical="center" wrapText="1"/>
    </xf>
    <xf numFmtId="3" fontId="31" fillId="2" borderId="0" xfId="0" applyNumberFormat="1" applyFont="1" applyFill="1" applyBorder="1" applyAlignment="1">
      <alignment horizontal="right" vertical="center"/>
    </xf>
    <xf numFmtId="0" fontId="32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L65"/>
  <sheetViews>
    <sheetView tabSelected="1" view="pageBreakPreview" zoomScale="40" zoomScaleNormal="30" zoomScaleSheetLayoutView="40" workbookViewId="0">
      <selection activeCell="Q6" sqref="Q6"/>
    </sheetView>
  </sheetViews>
  <sheetFormatPr defaultColWidth="9.140625" defaultRowHeight="15" x14ac:dyDescent="0.25"/>
  <cols>
    <col min="1" max="1" width="68.7109375" style="1" customWidth="1"/>
    <col min="2" max="2" width="27.5703125" style="1" customWidth="1"/>
    <col min="3" max="3" width="29.42578125" style="1" customWidth="1"/>
    <col min="4" max="4" width="22.7109375" style="1" customWidth="1"/>
    <col min="5" max="5" width="18.140625" style="1" customWidth="1"/>
    <col min="6" max="6" width="31.140625" style="1" customWidth="1"/>
    <col min="7" max="7" width="31.85546875" style="1" customWidth="1"/>
    <col min="8" max="9" width="15.85546875" style="1" customWidth="1"/>
    <col min="10" max="10" width="26" style="42" customWidth="1"/>
    <col min="11" max="11" width="28.42578125" style="1" customWidth="1"/>
    <col min="12" max="13" width="17.5703125" style="1" customWidth="1"/>
    <col min="14" max="14" width="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48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19"/>
    </row>
    <row r="2" spans="1:24" ht="26.45" customHeight="1" x14ac:dyDescent="0.45">
      <c r="A2" s="11"/>
      <c r="B2" s="11"/>
      <c r="C2" s="11"/>
      <c r="D2" s="11"/>
      <c r="E2" s="11"/>
      <c r="T2" s="20"/>
      <c r="U2" s="20"/>
    </row>
    <row r="3" spans="1:24" s="21" customFormat="1" ht="33.6" customHeight="1" x14ac:dyDescent="0.5">
      <c r="A3" s="49"/>
      <c r="B3" s="50" t="s">
        <v>0</v>
      </c>
      <c r="C3" s="50"/>
      <c r="D3" s="50"/>
      <c r="E3" s="51"/>
      <c r="F3" s="57" t="s">
        <v>1</v>
      </c>
      <c r="G3" s="58"/>
      <c r="H3" s="58"/>
      <c r="I3" s="58"/>
      <c r="J3" s="58"/>
      <c r="K3" s="58"/>
      <c r="L3" s="58"/>
      <c r="M3" s="59"/>
      <c r="N3" s="40"/>
      <c r="O3" s="40"/>
      <c r="P3" s="40"/>
      <c r="Q3" s="40"/>
      <c r="R3" s="40"/>
      <c r="S3" s="40"/>
      <c r="T3" s="40"/>
      <c r="U3" s="40"/>
    </row>
    <row r="4" spans="1:24" s="21" customFormat="1" ht="33.6" customHeight="1" x14ac:dyDescent="0.5">
      <c r="A4" s="49"/>
      <c r="B4" s="50"/>
      <c r="C4" s="50"/>
      <c r="D4" s="50"/>
      <c r="E4" s="51"/>
      <c r="F4" s="52" t="s">
        <v>2</v>
      </c>
      <c r="G4" s="52"/>
      <c r="H4" s="52"/>
      <c r="I4" s="52"/>
      <c r="J4" s="53" t="s">
        <v>3</v>
      </c>
      <c r="K4" s="53"/>
      <c r="L4" s="53"/>
      <c r="M4" s="53"/>
      <c r="N4" s="54"/>
      <c r="O4" s="54"/>
      <c r="P4" s="54"/>
      <c r="Q4" s="54"/>
      <c r="R4" s="54"/>
      <c r="S4" s="54"/>
      <c r="T4" s="54"/>
      <c r="U4" s="54"/>
    </row>
    <row r="5" spans="1:24" s="21" customFormat="1" ht="62.45" customHeight="1" x14ac:dyDescent="0.3">
      <c r="A5" s="49"/>
      <c r="B5" s="50"/>
      <c r="C5" s="50"/>
      <c r="D5" s="50"/>
      <c r="E5" s="51"/>
      <c r="F5" s="52"/>
      <c r="G5" s="52"/>
      <c r="H5" s="52"/>
      <c r="I5" s="52"/>
      <c r="J5" s="53"/>
      <c r="K5" s="53"/>
      <c r="L5" s="53"/>
      <c r="M5" s="53"/>
      <c r="N5" s="55"/>
      <c r="O5" s="55"/>
      <c r="P5" s="55"/>
      <c r="Q5" s="55"/>
      <c r="R5" s="56"/>
      <c r="S5" s="56"/>
      <c r="T5" s="56"/>
      <c r="U5" s="56"/>
      <c r="W5" s="37"/>
      <c r="X5" s="37"/>
    </row>
    <row r="6" spans="1:24" s="21" customFormat="1" ht="129" customHeight="1" x14ac:dyDescent="0.3">
      <c r="A6" s="49"/>
      <c r="B6" s="45" t="s">
        <v>28</v>
      </c>
      <c r="C6" s="45" t="s">
        <v>29</v>
      </c>
      <c r="D6" s="3" t="s">
        <v>4</v>
      </c>
      <c r="E6" s="3" t="s">
        <v>5</v>
      </c>
      <c r="F6" s="45" t="s">
        <v>28</v>
      </c>
      <c r="G6" s="45" t="s">
        <v>29</v>
      </c>
      <c r="H6" s="12" t="s">
        <v>4</v>
      </c>
      <c r="I6" s="3" t="s">
        <v>5</v>
      </c>
      <c r="J6" s="45" t="s">
        <v>28</v>
      </c>
      <c r="K6" s="45" t="s">
        <v>29</v>
      </c>
      <c r="L6" s="12" t="s">
        <v>4</v>
      </c>
      <c r="M6" s="3" t="s">
        <v>5</v>
      </c>
      <c r="N6" s="26"/>
      <c r="O6" s="26"/>
      <c r="P6" s="27"/>
      <c r="Q6" s="28"/>
      <c r="R6" s="26"/>
      <c r="S6" s="26"/>
      <c r="T6" s="27"/>
      <c r="U6" s="28"/>
      <c r="W6" s="22"/>
      <c r="X6" s="38"/>
    </row>
    <row r="7" spans="1:24" ht="78" customHeight="1" x14ac:dyDescent="0.25">
      <c r="A7" s="23" t="s">
        <v>6</v>
      </c>
      <c r="B7" s="9">
        <f t="shared" ref="B7:C22" si="0">F7+J7</f>
        <v>8562649</v>
      </c>
      <c r="C7" s="9">
        <f>G7+K7</f>
        <v>11110555</v>
      </c>
      <c r="D7" s="13">
        <f>C7/B7%</f>
        <v>129.7560486246721</v>
      </c>
      <c r="E7" s="14"/>
      <c r="F7" s="6">
        <v>2688741</v>
      </c>
      <c r="G7" s="6">
        <v>3696748</v>
      </c>
      <c r="H7" s="13">
        <f t="shared" ref="H7:H23" si="1">G7/F7%</f>
        <v>137.48992558227067</v>
      </c>
      <c r="I7" s="13">
        <f>G7/C7%</f>
        <v>33.27239728348404</v>
      </c>
      <c r="J7" s="6">
        <v>5873908</v>
      </c>
      <c r="K7" s="6">
        <v>7413807</v>
      </c>
      <c r="L7" s="13">
        <f t="shared" ref="L7:L23" si="2">K7/J7%</f>
        <v>126.21591962284734</v>
      </c>
      <c r="M7" s="13">
        <f>K7/C7%</f>
        <v>66.72760271651596</v>
      </c>
      <c r="N7" s="29"/>
      <c r="O7" s="29"/>
      <c r="P7" s="30"/>
      <c r="Q7" s="30"/>
      <c r="R7" s="29"/>
      <c r="S7" s="29"/>
      <c r="T7" s="30"/>
      <c r="U7" s="30"/>
      <c r="W7" s="39"/>
      <c r="X7" s="39"/>
    </row>
    <row r="8" spans="1:24" ht="47.45" customHeight="1" x14ac:dyDescent="0.25">
      <c r="A8" s="41" t="s">
        <v>7</v>
      </c>
      <c r="B8" s="10">
        <f t="shared" si="0"/>
        <v>1020752</v>
      </c>
      <c r="C8" s="10">
        <f t="shared" si="0"/>
        <v>2155929</v>
      </c>
      <c r="D8" s="15">
        <f t="shared" ref="D8:D23" si="3">C8/B8%</f>
        <v>211.20987272128784</v>
      </c>
      <c r="E8" s="15">
        <f>C8/C7%</f>
        <v>19.40433218682595</v>
      </c>
      <c r="F8" s="7">
        <v>112188</v>
      </c>
      <c r="G8" s="7">
        <v>308074</v>
      </c>
      <c r="H8" s="16">
        <f t="shared" si="1"/>
        <v>274.60512710806859</v>
      </c>
      <c r="I8" s="15">
        <f>G8/G7%</f>
        <v>8.3336489260290385</v>
      </c>
      <c r="J8" s="7">
        <v>908564</v>
      </c>
      <c r="K8" s="7">
        <v>1847855</v>
      </c>
      <c r="L8" s="16">
        <f t="shared" si="2"/>
        <v>203.38193016672466</v>
      </c>
      <c r="M8" s="15">
        <f>K8/K7%</f>
        <v>24.924509094989926</v>
      </c>
      <c r="N8" s="31"/>
      <c r="O8" s="31"/>
      <c r="P8" s="32"/>
      <c r="Q8" s="33"/>
      <c r="R8" s="31"/>
      <c r="S8" s="31"/>
      <c r="T8" s="32"/>
      <c r="U8" s="32"/>
    </row>
    <row r="9" spans="1:24" ht="66.75" customHeight="1" x14ac:dyDescent="0.25">
      <c r="A9" s="41" t="s">
        <v>8</v>
      </c>
      <c r="B9" s="10">
        <f t="shared" si="0"/>
        <v>2264703</v>
      </c>
      <c r="C9" s="10">
        <f t="shared" si="0"/>
        <v>2322562</v>
      </c>
      <c r="D9" s="15">
        <f t="shared" si="3"/>
        <v>102.5548162385973</v>
      </c>
      <c r="E9" s="15">
        <f>C9/C7%</f>
        <v>20.904104250417731</v>
      </c>
      <c r="F9" s="7"/>
      <c r="G9" s="7">
        <v>7459</v>
      </c>
      <c r="H9" s="16"/>
      <c r="I9" s="15">
        <f>G9/G8%</f>
        <v>2.4211715367087132</v>
      </c>
      <c r="J9" s="7">
        <v>2264703</v>
      </c>
      <c r="K9" s="7">
        <v>2315103</v>
      </c>
      <c r="L9" s="16">
        <f t="shared" si="2"/>
        <v>102.22545737785485</v>
      </c>
      <c r="M9" s="15">
        <f>K9/K7%</f>
        <v>31.226912165369288</v>
      </c>
      <c r="N9" s="31"/>
      <c r="O9" s="31"/>
      <c r="P9" s="32"/>
      <c r="Q9" s="33"/>
      <c r="R9" s="31"/>
      <c r="S9" s="31"/>
      <c r="T9" s="32"/>
      <c r="U9" s="33"/>
    </row>
    <row r="10" spans="1:24" ht="72" customHeight="1" x14ac:dyDescent="0.25">
      <c r="A10" s="41" t="s">
        <v>9</v>
      </c>
      <c r="B10" s="10">
        <f t="shared" si="0"/>
        <v>2208906</v>
      </c>
      <c r="C10" s="10">
        <f t="shared" si="0"/>
        <v>2849307</v>
      </c>
      <c r="D10" s="15">
        <f t="shared" si="3"/>
        <v>128.99177239773897</v>
      </c>
      <c r="E10" s="15">
        <f>C10/C7%</f>
        <v>25.645046534579055</v>
      </c>
      <c r="F10" s="7">
        <v>2208906</v>
      </c>
      <c r="G10" s="7">
        <v>2849307</v>
      </c>
      <c r="H10" s="16">
        <f t="shared" si="1"/>
        <v>128.99177239773897</v>
      </c>
      <c r="I10" s="15">
        <f>G10/G7%</f>
        <v>77.076040887828967</v>
      </c>
      <c r="J10" s="43"/>
      <c r="K10" s="7"/>
      <c r="L10" s="16"/>
      <c r="M10" s="16"/>
      <c r="N10" s="31"/>
      <c r="O10" s="31"/>
      <c r="P10" s="32"/>
      <c r="Q10" s="32"/>
      <c r="R10" s="31"/>
      <c r="S10" s="31"/>
      <c r="T10" s="32"/>
      <c r="U10" s="32"/>
    </row>
    <row r="11" spans="1:24" ht="70.150000000000006" customHeight="1" x14ac:dyDescent="0.25">
      <c r="A11" s="41" t="s">
        <v>10</v>
      </c>
      <c r="B11" s="10">
        <f t="shared" si="0"/>
        <v>37157</v>
      </c>
      <c r="C11" s="10">
        <f t="shared" si="0"/>
        <v>60228</v>
      </c>
      <c r="D11" s="15">
        <f t="shared" si="3"/>
        <v>162.09058858357778</v>
      </c>
      <c r="E11" s="15">
        <f>C11/C7%</f>
        <v>0.54207913106050953</v>
      </c>
      <c r="F11" s="7">
        <v>37157</v>
      </c>
      <c r="G11" s="7">
        <v>60228</v>
      </c>
      <c r="H11" s="16">
        <f t="shared" si="1"/>
        <v>162.09058858357778</v>
      </c>
      <c r="I11" s="15">
        <f>G11/G7%</f>
        <v>1.6292157323139147</v>
      </c>
      <c r="J11" s="7"/>
      <c r="K11" s="7"/>
      <c r="L11" s="16"/>
      <c r="M11" s="16"/>
      <c r="N11" s="31"/>
      <c r="O11" s="31"/>
      <c r="P11" s="32"/>
      <c r="Q11" s="32"/>
      <c r="R11" s="31"/>
      <c r="S11" s="31"/>
      <c r="T11" s="32"/>
      <c r="U11" s="32"/>
    </row>
    <row r="12" spans="1:24" ht="64.5" customHeight="1" x14ac:dyDescent="0.25">
      <c r="A12" s="41" t="s">
        <v>11</v>
      </c>
      <c r="B12" s="10">
        <f t="shared" si="0"/>
        <v>1836700</v>
      </c>
      <c r="C12" s="10">
        <f t="shared" si="0"/>
        <v>2306805</v>
      </c>
      <c r="D12" s="15">
        <f t="shared" si="3"/>
        <v>125.59508901834812</v>
      </c>
      <c r="E12" s="15">
        <f>C12/C7%</f>
        <v>20.762284152321822</v>
      </c>
      <c r="F12" s="7">
        <v>268657</v>
      </c>
      <c r="G12" s="7">
        <v>406838</v>
      </c>
      <c r="H12" s="16">
        <f t="shared" si="1"/>
        <v>151.43398459746069</v>
      </c>
      <c r="I12" s="15">
        <f>G12/G7%</f>
        <v>11.005294383063166</v>
      </c>
      <c r="J12" s="7">
        <v>1568043</v>
      </c>
      <c r="K12" s="7">
        <v>1899967</v>
      </c>
      <c r="L12" s="16">
        <f t="shared" si="2"/>
        <v>121.16804194782924</v>
      </c>
      <c r="M12" s="15">
        <f>K12/K7%</f>
        <v>25.627413823963852</v>
      </c>
      <c r="N12" s="31"/>
      <c r="O12" s="31"/>
      <c r="P12" s="32"/>
      <c r="Q12" s="33"/>
      <c r="R12" s="31"/>
      <c r="S12" s="31"/>
      <c r="T12" s="32"/>
      <c r="U12" s="32"/>
    </row>
    <row r="13" spans="1:24" ht="44.25" customHeight="1" x14ac:dyDescent="0.25">
      <c r="A13" s="24" t="s">
        <v>12</v>
      </c>
      <c r="B13" s="10">
        <f t="shared" si="0"/>
        <v>754329</v>
      </c>
      <c r="C13" s="10">
        <f t="shared" si="0"/>
        <v>872989</v>
      </c>
      <c r="D13" s="15">
        <f t="shared" si="3"/>
        <v>115.73053667564153</v>
      </c>
      <c r="E13" s="15">
        <f>C13/C7%</f>
        <v>7.8572942575775917</v>
      </c>
      <c r="F13" s="7"/>
      <c r="G13" s="7"/>
      <c r="H13" s="16"/>
      <c r="I13" s="16"/>
      <c r="J13" s="7">
        <v>754329</v>
      </c>
      <c r="K13" s="7">
        <v>872989</v>
      </c>
      <c r="L13" s="16">
        <f t="shared" si="2"/>
        <v>115.73053667564153</v>
      </c>
      <c r="M13" s="15">
        <f>K13/K7%</f>
        <v>11.775178393502824</v>
      </c>
      <c r="N13" s="31"/>
      <c r="O13" s="31"/>
      <c r="P13" s="32"/>
      <c r="Q13" s="33"/>
      <c r="R13" s="31"/>
      <c r="S13" s="31"/>
      <c r="T13" s="32"/>
      <c r="U13" s="33"/>
    </row>
    <row r="14" spans="1:24" ht="60.75" customHeight="1" x14ac:dyDescent="0.25">
      <c r="A14" s="4" t="s">
        <v>13</v>
      </c>
      <c r="B14" s="10">
        <f t="shared" si="0"/>
        <v>452932</v>
      </c>
      <c r="C14" s="10">
        <f t="shared" si="0"/>
        <v>606272</v>
      </c>
      <c r="D14" s="15">
        <f t="shared" si="3"/>
        <v>133.85497160721698</v>
      </c>
      <c r="E14" s="15"/>
      <c r="F14" s="7"/>
      <c r="G14" s="7"/>
      <c r="H14" s="16"/>
      <c r="I14" s="16"/>
      <c r="J14" s="7">
        <v>452932</v>
      </c>
      <c r="K14" s="7">
        <v>606272</v>
      </c>
      <c r="L14" s="16">
        <f t="shared" si="2"/>
        <v>133.85497160721698</v>
      </c>
      <c r="M14" s="15">
        <f>K14/K7%</f>
        <v>8.1776069973226981</v>
      </c>
      <c r="N14" s="31"/>
      <c r="O14" s="31"/>
      <c r="P14" s="32"/>
      <c r="Q14" s="32"/>
      <c r="R14" s="31"/>
      <c r="S14" s="31"/>
      <c r="T14" s="32"/>
      <c r="U14" s="32"/>
    </row>
    <row r="15" spans="1:24" ht="64.5" customHeight="1" x14ac:dyDescent="0.25">
      <c r="A15" s="4" t="s">
        <v>14</v>
      </c>
      <c r="B15" s="10">
        <f t="shared" si="0"/>
        <v>8776</v>
      </c>
      <c r="C15" s="10">
        <f t="shared" si="0"/>
        <v>8923</v>
      </c>
      <c r="D15" s="15">
        <f t="shared" si="3"/>
        <v>101.6750227894257</v>
      </c>
      <c r="E15" s="15"/>
      <c r="F15" s="7"/>
      <c r="G15" s="7"/>
      <c r="H15" s="16"/>
      <c r="I15" s="16"/>
      <c r="J15" s="7">
        <v>8776</v>
      </c>
      <c r="K15" s="7">
        <v>8923</v>
      </c>
      <c r="L15" s="16">
        <f t="shared" si="2"/>
        <v>101.6750227894257</v>
      </c>
      <c r="M15" s="15">
        <f>K15/K7%</f>
        <v>0.12035651858754887</v>
      </c>
      <c r="N15" s="31"/>
      <c r="O15" s="31"/>
      <c r="P15" s="32"/>
      <c r="Q15" s="32"/>
      <c r="R15" s="31"/>
      <c r="S15" s="31"/>
      <c r="T15" s="32"/>
      <c r="U15" s="32"/>
    </row>
    <row r="16" spans="1:24" ht="43.9" customHeight="1" x14ac:dyDescent="0.25">
      <c r="A16" s="4" t="s">
        <v>15</v>
      </c>
      <c r="B16" s="10">
        <f t="shared" si="0"/>
        <v>128688</v>
      </c>
      <c r="C16" s="10">
        <f t="shared" si="0"/>
        <v>94361</v>
      </c>
      <c r="D16" s="15">
        <f t="shared" si="3"/>
        <v>73.325407186373241</v>
      </c>
      <c r="E16" s="15"/>
      <c r="F16" s="7"/>
      <c r="G16" s="7"/>
      <c r="H16" s="16"/>
      <c r="I16" s="16"/>
      <c r="J16" s="7">
        <v>128688</v>
      </c>
      <c r="K16" s="7">
        <v>94361</v>
      </c>
      <c r="L16" s="16">
        <f t="shared" si="2"/>
        <v>73.325407186373241</v>
      </c>
      <c r="M16" s="15">
        <f>K16/K7%</f>
        <v>1.2727738933587021</v>
      </c>
      <c r="N16" s="31"/>
      <c r="O16" s="31"/>
      <c r="P16" s="32"/>
      <c r="Q16" s="32"/>
      <c r="R16" s="31"/>
      <c r="S16" s="31"/>
      <c r="T16" s="32"/>
      <c r="U16" s="32"/>
    </row>
    <row r="17" spans="1:21" ht="42.6" customHeight="1" x14ac:dyDescent="0.25">
      <c r="A17" s="4" t="s">
        <v>16</v>
      </c>
      <c r="B17" s="10">
        <f t="shared" si="0"/>
        <v>163058</v>
      </c>
      <c r="C17" s="10">
        <f t="shared" si="0"/>
        <v>162852</v>
      </c>
      <c r="D17" s="15">
        <f t="shared" si="3"/>
        <v>99.873664585607585</v>
      </c>
      <c r="E17" s="15"/>
      <c r="F17" s="7"/>
      <c r="G17" s="7"/>
      <c r="H17" s="16"/>
      <c r="I17" s="16"/>
      <c r="J17" s="7">
        <v>163058</v>
      </c>
      <c r="K17" s="7">
        <v>162852</v>
      </c>
      <c r="L17" s="16">
        <f t="shared" si="2"/>
        <v>99.873664585607585</v>
      </c>
      <c r="M17" s="15">
        <f>K17/K7%</f>
        <v>2.1966042547371409</v>
      </c>
      <c r="N17" s="31"/>
      <c r="O17" s="31"/>
      <c r="P17" s="32"/>
      <c r="Q17" s="32"/>
      <c r="R17" s="31"/>
      <c r="S17" s="31"/>
      <c r="T17" s="32"/>
      <c r="U17" s="32"/>
    </row>
    <row r="18" spans="1:21" ht="39" customHeight="1" x14ac:dyDescent="0.25">
      <c r="A18" s="4" t="s">
        <v>17</v>
      </c>
      <c r="B18" s="10">
        <f t="shared" si="0"/>
        <v>875</v>
      </c>
      <c r="C18" s="10">
        <f t="shared" si="0"/>
        <v>581</v>
      </c>
      <c r="D18" s="15">
        <f t="shared" si="3"/>
        <v>66.400000000000006</v>
      </c>
      <c r="E18" s="15"/>
      <c r="F18" s="7"/>
      <c r="G18" s="7"/>
      <c r="H18" s="16"/>
      <c r="I18" s="16"/>
      <c r="J18" s="7">
        <v>875</v>
      </c>
      <c r="K18" s="7">
        <v>581</v>
      </c>
      <c r="L18" s="16">
        <f t="shared" si="2"/>
        <v>66.400000000000006</v>
      </c>
      <c r="M18" s="17">
        <f>K18/K7%</f>
        <v>7.836729496734942E-3</v>
      </c>
      <c r="N18" s="31"/>
      <c r="O18" s="31"/>
      <c r="P18" s="32"/>
      <c r="Q18" s="34"/>
      <c r="R18" s="31"/>
      <c r="S18" s="31"/>
      <c r="T18" s="32"/>
      <c r="U18" s="32"/>
    </row>
    <row r="19" spans="1:21" ht="63" customHeight="1" x14ac:dyDescent="0.25">
      <c r="A19" s="41" t="s">
        <v>18</v>
      </c>
      <c r="B19" s="10">
        <f t="shared" si="0"/>
        <v>13763</v>
      </c>
      <c r="C19" s="10">
        <f t="shared" si="0"/>
        <v>16360</v>
      </c>
      <c r="D19" s="15">
        <f t="shared" si="3"/>
        <v>118.86943253651094</v>
      </c>
      <c r="E19" s="15">
        <f>C19/C7%</f>
        <v>0.14724736973085503</v>
      </c>
      <c r="F19" s="7">
        <v>7546</v>
      </c>
      <c r="G19" s="7">
        <v>6883</v>
      </c>
      <c r="H19" s="16">
        <f t="shared" si="1"/>
        <v>91.213888152663671</v>
      </c>
      <c r="I19" s="15">
        <f>G19/G7%</f>
        <v>0.186190673532521</v>
      </c>
      <c r="J19" s="7">
        <v>6217</v>
      </c>
      <c r="K19" s="7">
        <v>9477</v>
      </c>
      <c r="L19" s="16">
        <f t="shared" si="2"/>
        <v>152.43686665594339</v>
      </c>
      <c r="M19" s="17">
        <f>K19/K7%</f>
        <v>0.127829062720408</v>
      </c>
      <c r="N19" s="31"/>
      <c r="O19" s="31"/>
      <c r="P19" s="32"/>
      <c r="Q19" s="35"/>
      <c r="R19" s="31"/>
      <c r="S19" s="31"/>
      <c r="T19" s="32"/>
      <c r="U19" s="32"/>
    </row>
    <row r="20" spans="1:21" ht="58.9" customHeight="1" x14ac:dyDescent="0.25">
      <c r="A20" s="4" t="s">
        <v>19</v>
      </c>
      <c r="B20" s="10">
        <f t="shared" si="0"/>
        <v>239363</v>
      </c>
      <c r="C20" s="10">
        <f t="shared" si="0"/>
        <v>335478</v>
      </c>
      <c r="D20" s="15">
        <f t="shared" si="3"/>
        <v>140.15449338452476</v>
      </c>
      <c r="E20" s="15">
        <f>C20/C7%</f>
        <v>3.0194531236288373</v>
      </c>
      <c r="F20" s="7"/>
      <c r="G20" s="7"/>
      <c r="H20" s="16"/>
      <c r="I20" s="16"/>
      <c r="J20" s="7">
        <v>239363</v>
      </c>
      <c r="K20" s="7">
        <v>335478</v>
      </c>
      <c r="L20" s="16">
        <f t="shared" si="2"/>
        <v>140.15449338452476</v>
      </c>
      <c r="M20" s="15">
        <f>K20/K7%</f>
        <v>4.525043611197324</v>
      </c>
      <c r="N20" s="31"/>
      <c r="O20" s="31"/>
      <c r="P20" s="32"/>
      <c r="Q20" s="33"/>
      <c r="R20" s="31"/>
      <c r="S20" s="31"/>
      <c r="T20" s="32"/>
      <c r="U20" s="33"/>
    </row>
    <row r="21" spans="1:21" ht="49.5" customHeight="1" x14ac:dyDescent="0.25">
      <c r="A21" s="4" t="s">
        <v>20</v>
      </c>
      <c r="B21" s="10">
        <f>F21+J21</f>
        <v>89534</v>
      </c>
      <c r="C21" s="10">
        <f t="shared" si="0"/>
        <v>72185</v>
      </c>
      <c r="D21" s="15">
        <f t="shared" si="3"/>
        <v>80.623003551723372</v>
      </c>
      <c r="E21" s="15">
        <f>C21/C7%</f>
        <v>0.64969751736074388</v>
      </c>
      <c r="F21" s="7"/>
      <c r="G21" s="7"/>
      <c r="H21" s="16"/>
      <c r="I21" s="16"/>
      <c r="J21" s="7">
        <v>89534</v>
      </c>
      <c r="K21" s="7">
        <v>72185</v>
      </c>
      <c r="L21" s="16">
        <f>K21/J21%</f>
        <v>80.623003551723372</v>
      </c>
      <c r="M21" s="15">
        <f>K21/K7%</f>
        <v>0.97365631449537315</v>
      </c>
      <c r="N21" s="31"/>
      <c r="O21" s="31"/>
      <c r="P21" s="32"/>
      <c r="Q21" s="32"/>
      <c r="R21" s="31"/>
      <c r="S21" s="31"/>
      <c r="T21" s="32"/>
      <c r="U21" s="33"/>
    </row>
    <row r="22" spans="1:21" ht="55.15" customHeight="1" x14ac:dyDescent="0.25">
      <c r="A22" s="4" t="s">
        <v>21</v>
      </c>
      <c r="B22" s="10">
        <f t="shared" si="0"/>
        <v>23240</v>
      </c>
      <c r="C22" s="10">
        <f t="shared" si="0"/>
        <v>42579</v>
      </c>
      <c r="D22" s="15">
        <f t="shared" si="3"/>
        <v>183.21428571428572</v>
      </c>
      <c r="E22" s="17">
        <f>C22/C7%</f>
        <v>0.38323018067054254</v>
      </c>
      <c r="F22" s="7"/>
      <c r="G22" s="7"/>
      <c r="H22" s="16"/>
      <c r="I22" s="16"/>
      <c r="J22" s="7">
        <v>23240</v>
      </c>
      <c r="K22" s="7">
        <v>42579</v>
      </c>
      <c r="L22" s="16">
        <f t="shared" si="2"/>
        <v>183.21428571428572</v>
      </c>
      <c r="M22" s="17">
        <f>K22/K7%</f>
        <v>0.57432031883214651</v>
      </c>
      <c r="N22" s="31"/>
      <c r="O22" s="31"/>
      <c r="P22" s="32"/>
      <c r="Q22" s="32"/>
      <c r="R22" s="31"/>
      <c r="S22" s="31"/>
      <c r="T22" s="32"/>
      <c r="U22" s="35"/>
    </row>
    <row r="23" spans="1:21" ht="56.25" customHeight="1" x14ac:dyDescent="0.25">
      <c r="A23" s="41" t="s">
        <v>22</v>
      </c>
      <c r="B23" s="10">
        <f>B7-B8-B9-B10-B11-B12-B13-B19-B20-B21-B22</f>
        <v>74202</v>
      </c>
      <c r="C23" s="10">
        <f>C7-C8-C9-C10-C11-C12-C13-C19-C20-C21-C22</f>
        <v>76133</v>
      </c>
      <c r="D23" s="15">
        <f t="shared" si="3"/>
        <v>102.60235573165144</v>
      </c>
      <c r="E23" s="15">
        <f>C23/C7%</f>
        <v>0.68523129582635611</v>
      </c>
      <c r="F23" s="7">
        <v>54287</v>
      </c>
      <c r="G23" s="7">
        <f>G7-G8-G9-G10-G11-G12-G13-G19-G20-G21-G22</f>
        <v>57959</v>
      </c>
      <c r="H23" s="16">
        <f t="shared" si="1"/>
        <v>106.76405032512388</v>
      </c>
      <c r="I23" s="15">
        <f>G23/G7%</f>
        <v>1.5678374614661317</v>
      </c>
      <c r="J23" s="7">
        <v>19915</v>
      </c>
      <c r="K23" s="7">
        <f>K7-K8-K9-K12-K13-K19-K20-K21-K22</f>
        <v>18174</v>
      </c>
      <c r="L23" s="16">
        <f t="shared" si="2"/>
        <v>91.257845844840574</v>
      </c>
      <c r="M23" s="15">
        <f>K23/K7%</f>
        <v>0.24513721492884827</v>
      </c>
      <c r="N23" s="31"/>
      <c r="O23" s="31"/>
      <c r="P23" s="32"/>
      <c r="Q23" s="36"/>
      <c r="R23" s="31"/>
      <c r="S23" s="31"/>
      <c r="T23" s="32"/>
      <c r="U23" s="33"/>
    </row>
    <row r="24" spans="1:21" ht="15" customHeight="1" x14ac:dyDescent="0.25">
      <c r="A24" s="25"/>
      <c r="B24" s="8"/>
      <c r="C24" s="8"/>
      <c r="D24" s="8"/>
      <c r="E24" s="8"/>
      <c r="F24" s="8"/>
      <c r="G24" s="8"/>
      <c r="H24" s="8"/>
      <c r="I24" s="8"/>
      <c r="J24" s="44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45" t="s">
        <v>28</v>
      </c>
      <c r="C26" s="45" t="s">
        <v>29</v>
      </c>
      <c r="D26" s="46" t="s">
        <v>4</v>
      </c>
    </row>
    <row r="27" spans="1:21" ht="55.15" customHeight="1" x14ac:dyDescent="0.25">
      <c r="A27" s="4" t="s">
        <v>24</v>
      </c>
      <c r="B27" s="9">
        <f>B29+B30+B31</f>
        <v>4605400</v>
      </c>
      <c r="C27" s="9">
        <f>C29+C30+C31</f>
        <v>4750917</v>
      </c>
      <c r="D27" s="18">
        <f t="shared" ref="D27" si="4">C27/B27%</f>
        <v>103.15970382594345</v>
      </c>
    </row>
    <row r="28" spans="1:21" ht="33.6" customHeight="1" x14ac:dyDescent="0.25">
      <c r="A28" s="4" t="s">
        <v>1</v>
      </c>
      <c r="B28" s="10"/>
      <c r="C28" s="10"/>
      <c r="D28" s="15"/>
    </row>
    <row r="29" spans="1:21" ht="88.5" customHeight="1" x14ac:dyDescent="0.25">
      <c r="A29" s="4" t="s">
        <v>25</v>
      </c>
      <c r="B29" s="10">
        <v>3383729</v>
      </c>
      <c r="C29" s="10">
        <v>3484860</v>
      </c>
      <c r="D29" s="15">
        <f t="shared" ref="D29" si="5">C29/B29%</f>
        <v>102.98874407495398</v>
      </c>
    </row>
    <row r="30" spans="1:21" ht="70.150000000000006" customHeight="1" x14ac:dyDescent="0.25">
      <c r="A30" s="4" t="s">
        <v>27</v>
      </c>
      <c r="B30" s="10">
        <v>806051</v>
      </c>
      <c r="C30" s="10">
        <v>865898</v>
      </c>
      <c r="D30" s="15">
        <f>C30/B30%</f>
        <v>107.42471630207021</v>
      </c>
    </row>
    <row r="31" spans="1:21" ht="80.45" customHeight="1" x14ac:dyDescent="0.25">
      <c r="A31" s="4" t="s">
        <v>26</v>
      </c>
      <c r="B31" s="10">
        <v>415620</v>
      </c>
      <c r="C31" s="10">
        <v>400159</v>
      </c>
      <c r="D31" s="15">
        <f>C31/B31%</f>
        <v>96.280015398681499</v>
      </c>
    </row>
    <row r="34" spans="1:4" ht="33.75" x14ac:dyDescent="0.5">
      <c r="A34" s="5"/>
      <c r="B34" s="47"/>
      <c r="C34" s="47"/>
      <c r="D34" s="47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rintOptions horizontalCentered="1" verticalCentered="1"/>
  <pageMargins left="0" right="0" top="0" bottom="0" header="0" footer="0"/>
  <pageSetup paperSize="9" scale="33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2021-04-13T11:20:44Z</dcterms:modified>
</cp:coreProperties>
</file>