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Лист1!$A$1:$O$31</definedName>
  </definedNames>
  <calcPr calcId="145621"/>
</workbook>
</file>

<file path=xl/calcChain.xml><?xml version="1.0" encoding="utf-8"?>
<calcChain xmlns="http://schemas.openxmlformats.org/spreadsheetml/2006/main">
  <c r="H9" i="1" l="1"/>
  <c r="B27" i="1"/>
  <c r="J23" i="1"/>
  <c r="I9" i="1" l="1"/>
  <c r="K23" i="1" l="1"/>
  <c r="C7" i="1" l="1"/>
  <c r="C27" i="1" l="1"/>
  <c r="D31" i="1" l="1"/>
  <c r="D30" i="1"/>
  <c r="D29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<sst xmlns="http://schemas.openxmlformats.org/spreadsheetml/2006/main" count="43" uniqueCount="31">
  <si>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</si>
  <si>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</si>
  <si>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</si>
  <si>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</si>
  <si>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</si>
  <si>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</si>
  <si>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</si>
  <si>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</si>
  <si>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</si>
  <si>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</si>
  <si>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</si>
  <si>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</si>
  <si>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</si>
  <si>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</si>
  <si>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</si>
  <si>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</si>
  <si>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</si>
  <si>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</si>
  <si>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</si>
  <si>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</si>
  <si>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</si>
  <si>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</si>
  <si>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</si>
  <si>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</si>
  <si>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</si>
  <si>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</si>
  <si>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</si>
  <si>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</si>
  <si>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I квартал 2021 года</t>
  </si>
  <si>
    <t>Мониторинг поступления администрируемых доходов за I  квартал 2021- 2022 гг.</t>
  </si>
  <si>
    <t>I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</si>
</sst>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  <font>
      <b/>
      <sz val="22"/>
      <name val="Arial Narrow"/>
      <family val="2"/>
      <charset val="204"/>
    </font>
    <font>
      <b/>
      <sz val="2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/>
    <xf numFmtId="49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4" fontId="17" fillId="2" borderId="0" xfId="0" applyNumberFormat="1" applyFont="1" applyFill="1"/>
    <xf numFmtId="3" fontId="1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3" fontId="22" fillId="2" borderId="0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3" fontId="25" fillId="2" borderId="0" xfId="0" applyNumberFormat="1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45"/>
  <sheetViews>
    <sheetView tabSelected="1" view="pageBreakPreview" zoomScale="40" zoomScaleNormal="30" zoomScaleSheetLayoutView="40" workbookViewId="0">
      <selection activeCell="A10" sqref="A10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9.425781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26" style="28" customWidth="1"/>
    <col min="11" max="11" width="28.42578125" style="1" customWidth="1"/>
    <col min="12" max="13" width="17.5703125" style="1" customWidth="1"/>
    <col min="14" max="14" width="5" style="1" customWidth="1"/>
    <col min="15" max="15" width="32.140625" style="1" customWidth="1"/>
    <col min="16" max="18" width="9.140625" style="1" customWidth="1"/>
    <col min="19" max="19" width="0.28515625" style="1" customWidth="1"/>
    <col min="20" max="81" width="9.140625" style="1" hidden="1" customWidth="1"/>
    <col min="82" max="201" width="9.140625" style="1"/>
    <col min="202" max="202" width="4.42578125" style="1" customWidth="1"/>
    <col min="203" max="203" width="33.42578125" style="1" customWidth="1"/>
    <col min="204" max="204" width="13.42578125" style="1" customWidth="1"/>
    <col min="205" max="205" width="13.7109375" style="1" customWidth="1"/>
    <col min="206" max="206" width="9.140625" style="1"/>
    <col min="207" max="207" width="14.140625" style="1" customWidth="1"/>
    <col min="208" max="208" width="11.7109375" style="1" customWidth="1"/>
    <col min="209" max="209" width="9.140625" style="1"/>
    <col min="210" max="210" width="12.7109375" style="1" customWidth="1"/>
    <col min="211" max="211" width="14" style="1" customWidth="1"/>
    <col min="212" max="212" width="9.140625" style="1"/>
    <col min="213" max="213" width="11.42578125" style="1" customWidth="1"/>
    <col min="214" max="214" width="11.140625" style="1" customWidth="1"/>
    <col min="215" max="16384" width="9.140625" style="1"/>
  </cols>
  <sheetData>
    <row r="1" spans="1:15" ht="40.9" customHeight="1" x14ac:dyDescent="0.5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6.45" customHeight="1" x14ac:dyDescent="0.25">
      <c r="A2" s="11"/>
      <c r="B2" s="11"/>
      <c r="C2" s="11"/>
      <c r="D2" s="11"/>
      <c r="E2" s="11"/>
    </row>
    <row r="3" spans="1:15" s="19" customFormat="1" ht="33.6" customHeight="1" x14ac:dyDescent="0.5">
      <c r="A3" s="34"/>
      <c r="B3" s="35" t="s">
        <v>0</v>
      </c>
      <c r="C3" s="35"/>
      <c r="D3" s="35"/>
      <c r="E3" s="36"/>
      <c r="F3" s="41" t="s">
        <v>1</v>
      </c>
      <c r="G3" s="42"/>
      <c r="H3" s="42"/>
      <c r="I3" s="42"/>
      <c r="J3" s="42"/>
      <c r="K3" s="42"/>
      <c r="L3" s="42"/>
      <c r="M3" s="43"/>
      <c r="N3" s="26"/>
      <c r="O3" s="26"/>
    </row>
    <row r="4" spans="1:15" s="19" customFormat="1" ht="33.6" customHeight="1" x14ac:dyDescent="0.5">
      <c r="A4" s="34"/>
      <c r="B4" s="35"/>
      <c r="C4" s="35"/>
      <c r="D4" s="35"/>
      <c r="E4" s="36"/>
      <c r="F4" s="37" t="s">
        <v>2</v>
      </c>
      <c r="G4" s="37"/>
      <c r="H4" s="37"/>
      <c r="I4" s="37"/>
      <c r="J4" s="38" t="s">
        <v>3</v>
      </c>
      <c r="K4" s="38"/>
      <c r="L4" s="38"/>
      <c r="M4" s="38"/>
      <c r="N4" s="39"/>
      <c r="O4" s="39"/>
    </row>
    <row r="5" spans="1:15" s="19" customFormat="1" ht="62.45" customHeight="1" x14ac:dyDescent="0.3">
      <c r="A5" s="34"/>
      <c r="B5" s="35"/>
      <c r="C5" s="35"/>
      <c r="D5" s="35"/>
      <c r="E5" s="36"/>
      <c r="F5" s="37"/>
      <c r="G5" s="37"/>
      <c r="H5" s="37"/>
      <c r="I5" s="37"/>
      <c r="J5" s="38"/>
      <c r="K5" s="38"/>
      <c r="L5" s="38"/>
      <c r="M5" s="38"/>
      <c r="N5" s="40"/>
      <c r="O5" s="40"/>
    </row>
    <row r="6" spans="1:15" s="19" customFormat="1" ht="129" customHeight="1" x14ac:dyDescent="0.3">
      <c r="A6" s="34"/>
      <c r="B6" s="30" t="s">
        <v>28</v>
      </c>
      <c r="C6" s="30" t="s">
        <v>30</v>
      </c>
      <c r="D6" s="3" t="s">
        <v>4</v>
      </c>
      <c r="E6" s="3" t="s">
        <v>5</v>
      </c>
      <c r="F6" s="30" t="s">
        <v>28</v>
      </c>
      <c r="G6" s="30" t="s">
        <v>30</v>
      </c>
      <c r="H6" s="12" t="s">
        <v>4</v>
      </c>
      <c r="I6" s="3" t="s">
        <v>5</v>
      </c>
      <c r="J6" s="30" t="s">
        <v>28</v>
      </c>
      <c r="K6" s="30" t="s">
        <v>30</v>
      </c>
      <c r="L6" s="12" t="s">
        <v>4</v>
      </c>
      <c r="M6" s="3" t="s">
        <v>5</v>
      </c>
      <c r="N6" s="23"/>
      <c r="O6" s="23"/>
    </row>
    <row r="7" spans="1:15" ht="78" customHeight="1" x14ac:dyDescent="0.25">
      <c r="A7" s="20" t="s">
        <v>6</v>
      </c>
      <c r="B7" s="9">
        <f t="shared" ref="B7:C22" si="0">F7+J7</f>
        <v>11110555</v>
      </c>
      <c r="C7" s="9">
        <f>G7+K7</f>
        <v>12696261</v>
      </c>
      <c r="D7" s="13">
        <f>C7/B7%</f>
        <v>114.27206831701926</v>
      </c>
      <c r="E7" s="14"/>
      <c r="F7" s="6">
        <v>3696748</v>
      </c>
      <c r="G7" s="6">
        <v>4914127</v>
      </c>
      <c r="H7" s="13">
        <f t="shared" ref="H7:H23" si="1">G7/F7%</f>
        <v>132.93107888338614</v>
      </c>
      <c r="I7" s="13">
        <f>G7/C7%</f>
        <v>38.705308594396413</v>
      </c>
      <c r="J7" s="6">
        <v>7413807</v>
      </c>
      <c r="K7" s="6">
        <v>7782134</v>
      </c>
      <c r="L7" s="13">
        <f t="shared" ref="L7:L23" si="2">K7/J7%</f>
        <v>104.96812231556606</v>
      </c>
      <c r="M7" s="13">
        <f>K7/C7%</f>
        <v>61.294691405603587</v>
      </c>
      <c r="N7" s="24"/>
      <c r="O7" s="24"/>
    </row>
    <row r="8" spans="1:15" ht="102" customHeight="1" x14ac:dyDescent="0.25">
      <c r="A8" s="27" t="s">
        <v>7</v>
      </c>
      <c r="B8" s="10">
        <f t="shared" si="0"/>
        <v>2155929</v>
      </c>
      <c r="C8" s="10">
        <f t="shared" si="0"/>
        <v>2101442</v>
      </c>
      <c r="D8" s="15">
        <f t="shared" ref="D8:D23" si="3">C8/B8%</f>
        <v>97.472690427189391</v>
      </c>
      <c r="E8" s="15">
        <f>C8/C7%</f>
        <v>16.551660366780425</v>
      </c>
      <c r="F8" s="7">
        <v>308074</v>
      </c>
      <c r="G8" s="7">
        <v>225781</v>
      </c>
      <c r="H8" s="16">
        <f t="shared" si="1"/>
        <v>73.287911345975317</v>
      </c>
      <c r="I8" s="15">
        <f>G8/G7%</f>
        <v>4.5945292012192605</v>
      </c>
      <c r="J8" s="7">
        <v>1847855</v>
      </c>
      <c r="K8" s="7">
        <v>1875661</v>
      </c>
      <c r="L8" s="16">
        <f t="shared" si="2"/>
        <v>101.50477174886558</v>
      </c>
      <c r="M8" s="15">
        <f>K8/K7%</f>
        <v>24.102142163062215</v>
      </c>
      <c r="N8" s="25"/>
      <c r="O8" s="25"/>
    </row>
    <row r="9" spans="1:15" ht="66.75" customHeight="1" x14ac:dyDescent="0.25">
      <c r="A9" s="27" t="s">
        <v>8</v>
      </c>
      <c r="B9" s="10">
        <f t="shared" si="0"/>
        <v>2322562</v>
      </c>
      <c r="C9" s="10">
        <f t="shared" si="0"/>
        <v>2599084</v>
      </c>
      <c r="D9" s="15">
        <f t="shared" si="3"/>
        <v>111.90590391128418</v>
      </c>
      <c r="E9" s="15">
        <f>C9/C7%</f>
        <v>20.471255277439553</v>
      </c>
      <c r="F9" s="7">
        <v>7459</v>
      </c>
      <c r="G9" s="7">
        <v>16430</v>
      </c>
      <c r="H9" s="16">
        <f t="shared" si="1"/>
        <v>220.2708137820083</v>
      </c>
      <c r="I9" s="15">
        <f>G9/G8%</f>
        <v>7.2769630748380072</v>
      </c>
      <c r="J9" s="7">
        <v>2315103</v>
      </c>
      <c r="K9" s="7">
        <v>2582654</v>
      </c>
      <c r="L9" s="16">
        <f t="shared" si="2"/>
        <v>111.55676442905565</v>
      </c>
      <c r="M9" s="15">
        <f>K9/K7%</f>
        <v>33.186963884199372</v>
      </c>
      <c r="N9" s="25"/>
      <c r="O9" s="25"/>
    </row>
    <row r="10" spans="1:15" ht="72" customHeight="1" x14ac:dyDescent="0.25">
      <c r="A10" s="27" t="s">
        <v>9</v>
      </c>
      <c r="B10" s="10">
        <f t="shared" si="0"/>
        <v>2849307</v>
      </c>
      <c r="C10" s="10">
        <f t="shared" si="0"/>
        <v>4241206</v>
      </c>
      <c r="D10" s="15">
        <f t="shared" si="3"/>
        <v>148.8504397736011</v>
      </c>
      <c r="E10" s="15">
        <f>C10/C7%</f>
        <v>33.405157628690837</v>
      </c>
      <c r="F10" s="7">
        <v>2849307</v>
      </c>
      <c r="G10" s="7">
        <v>4241206</v>
      </c>
      <c r="H10" s="16">
        <f t="shared" si="1"/>
        <v>148.8504397736011</v>
      </c>
      <c r="I10" s="15">
        <f>G10/G7%</f>
        <v>86.306397860698354</v>
      </c>
      <c r="J10" s="7"/>
      <c r="K10" s="7"/>
      <c r="L10" s="16"/>
      <c r="M10" s="16"/>
      <c r="N10" s="25"/>
      <c r="O10" s="25"/>
    </row>
    <row r="11" spans="1:15" ht="70.150000000000006" customHeight="1" x14ac:dyDescent="0.25">
      <c r="A11" s="27" t="s">
        <v>10</v>
      </c>
      <c r="B11" s="10">
        <f t="shared" si="0"/>
        <v>60228</v>
      </c>
      <c r="C11" s="10">
        <f t="shared" si="0"/>
        <v>92192</v>
      </c>
      <c r="D11" s="15">
        <f t="shared" si="3"/>
        <v>153.07166102145183</v>
      </c>
      <c r="E11" s="15">
        <f>C11/C7%</f>
        <v>0.72613504085966729</v>
      </c>
      <c r="F11" s="7">
        <v>60228</v>
      </c>
      <c r="G11" s="7">
        <v>92192</v>
      </c>
      <c r="H11" s="16">
        <f t="shared" si="1"/>
        <v>153.07166102145183</v>
      </c>
      <c r="I11" s="15">
        <f>G11/G7%</f>
        <v>1.8760605902126666</v>
      </c>
      <c r="J11" s="7"/>
      <c r="K11" s="7"/>
      <c r="L11" s="16"/>
      <c r="M11" s="16"/>
      <c r="N11" s="25"/>
      <c r="O11" s="25"/>
    </row>
    <row r="12" spans="1:15" ht="64.5" customHeight="1" x14ac:dyDescent="0.25">
      <c r="A12" s="27" t="s">
        <v>11</v>
      </c>
      <c r="B12" s="10">
        <f t="shared" si="0"/>
        <v>2306805</v>
      </c>
      <c r="C12" s="10">
        <f t="shared" si="0"/>
        <v>2388260</v>
      </c>
      <c r="D12" s="15">
        <f t="shared" si="3"/>
        <v>103.53107436475992</v>
      </c>
      <c r="E12" s="15">
        <f>C12/C7%</f>
        <v>18.810734908489987</v>
      </c>
      <c r="F12" s="7">
        <v>406838</v>
      </c>
      <c r="G12" s="7">
        <v>310406</v>
      </c>
      <c r="H12" s="16">
        <f t="shared" si="1"/>
        <v>76.297199376656067</v>
      </c>
      <c r="I12" s="15">
        <f>G12/G7%</f>
        <v>6.3166051671029262</v>
      </c>
      <c r="J12" s="7">
        <v>1899967</v>
      </c>
      <c r="K12" s="7">
        <v>2077854</v>
      </c>
      <c r="L12" s="16">
        <f t="shared" si="2"/>
        <v>109.36263629841993</v>
      </c>
      <c r="M12" s="15">
        <f>K12/K7%</f>
        <v>26.700311251386832</v>
      </c>
      <c r="N12" s="25"/>
      <c r="O12" s="25"/>
    </row>
    <row r="13" spans="1:15" ht="44.25" customHeight="1" x14ac:dyDescent="0.25">
      <c r="A13" s="21" t="s">
        <v>12</v>
      </c>
      <c r="B13" s="10">
        <f t="shared" si="0"/>
        <v>872989</v>
      </c>
      <c r="C13" s="10">
        <f t="shared" si="0"/>
        <v>790051</v>
      </c>
      <c r="D13" s="15">
        <f t="shared" si="3"/>
        <v>90.499536649373596</v>
      </c>
      <c r="E13" s="15">
        <f>C13/C7%</f>
        <v>6.222706039203195</v>
      </c>
      <c r="F13" s="7"/>
      <c r="G13" s="7"/>
      <c r="H13" s="16"/>
      <c r="I13" s="16"/>
      <c r="J13" s="7">
        <v>872989</v>
      </c>
      <c r="K13" s="7">
        <v>790051</v>
      </c>
      <c r="L13" s="16">
        <f t="shared" si="2"/>
        <v>90.499536649373596</v>
      </c>
      <c r="M13" s="15">
        <f>K13/K7%</f>
        <v>10.152112518237287</v>
      </c>
      <c r="N13" s="25"/>
      <c r="O13" s="25"/>
    </row>
    <row r="14" spans="1:15" ht="60.75" customHeight="1" x14ac:dyDescent="0.25">
      <c r="A14" s="4" t="s">
        <v>13</v>
      </c>
      <c r="B14" s="10">
        <f t="shared" si="0"/>
        <v>606272</v>
      </c>
      <c r="C14" s="10">
        <f t="shared" si="0"/>
        <v>521332</v>
      </c>
      <c r="D14" s="15">
        <f t="shared" si="3"/>
        <v>85.989786762377278</v>
      </c>
      <c r="E14" s="15"/>
      <c r="F14" s="7"/>
      <c r="G14" s="7"/>
      <c r="H14" s="16"/>
      <c r="I14" s="16"/>
      <c r="J14" s="7">
        <v>606272</v>
      </c>
      <c r="K14" s="7">
        <v>521332</v>
      </c>
      <c r="L14" s="16">
        <f t="shared" si="2"/>
        <v>85.989786762377278</v>
      </c>
      <c r="M14" s="15">
        <f>K14/K7%</f>
        <v>6.6990879365479961</v>
      </c>
      <c r="N14" s="25"/>
      <c r="O14" s="25"/>
    </row>
    <row r="15" spans="1:15" ht="64.5" customHeight="1" x14ac:dyDescent="0.25">
      <c r="A15" s="4" t="s">
        <v>14</v>
      </c>
      <c r="B15" s="10">
        <f t="shared" si="0"/>
        <v>8923</v>
      </c>
      <c r="C15" s="10">
        <f t="shared" si="0"/>
        <v>8773</v>
      </c>
      <c r="D15" s="15">
        <f t="shared" si="3"/>
        <v>98.318951025439873</v>
      </c>
      <c r="E15" s="15"/>
      <c r="F15" s="7"/>
      <c r="G15" s="7"/>
      <c r="H15" s="16"/>
      <c r="I15" s="16"/>
      <c r="J15" s="7">
        <v>8923</v>
      </c>
      <c r="K15" s="7">
        <v>8773</v>
      </c>
      <c r="L15" s="16">
        <f t="shared" si="2"/>
        <v>98.318951025439873</v>
      </c>
      <c r="M15" s="15">
        <f>K15/K7%</f>
        <v>0.11273257438126869</v>
      </c>
      <c r="N15" s="25"/>
      <c r="O15" s="25"/>
    </row>
    <row r="16" spans="1:15" ht="43.9" customHeight="1" x14ac:dyDescent="0.25">
      <c r="A16" s="4" t="s">
        <v>15</v>
      </c>
      <c r="B16" s="10">
        <f t="shared" si="0"/>
        <v>94361</v>
      </c>
      <c r="C16" s="10">
        <f t="shared" si="0"/>
        <v>80623</v>
      </c>
      <c r="D16" s="15">
        <f t="shared" si="3"/>
        <v>85.441019065079857</v>
      </c>
      <c r="E16" s="15"/>
      <c r="F16" s="7"/>
      <c r="G16" s="7"/>
      <c r="H16" s="16"/>
      <c r="I16" s="16"/>
      <c r="J16" s="7">
        <v>94361</v>
      </c>
      <c r="K16" s="7">
        <v>80623</v>
      </c>
      <c r="L16" s="16">
        <f t="shared" si="2"/>
        <v>85.441019065079857</v>
      </c>
      <c r="M16" s="15">
        <f>K16/K7%</f>
        <v>1.0360011791110253</v>
      </c>
      <c r="N16" s="25"/>
      <c r="O16" s="25"/>
    </row>
    <row r="17" spans="1:15" ht="42.6" customHeight="1" x14ac:dyDescent="0.25">
      <c r="A17" s="4" t="s">
        <v>16</v>
      </c>
      <c r="B17" s="10">
        <f t="shared" si="0"/>
        <v>162852</v>
      </c>
      <c r="C17" s="10">
        <f t="shared" si="0"/>
        <v>178840</v>
      </c>
      <c r="D17" s="15">
        <f t="shared" si="3"/>
        <v>109.81750300886695</v>
      </c>
      <c r="E17" s="15"/>
      <c r="F17" s="7"/>
      <c r="G17" s="7"/>
      <c r="H17" s="16"/>
      <c r="I17" s="16"/>
      <c r="J17" s="7">
        <v>162852</v>
      </c>
      <c r="K17" s="7">
        <v>178840</v>
      </c>
      <c r="L17" s="16">
        <f t="shared" si="2"/>
        <v>109.81750300886695</v>
      </c>
      <c r="M17" s="15">
        <f>K17/K7%</f>
        <v>2.29808430438232</v>
      </c>
      <c r="N17" s="25"/>
      <c r="O17" s="25"/>
    </row>
    <row r="18" spans="1:15" ht="39" customHeight="1" x14ac:dyDescent="0.25">
      <c r="A18" s="4" t="s">
        <v>17</v>
      </c>
      <c r="B18" s="10">
        <f t="shared" si="0"/>
        <v>581</v>
      </c>
      <c r="C18" s="10">
        <f t="shared" si="0"/>
        <v>483</v>
      </c>
      <c r="D18" s="15">
        <f t="shared" si="3"/>
        <v>83.132530120481931</v>
      </c>
      <c r="E18" s="15"/>
      <c r="F18" s="7"/>
      <c r="G18" s="7"/>
      <c r="H18" s="16"/>
      <c r="I18" s="16"/>
      <c r="J18" s="7">
        <v>581</v>
      </c>
      <c r="K18" s="7">
        <v>483</v>
      </c>
      <c r="L18" s="16">
        <f t="shared" si="2"/>
        <v>83.132530120481931</v>
      </c>
      <c r="M18" s="17">
        <f>K18/K7%</f>
        <v>6.2065238146760265E-3</v>
      </c>
      <c r="N18" s="25"/>
      <c r="O18" s="25"/>
    </row>
    <row r="19" spans="1:15" ht="63" customHeight="1" x14ac:dyDescent="0.25">
      <c r="A19" s="27" t="s">
        <v>18</v>
      </c>
      <c r="B19" s="10">
        <f t="shared" si="0"/>
        <v>16360</v>
      </c>
      <c r="C19" s="10">
        <f t="shared" si="0"/>
        <v>17019</v>
      </c>
      <c r="D19" s="15">
        <f t="shared" si="3"/>
        <v>104.0281173594132</v>
      </c>
      <c r="E19" s="15">
        <f>C19/C7%</f>
        <v>0.13404733881888534</v>
      </c>
      <c r="F19" s="7">
        <v>6883</v>
      </c>
      <c r="G19" s="7">
        <v>7823</v>
      </c>
      <c r="H19" s="16">
        <f t="shared" si="1"/>
        <v>113.65683568211536</v>
      </c>
      <c r="I19" s="15">
        <f>G19/G7%</f>
        <v>0.15919409490230921</v>
      </c>
      <c r="J19" s="7">
        <v>9477</v>
      </c>
      <c r="K19" s="7">
        <v>9196</v>
      </c>
      <c r="L19" s="16">
        <f t="shared" si="2"/>
        <v>97.034926664556295</v>
      </c>
      <c r="M19" s="17">
        <f>K19/K7%</f>
        <v>0.11816810144878</v>
      </c>
      <c r="N19" s="25"/>
      <c r="O19" s="25"/>
    </row>
    <row r="20" spans="1:15" ht="58.9" customHeight="1" x14ac:dyDescent="0.25">
      <c r="A20" s="4" t="s">
        <v>19</v>
      </c>
      <c r="B20" s="10">
        <f t="shared" si="0"/>
        <v>335478</v>
      </c>
      <c r="C20" s="10">
        <f t="shared" si="0"/>
        <v>429675</v>
      </c>
      <c r="D20" s="15">
        <f t="shared" si="3"/>
        <v>128.0784432958346</v>
      </c>
      <c r="E20" s="15">
        <f>C20/C7%</f>
        <v>3.3842640758566636</v>
      </c>
      <c r="F20" s="7"/>
      <c r="G20" s="7"/>
      <c r="H20" s="16"/>
      <c r="I20" s="16"/>
      <c r="J20" s="7">
        <v>335478</v>
      </c>
      <c r="K20" s="7">
        <v>429675</v>
      </c>
      <c r="L20" s="16">
        <f t="shared" si="2"/>
        <v>128.0784432958346</v>
      </c>
      <c r="M20" s="15">
        <f>K20/K7%</f>
        <v>5.5213004556333782</v>
      </c>
      <c r="N20" s="25"/>
      <c r="O20" s="25"/>
    </row>
    <row r="21" spans="1:15" ht="49.5" customHeight="1" x14ac:dyDescent="0.25">
      <c r="A21" s="4" t="s">
        <v>20</v>
      </c>
      <c r="B21" s="10">
        <f>F21+J21</f>
        <v>72185</v>
      </c>
      <c r="C21" s="10">
        <f t="shared" si="0"/>
        <v>977</v>
      </c>
      <c r="D21" s="15">
        <f t="shared" si="3"/>
        <v>1.3534667867285446</v>
      </c>
      <c r="E21" s="15">
        <f>C21/C7%</f>
        <v>7.6951789192109396E-3</v>
      </c>
      <c r="F21" s="7"/>
      <c r="G21" s="7"/>
      <c r="H21" s="16"/>
      <c r="I21" s="16"/>
      <c r="J21" s="7">
        <v>72185</v>
      </c>
      <c r="K21" s="7">
        <v>977</v>
      </c>
      <c r="L21" s="16">
        <f>K21/J21%</f>
        <v>1.3534667867285446</v>
      </c>
      <c r="M21" s="15">
        <f>K21/K7%</f>
        <v>1.2554397032998918E-2</v>
      </c>
      <c r="N21" s="25"/>
      <c r="O21" s="25"/>
    </row>
    <row r="22" spans="1:15" ht="55.15" customHeight="1" x14ac:dyDescent="0.25">
      <c r="A22" s="4" t="s">
        <v>21</v>
      </c>
      <c r="B22" s="10">
        <f t="shared" si="0"/>
        <v>42579</v>
      </c>
      <c r="C22" s="10">
        <f t="shared" si="0"/>
        <v>-11602</v>
      </c>
      <c r="D22" s="15">
        <f t="shared" si="3"/>
        <v>-27.248173982479624</v>
      </c>
      <c r="E22" s="17">
        <f>C22/C7%</f>
        <v>-9.1381234207456821E-2</v>
      </c>
      <c r="F22" s="7"/>
      <c r="G22" s="7"/>
      <c r="H22" s="16"/>
      <c r="I22" s="16"/>
      <c r="J22" s="7">
        <v>42579</v>
      </c>
      <c r="K22" s="7">
        <v>-11602</v>
      </c>
      <c r="L22" s="16">
        <f t="shared" si="2"/>
        <v>-27.248173982479624</v>
      </c>
      <c r="M22" s="17">
        <f>K22/K7%</f>
        <v>-0.14908507101008542</v>
      </c>
      <c r="N22" s="25"/>
      <c r="O22" s="25"/>
    </row>
    <row r="23" spans="1:15" ht="56.25" customHeight="1" x14ac:dyDescent="0.25">
      <c r="A23" s="27" t="s">
        <v>22</v>
      </c>
      <c r="B23" s="10">
        <f>B7-B8-B9-B10-B11-B12-B13-B19-B20-B21-B22</f>
        <v>76133</v>
      </c>
      <c r="C23" s="10">
        <f>C7-C8-C9-C10-C11-C12-C13-C19-C20-C21-C22</f>
        <v>47957</v>
      </c>
      <c r="D23" s="15">
        <f t="shared" si="3"/>
        <v>62.991081397028879</v>
      </c>
      <c r="E23" s="15">
        <f>C23/C7%</f>
        <v>0.37772537914902665</v>
      </c>
      <c r="F23" s="7">
        <v>57959</v>
      </c>
      <c r="G23" s="7">
        <f>G7-G8-G9-G10-G11-G12-G13-G19-G20-G21-G22</f>
        <v>20289</v>
      </c>
      <c r="H23" s="16">
        <f t="shared" si="1"/>
        <v>35.005779947894197</v>
      </c>
      <c r="I23" s="15">
        <f>G23/G7%</f>
        <v>0.41287089242911307</v>
      </c>
      <c r="J23" s="7">
        <f>J7-J8-J9-J12-J13-J19-J20-J21-J22</f>
        <v>18174</v>
      </c>
      <c r="K23" s="7">
        <f>K7-K8-K9-K12-K13-K19-K20-K21-K22</f>
        <v>27668</v>
      </c>
      <c r="L23" s="16">
        <f t="shared" si="2"/>
        <v>152.2394629690767</v>
      </c>
      <c r="M23" s="15">
        <f>K23/K7%</f>
        <v>0.35553230000922625</v>
      </c>
      <c r="N23" s="25"/>
      <c r="O23" s="25"/>
    </row>
    <row r="24" spans="1:15" ht="15" customHeight="1" x14ac:dyDescent="0.25">
      <c r="A24" s="22"/>
      <c r="B24" s="8"/>
      <c r="C24" s="8"/>
      <c r="D24" s="8"/>
      <c r="E24" s="8"/>
      <c r="F24" s="8"/>
      <c r="G24" s="8"/>
      <c r="H24" s="8"/>
      <c r="I24" s="8"/>
      <c r="J24" s="29"/>
      <c r="K24" s="8"/>
      <c r="L24" s="8"/>
      <c r="M24" s="8"/>
      <c r="N24" s="8"/>
      <c r="O24" s="8"/>
    </row>
    <row r="25" spans="1:15" ht="11.45" customHeight="1" x14ac:dyDescent="0.25"/>
    <row r="26" spans="1:15" ht="87.75" customHeight="1" x14ac:dyDescent="0.25">
      <c r="A26" s="2" t="s">
        <v>23</v>
      </c>
      <c r="B26" s="30" t="s">
        <v>28</v>
      </c>
      <c r="C26" s="30" t="s">
        <v>30</v>
      </c>
      <c r="D26" s="31" t="s">
        <v>4</v>
      </c>
    </row>
    <row r="27" spans="1:15" ht="55.15" customHeight="1" x14ac:dyDescent="0.25">
      <c r="A27" s="4" t="s">
        <v>24</v>
      </c>
      <c r="B27" s="9">
        <f>B29+B30+B31</f>
        <v>4750917</v>
      </c>
      <c r="C27" s="9">
        <f>C29+C30+C31</f>
        <v>5354200</v>
      </c>
      <c r="D27" s="18">
        <f t="shared" ref="D27" si="4">C27/B27%</f>
        <v>112.69824330755516</v>
      </c>
    </row>
    <row r="28" spans="1:15" ht="33.6" customHeight="1" x14ac:dyDescent="0.25">
      <c r="A28" s="4" t="s">
        <v>1</v>
      </c>
      <c r="B28" s="10"/>
      <c r="C28" s="10"/>
      <c r="D28" s="15"/>
    </row>
    <row r="29" spans="1:15" ht="88.5" customHeight="1" x14ac:dyDescent="0.25">
      <c r="A29" s="4" t="s">
        <v>25</v>
      </c>
      <c r="B29" s="10">
        <v>3484860</v>
      </c>
      <c r="C29" s="10">
        <v>3934172</v>
      </c>
      <c r="D29" s="15">
        <f t="shared" ref="D29" si="5">C29/B29%</f>
        <v>112.89325826575531</v>
      </c>
    </row>
    <row r="30" spans="1:15" ht="70.150000000000006" customHeight="1" x14ac:dyDescent="0.25">
      <c r="A30" s="4" t="s">
        <v>27</v>
      </c>
      <c r="B30" s="10">
        <v>865898</v>
      </c>
      <c r="C30" s="10">
        <v>964307</v>
      </c>
      <c r="D30" s="15">
        <f>C30/B30%</f>
        <v>111.36496446463671</v>
      </c>
    </row>
    <row r="31" spans="1:15" ht="80.45" customHeight="1" x14ac:dyDescent="0.25">
      <c r="A31" s="4" t="s">
        <v>26</v>
      </c>
      <c r="B31" s="10">
        <v>400159</v>
      </c>
      <c r="C31" s="10">
        <v>455721</v>
      </c>
      <c r="D31" s="15">
        <f>C31/B31%</f>
        <v>113.88498072016372</v>
      </c>
    </row>
    <row r="33" spans="1:4" ht="33.75" customHeight="1" x14ac:dyDescent="0.25"/>
    <row r="34" spans="1:4" ht="33.75" x14ac:dyDescent="0.5">
      <c r="A34" s="5"/>
      <c r="B34" s="32"/>
      <c r="C34" s="32"/>
      <c r="D34" s="32"/>
    </row>
    <row r="39" spans="1:4" ht="33.75" customHeight="1" x14ac:dyDescent="0.25"/>
    <row r="63" ht="33.75" customHeight="1" x14ac:dyDescent="0.25"/>
    <row r="65" ht="409.6" customHeight="1" x14ac:dyDescent="0.25"/>
    <row r="67" ht="33.75" customHeight="1" x14ac:dyDescent="0.25"/>
    <row r="71" ht="33.75" customHeight="1" x14ac:dyDescent="0.25"/>
    <row r="331" ht="33.75" customHeight="1" x14ac:dyDescent="0.25"/>
    <row r="334" ht="33.75" customHeight="1" x14ac:dyDescent="0.25"/>
    <row r="345" ht="33.75" customHeight="1" x14ac:dyDescent="0.25"/>
  </sheetData>
  <mergeCells count="9">
    <mergeCell ref="B34:D34"/>
    <mergeCell ref="A1:O1"/>
    <mergeCell ref="A3:A6"/>
    <mergeCell ref="B3:E5"/>
    <mergeCell ref="F4:I5"/>
    <mergeCell ref="J4:M5"/>
    <mergeCell ref="N4:O4"/>
    <mergeCell ref="N5:O5"/>
    <mergeCell ref="F3:M3"/>
  </mergeCells>
  <printOptions horizontalCentered="1" verticalCentered="1"/>
  <pageMargins left="0" right="0" top="0" bottom="0" header="0" footer="0"/>
  <pageSetup paperSize="9" scale="32" orientation="landscape" r:id="rId1"/>
  <colBreaks count="1" manualBreakCount="1">
    <brk id="18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2022-04-18T07:56:08Z</dcterms:modified>
</cp:coreProperties>
</file>