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I11" i="1" l="1"/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 l="1"/>
  <c r="F23" i="1"/>
  <c r="C27" i="1" l="1"/>
  <c r="D31" i="1" l="1"/>
  <c r="D30" i="1"/>
  <c r="D29" i="1"/>
  <c r="B27" i="1"/>
  <c r="G23" i="1"/>
  <c r="I23" i="1" s="1"/>
  <c r="C22" i="1"/>
  <c r="C21" i="1"/>
  <c r="C20" i="1"/>
  <c r="C19" i="1"/>
  <c r="I19" i="1"/>
  <c r="H19" i="1"/>
  <c r="C17" i="1"/>
  <c r="C15" i="1"/>
  <c r="C14" i="1"/>
  <c r="C13" i="1"/>
  <c r="I12" i="1"/>
  <c r="H12" i="1"/>
  <c r="C12" i="1"/>
  <c r="H11" i="1"/>
  <c r="C11" i="1"/>
  <c r="I10" i="1"/>
  <c r="H10" i="1"/>
  <c r="C10" i="1"/>
  <c r="C9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C16" i="1"/>
  <c r="D16" i="1" s="1"/>
  <c r="L16" i="1"/>
  <c r="D17" i="1"/>
  <c r="C18" i="1"/>
  <c r="D18" i="1" s="1"/>
  <c r="L18" i="1"/>
  <c r="D19" i="1"/>
  <c r="L19" i="1"/>
  <c r="D20" i="1"/>
  <c r="L20" i="1"/>
  <c r="D21" i="1"/>
  <c r="L21" i="1"/>
  <c r="D22" i="1"/>
  <c r="L22" i="1"/>
  <c r="H23" i="1"/>
  <c r="C23" i="1" l="1"/>
  <c r="E23" i="1" s="1"/>
  <c r="E19" i="1"/>
  <c r="E9" i="1"/>
  <c r="E13" i="1"/>
  <c r="E10" i="1"/>
  <c r="E8" i="1"/>
  <c r="E12" i="1"/>
  <c r="E11" i="1"/>
  <c r="L23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<sst xmlns="http://schemas.openxmlformats.org/spreadsheetml/2006/main" count="43" uniqueCount="31">
  <si>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</si>
  <si>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</si>
  <si>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</si>
  <si>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</si>
  <si>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</si>
  <si>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</si>
  <si>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</si>
  <si>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</si>
  <si>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</si>
  <si>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</si>
  <si>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</si>
  <si>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</si>
  <si>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</si>
  <si>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</si>
  <si>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</si>
  <si>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</si>
  <si>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</si>
  <si>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</si>
  <si>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</si>
  <si>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</si>
  <si>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</si>
  <si>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</si>
  <si>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</si>
  <si>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</si>
  <si>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</si>
  <si>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</si>
  <si>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</si>
  <si>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январь-апрель 2019 года</t>
  </si>
  <si>
    <t>Страховые взносы на обязательное медицинское страхование</t>
  </si>
  <si>
    <t>январь-апрель 2020 года</t>
  </si>
  <si>
    <t xml:space="preserve">                      Мониторинг поступления администрируемых доходов за январь - апрель 2019-2020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</si>
</sst>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9" zoomScale="40" zoomScaleNormal="30" zoomScaleSheetLayoutView="40" workbookViewId="0">
      <selection activeCell="G28" sqref="G28"/>
    </sheetView>
  </sheetViews>
  <sheetFormatPr defaultColWidth="9.140625" defaultRowHeight="15" x14ac:dyDescent="0.25"/>
  <cols>
    <col min="1" max="1" width="91" style="1" customWidth="1"/>
    <col min="2" max="3" width="28" style="1" customWidth="1"/>
    <col min="4" max="4" width="19.42578125" style="1" customWidth="1"/>
    <col min="5" max="5" width="23.5703125" style="1" customWidth="1"/>
    <col min="6" max="7" width="28.28515625" style="1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2" customFormat="1" ht="62.45" customHeight="1" x14ac:dyDescent="0.3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9"/>
      <c r="X5" s="39"/>
    </row>
    <row r="6" spans="1:24" s="22" customFormat="1" ht="100.5" customHeight="1" x14ac:dyDescent="0.3">
      <c r="A6" s="45"/>
      <c r="B6" s="9" t="s">
        <v>27</v>
      </c>
      <c r="C6" s="9" t="s">
        <v>29</v>
      </c>
      <c r="D6" s="3" t="s">
        <v>4</v>
      </c>
      <c r="E6" s="3" t="s">
        <v>5</v>
      </c>
      <c r="F6" s="9" t="s">
        <v>27</v>
      </c>
      <c r="G6" s="9" t="s">
        <v>29</v>
      </c>
      <c r="H6" s="13" t="s">
        <v>4</v>
      </c>
      <c r="I6" s="3" t="s">
        <v>5</v>
      </c>
      <c r="J6" s="9" t="s">
        <v>27</v>
      </c>
      <c r="K6" s="9" t="s">
        <v>29</v>
      </c>
      <c r="L6" s="13" t="s">
        <v>4</v>
      </c>
      <c r="M6" s="3" t="s">
        <v>5</v>
      </c>
      <c r="N6" s="28"/>
      <c r="O6" s="28"/>
      <c r="P6" s="29"/>
      <c r="Q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 t="shared" ref="B7:C22" si="0">F7+J7</f>
        <v>11712926</v>
      </c>
      <c r="C7" s="10">
        <f>G7+K7</f>
        <v>11741873</v>
      </c>
      <c r="D7" s="14">
        <f>C7/B7%</f>
        <v>100.2471372225864</v>
      </c>
      <c r="E7" s="15"/>
      <c r="F7" s="6">
        <v>2992232</v>
      </c>
      <c r="G7" s="6">
        <v>3564291</v>
      </c>
      <c r="H7" s="14">
        <f t="shared" ref="H7:H23" si="1">G7/F7%</f>
        <v>119.11813656160351</v>
      </c>
      <c r="I7" s="14">
        <f>G7/C7%</f>
        <v>30.355387083474675</v>
      </c>
      <c r="J7" s="6">
        <v>8720694</v>
      </c>
      <c r="K7" s="6">
        <v>8177582</v>
      </c>
      <c r="L7" s="14">
        <f t="shared" ref="L7:L23" si="2">K7/J7%</f>
        <v>93.772147033252168</v>
      </c>
      <c r="M7" s="14">
        <f>K7/C7%</f>
        <v>69.644612916525332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si="0"/>
        <v>1691987</v>
      </c>
      <c r="C8" s="11">
        <f t="shared" si="0"/>
        <v>1331742</v>
      </c>
      <c r="D8" s="16">
        <f t="shared" ref="D8:D23" si="3">C8/B8%</f>
        <v>78.708760764710377</v>
      </c>
      <c r="E8" s="16">
        <f>C8/C7%</f>
        <v>11.341819145889247</v>
      </c>
      <c r="F8" s="7">
        <v>146135</v>
      </c>
      <c r="G8" s="7">
        <v>143369</v>
      </c>
      <c r="H8" s="17">
        <f t="shared" si="1"/>
        <v>98.107229616450553</v>
      </c>
      <c r="I8" s="16">
        <f>G8/G7%</f>
        <v>4.0223707884681694</v>
      </c>
      <c r="J8" s="7">
        <v>1545852</v>
      </c>
      <c r="K8" s="7">
        <v>1188373</v>
      </c>
      <c r="L8" s="17">
        <f t="shared" si="2"/>
        <v>76.874953100296793</v>
      </c>
      <c r="M8" s="16">
        <f>K8/K7%</f>
        <v>14.53208295557293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0"/>
        <v>2865063</v>
      </c>
      <c r="C9" s="11">
        <f t="shared" si="0"/>
        <v>2943698</v>
      </c>
      <c r="D9" s="16">
        <f t="shared" si="3"/>
        <v>102.74461678504102</v>
      </c>
      <c r="E9" s="16">
        <f>C9/C7%</f>
        <v>25.070088903192872</v>
      </c>
      <c r="F9" s="7"/>
      <c r="G9" s="7"/>
      <c r="H9" s="17"/>
      <c r="I9" s="17"/>
      <c r="J9" s="7">
        <v>2865063</v>
      </c>
      <c r="K9" s="7">
        <v>2943698</v>
      </c>
      <c r="L9" s="17">
        <f t="shared" si="2"/>
        <v>102.74461678504102</v>
      </c>
      <c r="M9" s="16">
        <f>K9/K7%</f>
        <v>35.997168845265016</v>
      </c>
      <c r="N9" s="33"/>
      <c r="O9" s="33"/>
      <c r="P9" s="34"/>
      <c r="Q9" s="35"/>
      <c r="R9" s="33"/>
      <c r="S9" s="33"/>
      <c r="T9" s="34"/>
      <c r="U9" s="35"/>
    </row>
    <row r="10" spans="1:24" ht="72.599999999999994" customHeight="1" x14ac:dyDescent="0.25">
      <c r="A10" s="25" t="s">
        <v>9</v>
      </c>
      <c r="B10" s="11">
        <f t="shared" si="0"/>
        <v>2343168</v>
      </c>
      <c r="C10" s="11">
        <f t="shared" si="0"/>
        <v>2902027</v>
      </c>
      <c r="D10" s="16">
        <f t="shared" si="3"/>
        <v>123.85057324101388</v>
      </c>
      <c r="E10" s="16">
        <f>C10/C7%</f>
        <v>24.715196630043607</v>
      </c>
      <c r="F10" s="7">
        <v>2343168</v>
      </c>
      <c r="G10" s="7">
        <v>2902027</v>
      </c>
      <c r="H10" s="17">
        <f t="shared" si="1"/>
        <v>123.85057324101388</v>
      </c>
      <c r="I10" s="16">
        <f>G10/G7%</f>
        <v>81.419474448073956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0"/>
        <v>81668</v>
      </c>
      <c r="C11" s="11">
        <f t="shared" si="0"/>
        <v>48864</v>
      </c>
      <c r="D11" s="16">
        <f t="shared" si="3"/>
        <v>59.832492530734193</v>
      </c>
      <c r="E11" s="16">
        <f>C11/C7%</f>
        <v>0.41615166507081114</v>
      </c>
      <c r="F11" s="7">
        <v>81668</v>
      </c>
      <c r="G11" s="7">
        <v>48864</v>
      </c>
      <c r="H11" s="17">
        <f t="shared" si="1"/>
        <v>59.832492530734193</v>
      </c>
      <c r="I11" s="16">
        <f>G11/G7%</f>
        <v>1.370931834690265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0"/>
        <v>2557206</v>
      </c>
      <c r="C12" s="11">
        <f t="shared" si="0"/>
        <v>2747463</v>
      </c>
      <c r="D12" s="16">
        <f t="shared" si="3"/>
        <v>107.44003416228493</v>
      </c>
      <c r="E12" s="16">
        <f>C12/C7%</f>
        <v>23.398847866945932</v>
      </c>
      <c r="F12" s="7">
        <v>361836</v>
      </c>
      <c r="G12" s="7">
        <v>403937</v>
      </c>
      <c r="H12" s="17">
        <f t="shared" si="1"/>
        <v>111.63538177516885</v>
      </c>
      <c r="I12" s="16">
        <f>G12/G7%</f>
        <v>11.332884997324852</v>
      </c>
      <c r="J12" s="7">
        <v>2195370</v>
      </c>
      <c r="K12" s="7">
        <v>2343526</v>
      </c>
      <c r="L12" s="17">
        <f t="shared" si="2"/>
        <v>106.74856630089688</v>
      </c>
      <c r="M12" s="16">
        <f>K12/K7%</f>
        <v>28.657933359763312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0"/>
        <v>1430275</v>
      </c>
      <c r="C13" s="11">
        <f t="shared" si="0"/>
        <v>1112137</v>
      </c>
      <c r="D13" s="16">
        <f t="shared" si="3"/>
        <v>77.756864938560767</v>
      </c>
      <c r="E13" s="16">
        <f>C13/C7%</f>
        <v>9.4715468307313504</v>
      </c>
      <c r="F13" s="7"/>
      <c r="G13" s="7"/>
      <c r="H13" s="17"/>
      <c r="I13" s="17"/>
      <c r="J13" s="7">
        <v>1430275</v>
      </c>
      <c r="K13" s="7">
        <v>1112137</v>
      </c>
      <c r="L13" s="17">
        <f t="shared" si="2"/>
        <v>77.756864938560767</v>
      </c>
      <c r="M13" s="16">
        <f>K13/K7%</f>
        <v>13.599826941509114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0"/>
        <v>1086316</v>
      </c>
      <c r="C14" s="11">
        <f t="shared" si="0"/>
        <v>734702</v>
      </c>
      <c r="D14" s="16">
        <f t="shared" si="3"/>
        <v>67.632438443325881</v>
      </c>
      <c r="E14" s="16"/>
      <c r="F14" s="7"/>
      <c r="G14" s="7"/>
      <c r="H14" s="17"/>
      <c r="I14" s="17"/>
      <c r="J14" s="7">
        <v>1086316</v>
      </c>
      <c r="K14" s="7">
        <v>734702</v>
      </c>
      <c r="L14" s="17">
        <f t="shared" si="2"/>
        <v>67.632438443325881</v>
      </c>
      <c r="M14" s="16">
        <f>K14/K7%</f>
        <v>8.9843428045111615</v>
      </c>
      <c r="N14" s="33"/>
      <c r="O14" s="33"/>
      <c r="P14" s="34"/>
      <c r="Q14" s="34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0"/>
        <v>9232</v>
      </c>
      <c r="C15" s="11">
        <f t="shared" si="0"/>
        <v>9768</v>
      </c>
      <c r="D15" s="16">
        <f t="shared" si="3"/>
        <v>105.80589254766032</v>
      </c>
      <c r="E15" s="16"/>
      <c r="F15" s="7"/>
      <c r="G15" s="7"/>
      <c r="H15" s="17"/>
      <c r="I15" s="17"/>
      <c r="J15" s="7">
        <v>9232</v>
      </c>
      <c r="K15" s="7">
        <v>9768</v>
      </c>
      <c r="L15" s="17">
        <f t="shared" si="2"/>
        <v>105.80589254766032</v>
      </c>
      <c r="M15" s="16">
        <f>K15/K7%</f>
        <v>0.11944851179725252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0"/>
        <v>128478</v>
      </c>
      <c r="C16" s="11">
        <f t="shared" si="0"/>
        <v>154375</v>
      </c>
      <c r="D16" s="16">
        <f t="shared" si="3"/>
        <v>120.15675835551612</v>
      </c>
      <c r="E16" s="16"/>
      <c r="F16" s="7"/>
      <c r="G16" s="7"/>
      <c r="H16" s="17"/>
      <c r="I16" s="17"/>
      <c r="J16" s="7">
        <v>128478</v>
      </c>
      <c r="K16" s="7">
        <v>154375</v>
      </c>
      <c r="L16" s="17">
        <f t="shared" si="2"/>
        <v>120.15675835551612</v>
      </c>
      <c r="M16" s="16">
        <f>K16/K7%</f>
        <v>1.8877829656737162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0"/>
        <v>204828</v>
      </c>
      <c r="C17" s="11">
        <f t="shared" si="0"/>
        <v>212144</v>
      </c>
      <c r="D17" s="16">
        <f t="shared" si="3"/>
        <v>103.5717772960728</v>
      </c>
      <c r="E17" s="16"/>
      <c r="F17" s="7"/>
      <c r="G17" s="7"/>
      <c r="H17" s="17"/>
      <c r="I17" s="17"/>
      <c r="J17" s="7">
        <v>204828</v>
      </c>
      <c r="K17" s="7">
        <v>212144</v>
      </c>
      <c r="L17" s="17">
        <f t="shared" si="2"/>
        <v>103.5717772960728</v>
      </c>
      <c r="M17" s="16">
        <f>K17/K7%</f>
        <v>2.5942142799668653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0"/>
        <v>1421</v>
      </c>
      <c r="C18" s="11">
        <f t="shared" si="0"/>
        <v>1148</v>
      </c>
      <c r="D18" s="16">
        <f t="shared" si="3"/>
        <v>80.788177339901466</v>
      </c>
      <c r="E18" s="16"/>
      <c r="F18" s="7"/>
      <c r="G18" s="7"/>
      <c r="H18" s="17"/>
      <c r="I18" s="17"/>
      <c r="J18" s="7">
        <v>1421</v>
      </c>
      <c r="K18" s="7">
        <v>1148</v>
      </c>
      <c r="L18" s="17">
        <f t="shared" si="2"/>
        <v>80.788177339901466</v>
      </c>
      <c r="M18" s="18">
        <f>K18/K7%</f>
        <v>1.4038379560119359E-2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0"/>
        <v>19823</v>
      </c>
      <c r="C19" s="11">
        <f t="shared" si="0"/>
        <v>18114</v>
      </c>
      <c r="D19" s="16">
        <f t="shared" si="3"/>
        <v>91.378701508348897</v>
      </c>
      <c r="E19" s="16">
        <f>C19/C7%</f>
        <v>0.15426840334587166</v>
      </c>
      <c r="F19" s="7">
        <v>11607</v>
      </c>
      <c r="G19" s="7">
        <v>10840</v>
      </c>
      <c r="H19" s="17">
        <f t="shared" si="1"/>
        <v>93.391918669768245</v>
      </c>
      <c r="I19" s="16">
        <f>G19/G7%</f>
        <v>0.30412780550185153</v>
      </c>
      <c r="J19" s="7">
        <v>8216</v>
      </c>
      <c r="K19" s="7">
        <v>7274</v>
      </c>
      <c r="L19" s="17">
        <f t="shared" si="2"/>
        <v>88.534566699123658</v>
      </c>
      <c r="M19" s="18">
        <f>K19/K7%</f>
        <v>8.8950499059501933E-2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0"/>
        <v>453578</v>
      </c>
      <c r="C20" s="11">
        <f t="shared" si="0"/>
        <v>391240</v>
      </c>
      <c r="D20" s="16">
        <f t="shared" si="3"/>
        <v>86.256388096424431</v>
      </c>
      <c r="E20" s="16">
        <f>C20/C7%</f>
        <v>3.3320067420248884</v>
      </c>
      <c r="F20" s="7"/>
      <c r="G20" s="7"/>
      <c r="H20" s="17"/>
      <c r="I20" s="17"/>
      <c r="J20" s="7">
        <v>453578</v>
      </c>
      <c r="K20" s="7">
        <v>391240</v>
      </c>
      <c r="L20" s="17">
        <f t="shared" si="2"/>
        <v>86.256388096424431</v>
      </c>
      <c r="M20" s="16">
        <f>K20/K7%</f>
        <v>4.7842993197744761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0"/>
        <v>172857</v>
      </c>
      <c r="C21" s="11">
        <f t="shared" si="0"/>
        <v>141654</v>
      </c>
      <c r="D21" s="16">
        <f t="shared" si="3"/>
        <v>81.948662767489893</v>
      </c>
      <c r="E21" s="16">
        <f>C21/C7%</f>
        <v>1.2064003758173845</v>
      </c>
      <c r="F21" s="7"/>
      <c r="G21" s="7"/>
      <c r="H21" s="17"/>
      <c r="I21" s="17"/>
      <c r="J21" s="7">
        <v>172857</v>
      </c>
      <c r="K21" s="7">
        <v>141654</v>
      </c>
      <c r="L21" s="17">
        <f t="shared" si="2"/>
        <v>81.948662767489893</v>
      </c>
      <c r="M21" s="16">
        <f>K21/K7%</f>
        <v>1.7322235350253901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0"/>
        <v>24111</v>
      </c>
      <c r="C22" s="11">
        <f t="shared" si="0"/>
        <v>25485</v>
      </c>
      <c r="D22" s="16">
        <f t="shared" si="3"/>
        <v>105.69864377255195</v>
      </c>
      <c r="E22" s="18">
        <f>C22/C7%</f>
        <v>0.21704373740032787</v>
      </c>
      <c r="F22" s="7"/>
      <c r="G22" s="7"/>
      <c r="H22" s="17"/>
      <c r="I22" s="17"/>
      <c r="J22" s="7">
        <v>24111</v>
      </c>
      <c r="K22" s="7">
        <v>25485</v>
      </c>
      <c r="L22" s="17">
        <f t="shared" si="2"/>
        <v>105.69864377255195</v>
      </c>
      <c r="M22" s="18">
        <f>K22/K7%</f>
        <v>0.3116446891024755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73190</v>
      </c>
      <c r="C23" s="11">
        <f>C7-C8-C9-C10-C11-C12-C13-C19-C20-C21-C22</f>
        <v>79449</v>
      </c>
      <c r="D23" s="16">
        <f t="shared" si="3"/>
        <v>108.55171471512502</v>
      </c>
      <c r="E23" s="16">
        <f>C23/C7%</f>
        <v>0.67662969953771435</v>
      </c>
      <c r="F23" s="7">
        <f t="shared" ref="F23:G23" si="4">F7-F8-F9-F10-F11-F12-F13-F19-F20-F21-F22</f>
        <v>47818</v>
      </c>
      <c r="G23" s="7">
        <f t="shared" si="4"/>
        <v>55254</v>
      </c>
      <c r="H23" s="17">
        <f t="shared" si="1"/>
        <v>115.55062947007403</v>
      </c>
      <c r="I23" s="16">
        <f>G23/G7%</f>
        <v>1.5502101259408954</v>
      </c>
      <c r="J23" s="7">
        <v>25372</v>
      </c>
      <c r="K23" s="7">
        <v>24217</v>
      </c>
      <c r="L23" s="17">
        <f t="shared" si="2"/>
        <v>95.44773766356613</v>
      </c>
      <c r="M23" s="16">
        <f>K23/K7%</f>
        <v>0.29613888310750047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27</v>
      </c>
      <c r="C26" s="9" t="s">
        <v>29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5764119</v>
      </c>
      <c r="C27" s="10">
        <f>C29+C30+C31</f>
        <v>5863325</v>
      </c>
      <c r="D27" s="19">
        <f t="shared" ref="D27" si="5">C27/B27%</f>
        <v>101.72109562623534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4290306</v>
      </c>
      <c r="C29" s="11">
        <v>4316715</v>
      </c>
      <c r="D29" s="16">
        <f t="shared" ref="D29:D31" si="6">C29/B29%</f>
        <v>100.61555049919517</v>
      </c>
    </row>
    <row r="30" spans="1:21" ht="58.5" customHeight="1" x14ac:dyDescent="0.25">
      <c r="A30" s="4" t="s">
        <v>28</v>
      </c>
      <c r="B30" s="11">
        <v>967574</v>
      </c>
      <c r="C30" s="11">
        <v>1016956</v>
      </c>
      <c r="D30" s="16">
        <f t="shared" si="6"/>
        <v>105.10369232740855</v>
      </c>
    </row>
    <row r="31" spans="1:21" ht="80.45" customHeight="1" x14ac:dyDescent="0.25">
      <c r="A31" s="4" t="s">
        <v>26</v>
      </c>
      <c r="B31" s="11">
        <v>506239</v>
      </c>
      <c r="C31" s="11">
        <v>529654</v>
      </c>
      <c r="D31" s="16">
        <f t="shared" si="6"/>
        <v>104.62528568521982</v>
      </c>
    </row>
    <row r="34" spans="1:4" ht="33.75" x14ac:dyDescent="0.5">
      <c r="A34" s="5"/>
      <c r="B34" s="43"/>
      <c r="C34" s="43"/>
      <c r="D34" s="43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2020-05-15T09:46:09Z</dcterms:modified>
</cp:coreProperties>
</file>