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J23" i="1" l="1"/>
  <c r="F23" i="1"/>
  <c r="K23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C23" i="1" l="1"/>
  <c r="E23" i="1" s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<sst xmlns="http://schemas.openxmlformats.org/spreadsheetml/2006/main" count="43" uniqueCount="31">
  <si>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</si>
  <si>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</si>
  <si>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</si>
  <si>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</si>
  <si>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</si>
  <si>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</si>
  <si>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</si>
  <si>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</si>
  <si>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</si>
  <si>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</si>
  <si>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</si>
  <si>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</si>
  <si>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</si>
  <si>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</si>
  <si>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</si>
  <si>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</si>
  <si>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</si>
  <si>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</si>
  <si>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</si>
  <si>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</si>
  <si>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</si>
  <si>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</si>
  <si>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</si>
  <si>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</si>
  <si>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</si>
  <si>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</si>
  <si>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</si>
  <si>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январь-май 2019 года</t>
  </si>
  <si>
    <t>январь-май 2020 года</t>
  </si>
  <si>
    <t>Страховые взносы на обязательное медицинское страхование</t>
  </si>
  <si>
    <t xml:space="preserve">                      Динамика поступления администрируемых доходов за январь - май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</si>
</sst>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3" fontId="33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3" fontId="34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I6" sqref="I6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6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8" t="s">
        <v>1</v>
      </c>
      <c r="G3" s="59"/>
      <c r="H3" s="59"/>
      <c r="I3" s="59"/>
      <c r="J3" s="59"/>
      <c r="K3" s="59"/>
      <c r="L3" s="59"/>
      <c r="M3" s="60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4" t="s">
        <v>3</v>
      </c>
      <c r="K4" s="54"/>
      <c r="L4" s="54"/>
      <c r="M4" s="54"/>
      <c r="N4" s="55"/>
      <c r="O4" s="55"/>
      <c r="P4" s="55"/>
      <c r="Q4" s="55"/>
      <c r="R4" s="55"/>
      <c r="S4" s="55"/>
      <c r="T4" s="55"/>
      <c r="U4" s="55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4"/>
      <c r="K5" s="54"/>
      <c r="L5" s="54"/>
      <c r="M5" s="54"/>
      <c r="N5" s="56"/>
      <c r="O5" s="56"/>
      <c r="P5" s="56"/>
      <c r="Q5" s="56"/>
      <c r="R5" s="57"/>
      <c r="S5" s="57"/>
      <c r="T5" s="57"/>
      <c r="U5" s="57"/>
      <c r="W5" s="38"/>
      <c r="X5" s="38"/>
    </row>
    <row r="6" spans="1:24" s="22" customFormat="1" ht="100.5" customHeight="1" x14ac:dyDescent="0.3">
      <c r="A6" s="50"/>
      <c r="B6" s="9" t="s">
        <v>27</v>
      </c>
      <c r="C6" s="9" t="s">
        <v>28</v>
      </c>
      <c r="D6" s="3" t="s">
        <v>4</v>
      </c>
      <c r="E6" s="3" t="s">
        <v>5</v>
      </c>
      <c r="F6" s="9" t="s">
        <v>27</v>
      </c>
      <c r="G6" s="45" t="s">
        <v>28</v>
      </c>
      <c r="H6" s="13" t="s">
        <v>4</v>
      </c>
      <c r="I6" s="3" t="s">
        <v>5</v>
      </c>
      <c r="J6" s="9" t="s">
        <v>27</v>
      </c>
      <c r="K6" s="9" t="s">
        <v>28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 t="shared" ref="B7:C22" si="0">F7+J7</f>
        <v>13926742</v>
      </c>
      <c r="C7" s="10">
        <f>G7+K7</f>
        <v>14156225</v>
      </c>
      <c r="D7" s="14">
        <f>C7/B7%</f>
        <v>101.64778668262828</v>
      </c>
      <c r="E7" s="15"/>
      <c r="F7" s="42">
        <v>3228927</v>
      </c>
      <c r="G7" s="42">
        <v>4100482</v>
      </c>
      <c r="H7" s="14">
        <f t="shared" ref="H7:H23" si="1">G7/F7%</f>
        <v>126.99209365835772</v>
      </c>
      <c r="I7" s="14">
        <f>G7/C7%</f>
        <v>28.965928416650627</v>
      </c>
      <c r="J7" s="6">
        <v>10697815</v>
      </c>
      <c r="K7" s="6">
        <v>10055743</v>
      </c>
      <c r="L7" s="14">
        <f t="shared" ref="L7:L23" si="2">K7/J7%</f>
        <v>93.998101481470755</v>
      </c>
      <c r="M7" s="14">
        <f>K7/C7%</f>
        <v>71.034071583349373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4" t="s">
        <v>7</v>
      </c>
      <c r="B8" s="11">
        <f t="shared" si="0"/>
        <v>1950109</v>
      </c>
      <c r="C8" s="11">
        <f t="shared" si="0"/>
        <v>1599921</v>
      </c>
      <c r="D8" s="16">
        <f t="shared" ref="D8:D23" si="3">C8/B8%</f>
        <v>82.042644795752437</v>
      </c>
      <c r="E8" s="16">
        <f>C8/C7%</f>
        <v>11.301890157863413</v>
      </c>
      <c r="F8" s="43">
        <v>166098</v>
      </c>
      <c r="G8" s="43">
        <v>197504</v>
      </c>
      <c r="H8" s="17">
        <f t="shared" si="1"/>
        <v>118.90811448662838</v>
      </c>
      <c r="I8" s="16">
        <f>G8/G7%</f>
        <v>4.8166044869847005</v>
      </c>
      <c r="J8" s="7">
        <v>1784011</v>
      </c>
      <c r="K8" s="7">
        <v>1402417</v>
      </c>
      <c r="L8" s="17">
        <f t="shared" si="2"/>
        <v>78.610333680677982</v>
      </c>
      <c r="M8" s="16">
        <f>K8/K7%</f>
        <v>13.946428424035897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4" t="s">
        <v>8</v>
      </c>
      <c r="B9" s="11">
        <f t="shared" si="0"/>
        <v>3610435</v>
      </c>
      <c r="C9" s="11">
        <f t="shared" si="0"/>
        <v>3633100</v>
      </c>
      <c r="D9" s="16">
        <f t="shared" si="3"/>
        <v>100.62776369052483</v>
      </c>
      <c r="E9" s="16">
        <f>C9/C7%</f>
        <v>25.664327884022754</v>
      </c>
      <c r="F9" s="43"/>
      <c r="G9" s="43"/>
      <c r="H9" s="17"/>
      <c r="I9" s="17"/>
      <c r="J9" s="7">
        <v>3610435</v>
      </c>
      <c r="K9" s="7">
        <v>3633100</v>
      </c>
      <c r="L9" s="17">
        <f t="shared" si="2"/>
        <v>100.62776369052483</v>
      </c>
      <c r="M9" s="16">
        <f>K9/K7%</f>
        <v>36.129602755360793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4" t="s">
        <v>9</v>
      </c>
      <c r="B10" s="11">
        <f t="shared" si="0"/>
        <v>2411170</v>
      </c>
      <c r="C10" s="11">
        <f t="shared" si="0"/>
        <v>3218387</v>
      </c>
      <c r="D10" s="16">
        <f t="shared" si="3"/>
        <v>133.4782284119328</v>
      </c>
      <c r="E10" s="16">
        <f>C10/C7%</f>
        <v>22.734782754583232</v>
      </c>
      <c r="F10" s="43">
        <v>2411170</v>
      </c>
      <c r="G10" s="43">
        <v>3218387</v>
      </c>
      <c r="H10" s="17">
        <f t="shared" si="1"/>
        <v>133.4782284119328</v>
      </c>
      <c r="I10" s="16">
        <f>G10/G7%</f>
        <v>78.488016774613328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4" t="s">
        <v>10</v>
      </c>
      <c r="B11" s="11">
        <f t="shared" si="0"/>
        <v>111934</v>
      </c>
      <c r="C11" s="11">
        <f t="shared" si="0"/>
        <v>58877</v>
      </c>
      <c r="D11" s="16">
        <f t="shared" si="3"/>
        <v>52.599746279057307</v>
      </c>
      <c r="E11" s="16">
        <f>C11/C7%</f>
        <v>0.41590890226737709</v>
      </c>
      <c r="F11" s="43">
        <v>111934</v>
      </c>
      <c r="G11" s="43">
        <v>58877</v>
      </c>
      <c r="H11" s="17">
        <f t="shared" si="1"/>
        <v>52.599746279057307</v>
      </c>
      <c r="I11" s="16">
        <f>G11/G7%</f>
        <v>1.4358555896599472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4" t="s">
        <v>11</v>
      </c>
      <c r="B12" s="11">
        <f t="shared" si="0"/>
        <v>3308783</v>
      </c>
      <c r="C12" s="11">
        <f t="shared" si="0"/>
        <v>3670407</v>
      </c>
      <c r="D12" s="16">
        <f t="shared" si="3"/>
        <v>110.92921475962612</v>
      </c>
      <c r="E12" s="16">
        <f>C12/C7%</f>
        <v>25.927865656274889</v>
      </c>
      <c r="F12" s="43">
        <v>461148</v>
      </c>
      <c r="G12" s="43">
        <v>544875</v>
      </c>
      <c r="H12" s="17">
        <f t="shared" si="1"/>
        <v>118.15621015379011</v>
      </c>
      <c r="I12" s="16">
        <f>G12/G7%</f>
        <v>13.288071987634625</v>
      </c>
      <c r="J12" s="7">
        <v>2847635</v>
      </c>
      <c r="K12" s="7">
        <v>3125532</v>
      </c>
      <c r="L12" s="17">
        <f t="shared" si="2"/>
        <v>109.75887007990842</v>
      </c>
      <c r="M12" s="16">
        <f>K12/K7%</f>
        <v>31.082059276972377</v>
      </c>
      <c r="N12" s="32"/>
      <c r="O12" s="32"/>
      <c r="P12" s="33"/>
      <c r="Q12" s="34"/>
      <c r="R12" s="32"/>
      <c r="S12" s="32"/>
      <c r="T12" s="33"/>
      <c r="U12" s="33"/>
    </row>
    <row r="13" spans="1:24" ht="44.45" customHeight="1" x14ac:dyDescent="0.25">
      <c r="A13" s="25" t="s">
        <v>12</v>
      </c>
      <c r="B13" s="11">
        <f t="shared" si="0"/>
        <v>1661233</v>
      </c>
      <c r="C13" s="11">
        <f t="shared" si="0"/>
        <v>1213437</v>
      </c>
      <c r="D13" s="16">
        <f t="shared" si="3"/>
        <v>73.044359219928808</v>
      </c>
      <c r="E13" s="16">
        <f>C13/C7%</f>
        <v>8.5717555351091121</v>
      </c>
      <c r="F13" s="43"/>
      <c r="G13" s="43"/>
      <c r="H13" s="17"/>
      <c r="I13" s="17"/>
      <c r="J13" s="7">
        <v>1661233</v>
      </c>
      <c r="K13" s="7">
        <v>1213437</v>
      </c>
      <c r="L13" s="17">
        <f t="shared" si="2"/>
        <v>73.044359219928808</v>
      </c>
      <c r="M13" s="16">
        <f>K13/K7%</f>
        <v>12.067104340276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1260060</v>
      </c>
      <c r="C14" s="11">
        <f t="shared" si="0"/>
        <v>789514</v>
      </c>
      <c r="D14" s="16">
        <f t="shared" si="3"/>
        <v>62.656857609955082</v>
      </c>
      <c r="E14" s="16"/>
      <c r="F14" s="43"/>
      <c r="G14" s="43"/>
      <c r="H14" s="17"/>
      <c r="I14" s="17"/>
      <c r="J14" s="7">
        <v>1260060</v>
      </c>
      <c r="K14" s="7">
        <v>789514</v>
      </c>
      <c r="L14" s="17">
        <f t="shared" si="2"/>
        <v>62.656857609955082</v>
      </c>
      <c r="M14" s="16">
        <f>K14/K7%</f>
        <v>7.8513740854355571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10391</v>
      </c>
      <c r="C15" s="11">
        <f t="shared" si="0"/>
        <v>11449</v>
      </c>
      <c r="D15" s="16">
        <f t="shared" si="3"/>
        <v>110.18188817245694</v>
      </c>
      <c r="E15" s="16"/>
      <c r="F15" s="43"/>
      <c r="G15" s="43"/>
      <c r="H15" s="17"/>
      <c r="I15" s="17"/>
      <c r="J15" s="7">
        <v>10391</v>
      </c>
      <c r="K15" s="7">
        <v>11449</v>
      </c>
      <c r="L15" s="17">
        <f t="shared" si="2"/>
        <v>110.18188817245694</v>
      </c>
      <c r="M15" s="16">
        <f>K15/K7%</f>
        <v>0.11385533619942356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145526</v>
      </c>
      <c r="C16" s="11">
        <f t="shared" si="0"/>
        <v>169834</v>
      </c>
      <c r="D16" s="16">
        <f t="shared" si="3"/>
        <v>116.70354438382145</v>
      </c>
      <c r="E16" s="16"/>
      <c r="F16" s="43"/>
      <c r="G16" s="43"/>
      <c r="H16" s="17"/>
      <c r="I16" s="17"/>
      <c r="J16" s="7">
        <v>145526</v>
      </c>
      <c r="K16" s="7">
        <v>169834</v>
      </c>
      <c r="L16" s="17">
        <f t="shared" si="2"/>
        <v>116.70354438382145</v>
      </c>
      <c r="M16" s="16">
        <f>K16/K7%</f>
        <v>1.6889254230144903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243463</v>
      </c>
      <c r="C17" s="11">
        <f t="shared" si="0"/>
        <v>241359</v>
      </c>
      <c r="D17" s="16">
        <f t="shared" si="3"/>
        <v>99.135802976222251</v>
      </c>
      <c r="E17" s="16"/>
      <c r="F17" s="43"/>
      <c r="G17" s="43"/>
      <c r="H17" s="17"/>
      <c r="I17" s="17"/>
      <c r="J17" s="7">
        <v>243463</v>
      </c>
      <c r="K17" s="7">
        <v>241359</v>
      </c>
      <c r="L17" s="17">
        <f t="shared" si="2"/>
        <v>99.135802976222251</v>
      </c>
      <c r="M17" s="16">
        <f>K17/K7%</f>
        <v>2.4002105065732091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1793</v>
      </c>
      <c r="C18" s="11">
        <f t="shared" si="0"/>
        <v>1281</v>
      </c>
      <c r="D18" s="16">
        <f t="shared" si="3"/>
        <v>71.444506413831562</v>
      </c>
      <c r="E18" s="16"/>
      <c r="F18" s="43"/>
      <c r="G18" s="43"/>
      <c r="H18" s="17"/>
      <c r="I18" s="17"/>
      <c r="J18" s="7">
        <v>1793</v>
      </c>
      <c r="K18" s="7">
        <v>1281</v>
      </c>
      <c r="L18" s="17">
        <f t="shared" si="2"/>
        <v>71.444506413831562</v>
      </c>
      <c r="M18" s="18">
        <f>K18/K7%</f>
        <v>1.2738989053320078E-2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4" t="s">
        <v>18</v>
      </c>
      <c r="B19" s="11">
        <f t="shared" si="0"/>
        <v>22732</v>
      </c>
      <c r="C19" s="11">
        <f t="shared" si="0"/>
        <v>20039</v>
      </c>
      <c r="D19" s="16">
        <f t="shared" si="3"/>
        <v>88.153264121062819</v>
      </c>
      <c r="E19" s="16">
        <f>C19/C7%</f>
        <v>0.14155609987832207</v>
      </c>
      <c r="F19" s="43">
        <v>12975</v>
      </c>
      <c r="G19" s="43">
        <v>11553</v>
      </c>
      <c r="H19" s="17">
        <f t="shared" si="1"/>
        <v>89.040462427745666</v>
      </c>
      <c r="I19" s="16">
        <f>G19/G7%</f>
        <v>0.28174736530973676</v>
      </c>
      <c r="J19" s="7">
        <v>9757</v>
      </c>
      <c r="K19" s="7">
        <v>8486</v>
      </c>
      <c r="L19" s="17">
        <f t="shared" si="2"/>
        <v>86.973454955416628</v>
      </c>
      <c r="M19" s="18">
        <f>K19/K7%</f>
        <v>8.4389587124491947E-2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547444</v>
      </c>
      <c r="C20" s="11">
        <f t="shared" si="0"/>
        <v>465235</v>
      </c>
      <c r="D20" s="16">
        <f t="shared" si="3"/>
        <v>84.983121561292123</v>
      </c>
      <c r="E20" s="16">
        <f>C20/C7%</f>
        <v>3.2864340599276995</v>
      </c>
      <c r="F20" s="43"/>
      <c r="G20" s="43"/>
      <c r="H20" s="17"/>
      <c r="I20" s="17"/>
      <c r="J20" s="7">
        <v>547444</v>
      </c>
      <c r="K20" s="7">
        <v>465235</v>
      </c>
      <c r="L20" s="17">
        <f t="shared" si="2"/>
        <v>84.983121561292123</v>
      </c>
      <c r="M20" s="16">
        <f>K20/K7%</f>
        <v>4.626560165668514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0"/>
        <v>182562</v>
      </c>
      <c r="C21" s="11">
        <f t="shared" si="0"/>
        <v>150805</v>
      </c>
      <c r="D21" s="16">
        <f t="shared" si="3"/>
        <v>82.604813707124165</v>
      </c>
      <c r="E21" s="16">
        <f>C21/C7%</f>
        <v>1.0652910645316813</v>
      </c>
      <c r="F21" s="43"/>
      <c r="G21" s="43"/>
      <c r="H21" s="17"/>
      <c r="I21" s="17"/>
      <c r="J21" s="7">
        <v>182562</v>
      </c>
      <c r="K21" s="7">
        <v>150805</v>
      </c>
      <c r="L21" s="17">
        <f t="shared" si="2"/>
        <v>82.604813707124165</v>
      </c>
      <c r="M21" s="16">
        <f>K21/K7%</f>
        <v>1.4996902764917521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24681</v>
      </c>
      <c r="C22" s="11">
        <f t="shared" si="0"/>
        <v>27125</v>
      </c>
      <c r="D22" s="16">
        <f t="shared" si="3"/>
        <v>109.90235403751873</v>
      </c>
      <c r="E22" s="18">
        <f>C22/C7%</f>
        <v>0.1916118174160131</v>
      </c>
      <c r="F22" s="43"/>
      <c r="G22" s="43"/>
      <c r="H22" s="17"/>
      <c r="I22" s="17"/>
      <c r="J22" s="7">
        <v>24681</v>
      </c>
      <c r="K22" s="7">
        <v>27125</v>
      </c>
      <c r="L22" s="17">
        <f t="shared" si="2"/>
        <v>109.90235403751873</v>
      </c>
      <c r="M22" s="18">
        <f>K22/K7%</f>
        <v>0.26974635290500165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4" t="s">
        <v>22</v>
      </c>
      <c r="B23" s="11">
        <f>B7-B8-B9-B10-B11-B12-B13-B19-B20-B21-B22</f>
        <v>95659</v>
      </c>
      <c r="C23" s="11">
        <f>C7-C8-C9-C10-C11-C12-C13-C19-C20-C21-C22</f>
        <v>98892</v>
      </c>
      <c r="D23" s="16">
        <f t="shared" si="3"/>
        <v>103.37971335681954</v>
      </c>
      <c r="E23" s="16">
        <f>C23/C7%</f>
        <v>0.69857606812550666</v>
      </c>
      <c r="F23" s="43">
        <f t="shared" ref="F23" si="4">F7-F8-F9-F10-F11-F12-F13-F19-F20-F21-F22</f>
        <v>65602</v>
      </c>
      <c r="G23" s="43">
        <f t="shared" ref="G23" si="5">G7-G8-G9-G10-G11-G12-G13-G19-G20-G21-G22</f>
        <v>69286</v>
      </c>
      <c r="H23" s="17">
        <f t="shared" si="1"/>
        <v>105.61568244870584</v>
      </c>
      <c r="I23" s="16">
        <f>G23/G7%</f>
        <v>1.6897037957976648</v>
      </c>
      <c r="J23" s="7">
        <f>J7-J8-J9-J12-J13-J19-J20-J21-J22</f>
        <v>30057</v>
      </c>
      <c r="K23" s="7">
        <f>K7-K8-K9-K12-K13-K19-K20-K21-K22</f>
        <v>29606</v>
      </c>
      <c r="L23" s="17">
        <f t="shared" si="2"/>
        <v>98.499517583258481</v>
      </c>
      <c r="M23" s="16">
        <f>K23/K7%</f>
        <v>0.29441882116517898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28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7324663</v>
      </c>
      <c r="C27" s="10">
        <f>C29+C30+C31</f>
        <v>7117112</v>
      </c>
      <c r="D27" s="19">
        <f t="shared" ref="D27" si="6">C27/B27%</f>
        <v>97.166408884613531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5430729</v>
      </c>
      <c r="C29" s="11">
        <v>5232347</v>
      </c>
      <c r="D29" s="16">
        <f t="shared" ref="D29:D31" si="7">C29/B29%</f>
        <v>96.347046593560464</v>
      </c>
    </row>
    <row r="30" spans="1:21" ht="58.5" customHeight="1" x14ac:dyDescent="0.25">
      <c r="A30" s="4" t="s">
        <v>29</v>
      </c>
      <c r="B30" s="11">
        <v>1240345</v>
      </c>
      <c r="C30" s="11">
        <v>1239788</v>
      </c>
      <c r="D30" s="16">
        <f t="shared" si="7"/>
        <v>99.955093139408788</v>
      </c>
    </row>
    <row r="31" spans="1:21" ht="80.45" customHeight="1" x14ac:dyDescent="0.25">
      <c r="A31" s="4" t="s">
        <v>26</v>
      </c>
      <c r="B31" s="11">
        <v>653589</v>
      </c>
      <c r="C31" s="11">
        <v>644977</v>
      </c>
      <c r="D31" s="16">
        <f t="shared" si="7"/>
        <v>98.682352365171383</v>
      </c>
    </row>
    <row r="34" spans="1:4" ht="33.75" x14ac:dyDescent="0.5">
      <c r="A34" s="5"/>
      <c r="B34" s="48"/>
      <c r="C34" s="48"/>
      <c r="D34" s="48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2020-06-18T12:15:12Z</dcterms:modified>
</cp:coreProperties>
</file>