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январь-май" sheetId="1" r:id="rId1"/>
  </sheets>
  <definedNames>
    <definedName name="_xlnm.Print_Area" localSheetId="0">'январь-май'!$A$1:$O$32</definedName>
  </definedNames>
  <calcPr calcId="145621"/>
</workbook>
</file>

<file path=xl/calcChain.xml><?xml version="1.0" encoding="utf-8"?>
<calcChain xmlns="http://schemas.openxmlformats.org/spreadsheetml/2006/main">
  <c r="J23" i="1" l="1"/>
  <c r="M21" i="1" l="1"/>
  <c r="F23" i="1"/>
  <c r="H9" i="1" l="1"/>
  <c r="B27" i="1"/>
  <c r="I9" i="1" l="1"/>
  <c r="K23" i="1" l="1"/>
  <c r="C7" i="1" l="1"/>
  <c r="C27" i="1" l="1"/>
  <c r="D31" i="1" l="1"/>
  <c r="D30" i="1"/>
  <c r="D29" i="1"/>
  <c r="G23" i="1"/>
  <c r="I23" i="1" s="1"/>
  <c r="C22" i="1"/>
  <c r="B22" i="1"/>
  <c r="C21" i="1"/>
  <c r="B21" i="1"/>
  <c r="C20" i="1"/>
  <c r="B20" i="1"/>
  <c r="C19" i="1"/>
  <c r="B19" i="1"/>
  <c r="I19" i="1"/>
  <c r="H19" i="1"/>
  <c r="B18" i="1"/>
  <c r="C17" i="1"/>
  <c r="B16" i="1"/>
  <c r="B15" i="1"/>
  <c r="C15" i="1"/>
  <c r="C14" i="1"/>
  <c r="B14" i="1"/>
  <c r="C13" i="1"/>
  <c r="B13" i="1"/>
  <c r="B12" i="1"/>
  <c r="I12" i="1"/>
  <c r="H12" i="1"/>
  <c r="C12" i="1"/>
  <c r="I11" i="1"/>
  <c r="H11" i="1"/>
  <c r="C11" i="1"/>
  <c r="B11" i="1"/>
  <c r="I10" i="1"/>
  <c r="H10" i="1"/>
  <c r="C10" i="1"/>
  <c r="B10" i="1"/>
  <c r="C9" i="1"/>
  <c r="B9" i="1"/>
  <c r="B8" i="1"/>
  <c r="I8" i="1"/>
  <c r="H8" i="1"/>
  <c r="H7" i="1"/>
  <c r="L12" i="1" l="1"/>
  <c r="L8" i="1"/>
  <c r="D12" i="1"/>
  <c r="D11" i="1"/>
  <c r="D10" i="1"/>
  <c r="L17" i="1"/>
  <c r="M23" i="1"/>
  <c r="C8" i="1"/>
  <c r="M14" i="1"/>
  <c r="M16" i="1"/>
  <c r="M19" i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M9" i="1"/>
  <c r="M12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H23" i="1"/>
  <c r="D8" i="1" l="1"/>
  <c r="E19" i="1"/>
  <c r="E9" i="1"/>
  <c r="E13" i="1"/>
  <c r="E10" i="1"/>
  <c r="E8" i="1"/>
  <c r="E12" i="1"/>
  <c r="E11" i="1"/>
  <c r="L23" i="1"/>
  <c r="I7" i="1"/>
  <c r="E20" i="1"/>
  <c r="M7" i="1"/>
  <c r="C23" i="1"/>
  <c r="E23" i="1" s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<sst xmlns="http://schemas.openxmlformats.org/spreadsheetml/2006/main" count="43" uniqueCount="31">
  <si>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</si>
  <si>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</si>
  <si>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</si>
  <si>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</si>
  <si>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</si>
  <si>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</si>
  <si>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</si>
  <si>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</si>
  <si>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</si>
  <si>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</si>
  <si>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</si>
  <si>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</si>
  <si>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</si>
  <si>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</si>
  <si>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</si>
  <si>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</si>
  <si>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</si>
  <si>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</si>
  <si>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</si>
  <si>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</si>
  <si>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</si>
  <si>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</si>
  <si>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</si>
  <si>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</si>
  <si>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</si>
  <si>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</si>
  <si>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</si>
  <si>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Страховые взносы на обязательное медицинское страхование</t>
  </si>
  <si>
    <t>январь-май 2021 года</t>
  </si>
  <si>
    <t>январь-май 2022 года</t>
  </si>
  <si>
    <t>Мониторинг поступления администрируемых доходов за январь-май 2021- 2022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</si>
</sst>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9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sz val="11"/>
      <color rgb="FFFF0000"/>
      <name val="Calibri"/>
      <family val="2"/>
    </font>
    <font>
      <sz val="26"/>
      <color rgb="FFFF0000"/>
      <name val="Arial Narrow"/>
      <family val="2"/>
      <charset val="204"/>
    </font>
    <font>
      <b/>
      <sz val="22"/>
      <name val="Arial Narrow"/>
      <family val="2"/>
      <charset val="204"/>
    </font>
    <font>
      <b/>
      <sz val="20"/>
      <name val="Arial Narrow"/>
      <family val="2"/>
      <charset val="204"/>
    </font>
    <font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0" xfId="0" applyFont="1" applyFill="1"/>
    <xf numFmtId="49" fontId="15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4" fontId="17" fillId="2" borderId="0" xfId="0" applyNumberFormat="1" applyFont="1" applyFill="1"/>
    <xf numFmtId="3" fontId="12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3" fontId="22" fillId="2" borderId="0" xfId="0" applyNumberFormat="1" applyFont="1" applyFill="1" applyBorder="1" applyAlignment="1">
      <alignment horizontal="center" vertical="center" wrapText="1"/>
    </xf>
    <xf numFmtId="3" fontId="23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/>
    <xf numFmtId="0" fontId="9" fillId="2" borderId="1" xfId="0" applyFont="1" applyFill="1" applyBorder="1" applyAlignment="1">
      <alignment horizontal="center" vertical="center" wrapText="1"/>
    </xf>
    <xf numFmtId="0" fontId="24" fillId="2" borderId="0" xfId="0" applyFont="1" applyFill="1"/>
    <xf numFmtId="3" fontId="25" fillId="2" borderId="0" xfId="0" applyNumberFormat="1" applyFont="1" applyFill="1" applyBorder="1" applyAlignment="1">
      <alignment horizontal="right" vertical="center"/>
    </xf>
    <xf numFmtId="0" fontId="26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18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345"/>
  <sheetViews>
    <sheetView tabSelected="1" view="pageBreakPreview" zoomScale="40" zoomScaleNormal="30" zoomScaleSheetLayoutView="40" workbookViewId="0">
      <selection activeCell="CK11" sqref="CK11"/>
    </sheetView>
  </sheetViews>
  <sheetFormatPr defaultColWidth="9.140625" defaultRowHeight="15" x14ac:dyDescent="0.25"/>
  <cols>
    <col min="1" max="1" width="68.7109375" style="1" customWidth="1"/>
    <col min="2" max="2" width="31.85546875" style="1" customWidth="1"/>
    <col min="3" max="3" width="34.85546875" style="1" customWidth="1"/>
    <col min="4" max="4" width="22.7109375" style="1" customWidth="1"/>
    <col min="5" max="5" width="18.140625" style="1" customWidth="1"/>
    <col min="6" max="6" width="31.140625" style="1" customWidth="1"/>
    <col min="7" max="7" width="31.85546875" style="1" customWidth="1"/>
    <col min="8" max="9" width="15.85546875" style="1" customWidth="1"/>
    <col min="10" max="10" width="33.28515625" style="28" customWidth="1"/>
    <col min="11" max="11" width="36.28515625" style="1" customWidth="1"/>
    <col min="12" max="13" width="17.5703125" style="1" customWidth="1"/>
    <col min="14" max="14" width="5" style="1" customWidth="1"/>
    <col min="15" max="15" width="32.140625" style="1" customWidth="1"/>
    <col min="16" max="18" width="9.140625" style="1" customWidth="1"/>
    <col min="19" max="19" width="0.28515625" style="1" customWidth="1"/>
    <col min="20" max="81" width="9.140625" style="1" hidden="1" customWidth="1"/>
    <col min="82" max="201" width="9.140625" style="1"/>
    <col min="202" max="202" width="4.42578125" style="1" customWidth="1"/>
    <col min="203" max="203" width="33.42578125" style="1" customWidth="1"/>
    <col min="204" max="204" width="13.42578125" style="1" customWidth="1"/>
    <col min="205" max="205" width="13.7109375" style="1" customWidth="1"/>
    <col min="206" max="206" width="9.140625" style="1"/>
    <col min="207" max="207" width="14.140625" style="1" customWidth="1"/>
    <col min="208" max="208" width="11.7109375" style="1" customWidth="1"/>
    <col min="209" max="209" width="9.140625" style="1"/>
    <col min="210" max="210" width="12.7109375" style="1" customWidth="1"/>
    <col min="211" max="211" width="14" style="1" customWidth="1"/>
    <col min="212" max="212" width="9.140625" style="1"/>
    <col min="213" max="213" width="11.42578125" style="1" customWidth="1"/>
    <col min="214" max="214" width="11.140625" style="1" customWidth="1"/>
    <col min="215" max="16384" width="9.140625" style="1"/>
  </cols>
  <sheetData>
    <row r="1" spans="1:15" ht="40.9" customHeight="1" x14ac:dyDescent="0.5">
      <c r="A1" s="34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26.45" customHeight="1" x14ac:dyDescent="0.25">
      <c r="A2" s="11"/>
      <c r="B2" s="11"/>
      <c r="C2" s="11"/>
      <c r="D2" s="11"/>
      <c r="E2" s="11"/>
    </row>
    <row r="3" spans="1:15" s="19" customFormat="1" ht="33.6" customHeight="1" x14ac:dyDescent="0.5">
      <c r="A3" s="35"/>
      <c r="B3" s="36" t="s">
        <v>0</v>
      </c>
      <c r="C3" s="36"/>
      <c r="D3" s="36"/>
      <c r="E3" s="37"/>
      <c r="F3" s="42" t="s">
        <v>1</v>
      </c>
      <c r="G3" s="43"/>
      <c r="H3" s="43"/>
      <c r="I3" s="43"/>
      <c r="J3" s="43"/>
      <c r="K3" s="43"/>
      <c r="L3" s="43"/>
      <c r="M3" s="44"/>
      <c r="N3" s="26"/>
      <c r="O3" s="26"/>
    </row>
    <row r="4" spans="1:15" s="19" customFormat="1" ht="33.6" customHeight="1" x14ac:dyDescent="0.5">
      <c r="A4" s="35"/>
      <c r="B4" s="36"/>
      <c r="C4" s="36"/>
      <c r="D4" s="36"/>
      <c r="E4" s="37"/>
      <c r="F4" s="38" t="s">
        <v>2</v>
      </c>
      <c r="G4" s="38"/>
      <c r="H4" s="38"/>
      <c r="I4" s="38"/>
      <c r="J4" s="39" t="s">
        <v>3</v>
      </c>
      <c r="K4" s="39"/>
      <c r="L4" s="39"/>
      <c r="M4" s="39"/>
      <c r="N4" s="40"/>
      <c r="O4" s="40"/>
    </row>
    <row r="5" spans="1:15" s="19" customFormat="1" ht="62.45" customHeight="1" x14ac:dyDescent="0.3">
      <c r="A5" s="35"/>
      <c r="B5" s="36"/>
      <c r="C5" s="36"/>
      <c r="D5" s="36"/>
      <c r="E5" s="37"/>
      <c r="F5" s="38"/>
      <c r="G5" s="38"/>
      <c r="H5" s="38"/>
      <c r="I5" s="38"/>
      <c r="J5" s="39"/>
      <c r="K5" s="39"/>
      <c r="L5" s="39"/>
      <c r="M5" s="39"/>
      <c r="N5" s="41"/>
      <c r="O5" s="41"/>
    </row>
    <row r="6" spans="1:15" s="19" customFormat="1" ht="129" customHeight="1" x14ac:dyDescent="0.3">
      <c r="A6" s="35"/>
      <c r="B6" s="30" t="s">
        <v>28</v>
      </c>
      <c r="C6" s="30" t="s">
        <v>29</v>
      </c>
      <c r="D6" s="3" t="s">
        <v>4</v>
      </c>
      <c r="E6" s="3" t="s">
        <v>5</v>
      </c>
      <c r="F6" s="30" t="s">
        <v>28</v>
      </c>
      <c r="G6" s="30" t="s">
        <v>29</v>
      </c>
      <c r="H6" s="12" t="s">
        <v>4</v>
      </c>
      <c r="I6" s="3" t="s">
        <v>5</v>
      </c>
      <c r="J6" s="30" t="s">
        <v>28</v>
      </c>
      <c r="K6" s="30" t="s">
        <v>29</v>
      </c>
      <c r="L6" s="12" t="s">
        <v>4</v>
      </c>
      <c r="M6" s="3" t="s">
        <v>5</v>
      </c>
      <c r="N6" s="23"/>
      <c r="O6" s="23"/>
    </row>
    <row r="7" spans="1:15" ht="78" customHeight="1" x14ac:dyDescent="0.25">
      <c r="A7" s="20" t="s">
        <v>6</v>
      </c>
      <c r="B7" s="9">
        <f t="shared" ref="B7:C22" si="0">F7+J7</f>
        <v>19569377</v>
      </c>
      <c r="C7" s="9">
        <f>G7+K7</f>
        <v>20625369</v>
      </c>
      <c r="D7" s="13">
        <f>C7/B7%</f>
        <v>105.39614521198095</v>
      </c>
      <c r="E7" s="14"/>
      <c r="F7" s="6">
        <v>7092803</v>
      </c>
      <c r="G7" s="6">
        <v>6522447</v>
      </c>
      <c r="H7" s="13">
        <f t="shared" ref="H7:H23" si="1">G7/F7%</f>
        <v>91.958665706632488</v>
      </c>
      <c r="I7" s="13">
        <f>G7/C7%</f>
        <v>31.623419682818763</v>
      </c>
      <c r="J7" s="6">
        <v>12476574</v>
      </c>
      <c r="K7" s="6">
        <v>14102922</v>
      </c>
      <c r="L7" s="13">
        <f t="shared" ref="L7:L23" si="2">K7/J7%</f>
        <v>113.03521303203908</v>
      </c>
      <c r="M7" s="13">
        <f>K7/C7%</f>
        <v>68.376580317181237</v>
      </c>
      <c r="N7" s="24"/>
      <c r="O7" s="24"/>
    </row>
    <row r="8" spans="1:15" ht="102" customHeight="1" x14ac:dyDescent="0.25">
      <c r="A8" s="27" t="s">
        <v>7</v>
      </c>
      <c r="B8" s="10">
        <f t="shared" si="0"/>
        <v>3157293</v>
      </c>
      <c r="C8" s="10">
        <f t="shared" si="0"/>
        <v>3687839</v>
      </c>
      <c r="D8" s="15">
        <f t="shared" ref="D8:D23" si="3">C8/B8%</f>
        <v>116.80382530224468</v>
      </c>
      <c r="E8" s="15">
        <f>C8/C7%</f>
        <v>17.880111623699921</v>
      </c>
      <c r="F8" s="7">
        <v>427890</v>
      </c>
      <c r="G8" s="7">
        <v>411622</v>
      </c>
      <c r="H8" s="16">
        <f t="shared" si="1"/>
        <v>96.19808829372036</v>
      </c>
      <c r="I8" s="15">
        <f>G8/G7%</f>
        <v>6.3108523534188929</v>
      </c>
      <c r="J8" s="7">
        <v>2729403</v>
      </c>
      <c r="K8" s="7">
        <v>3276217</v>
      </c>
      <c r="L8" s="16">
        <f t="shared" si="2"/>
        <v>120.0341979546443</v>
      </c>
      <c r="M8" s="15">
        <f>K8/K7%</f>
        <v>23.23076735445321</v>
      </c>
      <c r="N8" s="25"/>
      <c r="O8" s="25"/>
    </row>
    <row r="9" spans="1:15" ht="66.75" customHeight="1" x14ac:dyDescent="0.25">
      <c r="A9" s="27" t="s">
        <v>8</v>
      </c>
      <c r="B9" s="10">
        <f t="shared" si="0"/>
        <v>3984196</v>
      </c>
      <c r="C9" s="10">
        <f t="shared" si="0"/>
        <v>4537311</v>
      </c>
      <c r="D9" s="15">
        <f t="shared" si="3"/>
        <v>113.88272564903936</v>
      </c>
      <c r="E9" s="15">
        <f>C9/C7%</f>
        <v>21.998690059799657</v>
      </c>
      <c r="F9" s="7">
        <v>20636</v>
      </c>
      <c r="G9" s="7">
        <v>36528</v>
      </c>
      <c r="H9" s="16">
        <f t="shared" si="1"/>
        <v>177.01104865283969</v>
      </c>
      <c r="I9" s="15">
        <f>G9/G8%</f>
        <v>8.8741612450257747</v>
      </c>
      <c r="J9" s="7">
        <v>3963560</v>
      </c>
      <c r="K9" s="7">
        <v>4500783</v>
      </c>
      <c r="L9" s="16">
        <f t="shared" si="2"/>
        <v>113.55405241752365</v>
      </c>
      <c r="M9" s="15">
        <f>K9/K7%</f>
        <v>31.913833175848239</v>
      </c>
      <c r="N9" s="25"/>
      <c r="O9" s="25"/>
    </row>
    <row r="10" spans="1:15" ht="72" customHeight="1" x14ac:dyDescent="0.25">
      <c r="A10" s="27" t="s">
        <v>9</v>
      </c>
      <c r="B10" s="10">
        <f t="shared" si="0"/>
        <v>5780271</v>
      </c>
      <c r="C10" s="10">
        <f t="shared" si="0"/>
        <v>5305317</v>
      </c>
      <c r="D10" s="15">
        <f t="shared" si="3"/>
        <v>91.783188020077262</v>
      </c>
      <c r="E10" s="15">
        <f>C10/C7%</f>
        <v>25.722288895776845</v>
      </c>
      <c r="F10" s="7">
        <v>5780271</v>
      </c>
      <c r="G10" s="7">
        <v>5305317</v>
      </c>
      <c r="H10" s="16">
        <f t="shared" si="1"/>
        <v>91.783188020077262</v>
      </c>
      <c r="I10" s="15">
        <f>G10/G7%</f>
        <v>81.339365425276739</v>
      </c>
      <c r="J10" s="7"/>
      <c r="K10" s="7"/>
      <c r="L10" s="16"/>
      <c r="M10" s="16"/>
      <c r="N10" s="25"/>
      <c r="O10" s="25"/>
    </row>
    <row r="11" spans="1:15" ht="70.150000000000006" customHeight="1" x14ac:dyDescent="0.25">
      <c r="A11" s="27" t="s">
        <v>10</v>
      </c>
      <c r="B11" s="10">
        <f t="shared" si="0"/>
        <v>103874</v>
      </c>
      <c r="C11" s="10">
        <f t="shared" si="0"/>
        <v>138782</v>
      </c>
      <c r="D11" s="15">
        <f t="shared" si="3"/>
        <v>133.60609969771068</v>
      </c>
      <c r="E11" s="15">
        <f>C11/C7%</f>
        <v>0.67287038597951876</v>
      </c>
      <c r="F11" s="7">
        <v>103874</v>
      </c>
      <c r="G11" s="7">
        <v>138782</v>
      </c>
      <c r="H11" s="16">
        <f t="shared" si="1"/>
        <v>133.60609969771068</v>
      </c>
      <c r="I11" s="15">
        <f>G11/G7%</f>
        <v>2.1277597196266984</v>
      </c>
      <c r="J11" s="7"/>
      <c r="K11" s="7"/>
      <c r="L11" s="16"/>
      <c r="M11" s="16"/>
      <c r="N11" s="25"/>
      <c r="O11" s="25"/>
    </row>
    <row r="12" spans="1:15" ht="64.5" customHeight="1" x14ac:dyDescent="0.25">
      <c r="A12" s="27" t="s">
        <v>11</v>
      </c>
      <c r="B12" s="10">
        <f t="shared" si="0"/>
        <v>3840714</v>
      </c>
      <c r="C12" s="10">
        <f t="shared" si="0"/>
        <v>4030731</v>
      </c>
      <c r="D12" s="15">
        <f t="shared" si="3"/>
        <v>104.94743946047532</v>
      </c>
      <c r="E12" s="15">
        <f>C12/C7%</f>
        <v>19.542588547143083</v>
      </c>
      <c r="F12" s="7">
        <v>667322</v>
      </c>
      <c r="G12" s="7">
        <v>526844</v>
      </c>
      <c r="H12" s="16">
        <f t="shared" si="1"/>
        <v>78.948993139743635</v>
      </c>
      <c r="I12" s="15">
        <f>G12/G7%</f>
        <v>8.0773979458936189</v>
      </c>
      <c r="J12" s="7">
        <v>3173392</v>
      </c>
      <c r="K12" s="7">
        <v>3503887</v>
      </c>
      <c r="L12" s="16">
        <f t="shared" si="2"/>
        <v>110.41456586516888</v>
      </c>
      <c r="M12" s="15">
        <f>K12/K7%</f>
        <v>24.845113658006476</v>
      </c>
      <c r="N12" s="25"/>
      <c r="O12" s="25"/>
    </row>
    <row r="13" spans="1:15" ht="44.25" customHeight="1" x14ac:dyDescent="0.25">
      <c r="A13" s="21" t="s">
        <v>12</v>
      </c>
      <c r="B13" s="10">
        <f t="shared" si="0"/>
        <v>1561725</v>
      </c>
      <c r="C13" s="10">
        <f t="shared" si="0"/>
        <v>1691635</v>
      </c>
      <c r="D13" s="15">
        <f t="shared" si="3"/>
        <v>108.31836590949111</v>
      </c>
      <c r="E13" s="15">
        <f>C13/C7%</f>
        <v>8.2017199304410013</v>
      </c>
      <c r="F13" s="7"/>
      <c r="G13" s="7"/>
      <c r="H13" s="16"/>
      <c r="I13" s="16"/>
      <c r="J13" s="7">
        <v>1561725</v>
      </c>
      <c r="K13" s="7">
        <v>1691635</v>
      </c>
      <c r="L13" s="16">
        <f t="shared" si="2"/>
        <v>108.31836590949111</v>
      </c>
      <c r="M13" s="15">
        <f>K13/K7%</f>
        <v>11.994925590597466</v>
      </c>
      <c r="N13" s="25"/>
      <c r="O13" s="25"/>
    </row>
    <row r="14" spans="1:15" ht="60.75" customHeight="1" x14ac:dyDescent="0.25">
      <c r="A14" s="4" t="s">
        <v>13</v>
      </c>
      <c r="B14" s="10">
        <f t="shared" si="0"/>
        <v>1145187</v>
      </c>
      <c r="C14" s="10">
        <f t="shared" si="0"/>
        <v>1230655</v>
      </c>
      <c r="D14" s="15">
        <f t="shared" si="3"/>
        <v>107.46323526201397</v>
      </c>
      <c r="E14" s="15"/>
      <c r="F14" s="7"/>
      <c r="G14" s="7"/>
      <c r="H14" s="16"/>
      <c r="I14" s="16"/>
      <c r="J14" s="7">
        <v>1145187</v>
      </c>
      <c r="K14" s="7">
        <v>1230655</v>
      </c>
      <c r="L14" s="16">
        <f t="shared" si="2"/>
        <v>107.46323526201397</v>
      </c>
      <c r="M14" s="15">
        <f>K14/K7%</f>
        <v>8.7262412711351587</v>
      </c>
      <c r="N14" s="25"/>
      <c r="O14" s="25"/>
    </row>
    <row r="15" spans="1:15" ht="64.5" customHeight="1" x14ac:dyDescent="0.25">
      <c r="A15" s="4" t="s">
        <v>14</v>
      </c>
      <c r="B15" s="10">
        <f t="shared" si="0"/>
        <v>12832</v>
      </c>
      <c r="C15" s="10">
        <f t="shared" si="0"/>
        <v>11969</v>
      </c>
      <c r="D15" s="15">
        <f t="shared" si="3"/>
        <v>93.274625935162106</v>
      </c>
      <c r="E15" s="15"/>
      <c r="F15" s="7"/>
      <c r="G15" s="7"/>
      <c r="H15" s="16"/>
      <c r="I15" s="16"/>
      <c r="J15" s="7">
        <v>12832</v>
      </c>
      <c r="K15" s="7">
        <v>11969</v>
      </c>
      <c r="L15" s="16">
        <f t="shared" si="2"/>
        <v>93.274625935162106</v>
      </c>
      <c r="M15" s="15">
        <f>K15/K7%</f>
        <v>8.4868937089774735E-2</v>
      </c>
      <c r="N15" s="25"/>
      <c r="O15" s="25"/>
    </row>
    <row r="16" spans="1:15" ht="43.9" customHeight="1" x14ac:dyDescent="0.25">
      <c r="A16" s="4" t="s">
        <v>15</v>
      </c>
      <c r="B16" s="10">
        <f t="shared" si="0"/>
        <v>151044</v>
      </c>
      <c r="C16" s="10">
        <f t="shared" si="0"/>
        <v>138814</v>
      </c>
      <c r="D16" s="15">
        <f t="shared" si="3"/>
        <v>91.903021636079544</v>
      </c>
      <c r="E16" s="15"/>
      <c r="F16" s="7"/>
      <c r="G16" s="7"/>
      <c r="H16" s="16"/>
      <c r="I16" s="16"/>
      <c r="J16" s="7">
        <v>151044</v>
      </c>
      <c r="K16" s="7">
        <v>138814</v>
      </c>
      <c r="L16" s="16">
        <f t="shared" si="2"/>
        <v>91.903021636079544</v>
      </c>
      <c r="M16" s="15">
        <f>K16/K7%</f>
        <v>0.98429247499206196</v>
      </c>
      <c r="N16" s="25"/>
      <c r="O16" s="25"/>
    </row>
    <row r="17" spans="1:15" ht="42.6" customHeight="1" x14ac:dyDescent="0.25">
      <c r="A17" s="4" t="s">
        <v>16</v>
      </c>
      <c r="B17" s="10">
        <f t="shared" si="0"/>
        <v>251661</v>
      </c>
      <c r="C17" s="10">
        <f t="shared" si="0"/>
        <v>309406</v>
      </c>
      <c r="D17" s="15">
        <f t="shared" si="3"/>
        <v>122.94554976734575</v>
      </c>
      <c r="E17" s="15"/>
      <c r="F17" s="7"/>
      <c r="G17" s="7"/>
      <c r="H17" s="16"/>
      <c r="I17" s="16"/>
      <c r="J17" s="7">
        <v>251661</v>
      </c>
      <c r="K17" s="7">
        <v>309406</v>
      </c>
      <c r="L17" s="16">
        <f t="shared" si="2"/>
        <v>122.94554976734575</v>
      </c>
      <c r="M17" s="15">
        <f>K17/K7%</f>
        <v>2.1939141406298637</v>
      </c>
      <c r="N17" s="25"/>
      <c r="O17" s="25"/>
    </row>
    <row r="18" spans="1:15" ht="39" customHeight="1" x14ac:dyDescent="0.25">
      <c r="A18" s="4" t="s">
        <v>17</v>
      </c>
      <c r="B18" s="10">
        <f t="shared" si="0"/>
        <v>1001</v>
      </c>
      <c r="C18" s="10">
        <f t="shared" si="0"/>
        <v>791</v>
      </c>
      <c r="D18" s="15">
        <f t="shared" si="3"/>
        <v>79.020979020979027</v>
      </c>
      <c r="E18" s="15"/>
      <c r="F18" s="7"/>
      <c r="G18" s="7"/>
      <c r="H18" s="16"/>
      <c r="I18" s="16"/>
      <c r="J18" s="7">
        <v>1001</v>
      </c>
      <c r="K18" s="7">
        <v>791</v>
      </c>
      <c r="L18" s="16">
        <f t="shared" si="2"/>
        <v>79.020979020979027</v>
      </c>
      <c r="M18" s="17">
        <f>K18/K7%</f>
        <v>5.6087667506067185E-3</v>
      </c>
      <c r="N18" s="25"/>
      <c r="O18" s="25"/>
    </row>
    <row r="19" spans="1:15" ht="63" customHeight="1" x14ac:dyDescent="0.25">
      <c r="A19" s="27" t="s">
        <v>18</v>
      </c>
      <c r="B19" s="10">
        <f t="shared" si="0"/>
        <v>23590</v>
      </c>
      <c r="C19" s="10">
        <f t="shared" si="0"/>
        <v>27198</v>
      </c>
      <c r="D19" s="15">
        <f t="shared" si="3"/>
        <v>115.29461636286563</v>
      </c>
      <c r="E19" s="15">
        <f>C19/C7%</f>
        <v>0.13186673169338206</v>
      </c>
      <c r="F19" s="7">
        <v>10738</v>
      </c>
      <c r="G19" s="7">
        <v>12707</v>
      </c>
      <c r="H19" s="16">
        <f t="shared" si="1"/>
        <v>118.33674799776495</v>
      </c>
      <c r="I19" s="15">
        <f>G19/G7%</f>
        <v>0.19481952095586211</v>
      </c>
      <c r="J19" s="7">
        <v>12852</v>
      </c>
      <c r="K19" s="7">
        <v>14491</v>
      </c>
      <c r="L19" s="16">
        <f t="shared" si="2"/>
        <v>112.75287892934951</v>
      </c>
      <c r="M19" s="17">
        <f>K19/K7%</f>
        <v>0.10275175598361815</v>
      </c>
      <c r="N19" s="25"/>
      <c r="O19" s="25"/>
    </row>
    <row r="20" spans="1:15" ht="58.9" customHeight="1" x14ac:dyDescent="0.25">
      <c r="A20" s="4" t="s">
        <v>19</v>
      </c>
      <c r="B20" s="10">
        <f t="shared" si="0"/>
        <v>820935</v>
      </c>
      <c r="C20" s="10">
        <f t="shared" si="0"/>
        <v>1072316</v>
      </c>
      <c r="D20" s="15">
        <f t="shared" si="3"/>
        <v>130.62130375730112</v>
      </c>
      <c r="E20" s="15">
        <f>C20/C7%</f>
        <v>5.1990148636855906</v>
      </c>
      <c r="F20" s="7"/>
      <c r="G20" s="7"/>
      <c r="H20" s="16"/>
      <c r="I20" s="16"/>
      <c r="J20" s="7">
        <v>820935</v>
      </c>
      <c r="K20" s="7">
        <v>1072316</v>
      </c>
      <c r="L20" s="16">
        <f t="shared" si="2"/>
        <v>130.62130375730112</v>
      </c>
      <c r="M20" s="15">
        <f>K20/K7%</f>
        <v>7.6035023096632033</v>
      </c>
      <c r="N20" s="25"/>
      <c r="O20" s="25"/>
    </row>
    <row r="21" spans="1:15" ht="49.5" customHeight="1" x14ac:dyDescent="0.25">
      <c r="A21" s="4" t="s">
        <v>20</v>
      </c>
      <c r="B21" s="10">
        <f>F21+J21</f>
        <v>75135</v>
      </c>
      <c r="C21" s="10">
        <f t="shared" si="0"/>
        <v>1237</v>
      </c>
      <c r="D21" s="15">
        <f t="shared" si="3"/>
        <v>1.6463698675717042</v>
      </c>
      <c r="E21" s="15">
        <f>C21/C7%</f>
        <v>5.9974684574128105E-3</v>
      </c>
      <c r="F21" s="7"/>
      <c r="G21" s="7"/>
      <c r="H21" s="16"/>
      <c r="I21" s="16"/>
      <c r="J21" s="7">
        <v>75135</v>
      </c>
      <c r="K21" s="7">
        <v>1237</v>
      </c>
      <c r="L21" s="16">
        <f>K21/J21%</f>
        <v>1.6463698675717042</v>
      </c>
      <c r="M21" s="15">
        <f>K21/K8%</f>
        <v>3.7756961764132228E-2</v>
      </c>
      <c r="N21" s="25"/>
      <c r="O21" s="25"/>
    </row>
    <row r="22" spans="1:15" ht="55.15" customHeight="1" x14ac:dyDescent="0.25">
      <c r="A22" s="4" t="s">
        <v>21</v>
      </c>
      <c r="B22" s="10">
        <f t="shared" si="0"/>
        <v>106478</v>
      </c>
      <c r="C22" s="10">
        <f t="shared" si="0"/>
        <v>-5336</v>
      </c>
      <c r="D22" s="15"/>
      <c r="E22" s="17"/>
      <c r="F22" s="7"/>
      <c r="G22" s="7"/>
      <c r="H22" s="16"/>
      <c r="I22" s="16"/>
      <c r="J22" s="7">
        <v>106478</v>
      </c>
      <c r="K22" s="7">
        <v>-5336</v>
      </c>
      <c r="L22" s="16"/>
      <c r="M22" s="17"/>
      <c r="N22" s="25"/>
      <c r="O22" s="25"/>
    </row>
    <row r="23" spans="1:15" ht="56.25" customHeight="1" x14ac:dyDescent="0.25">
      <c r="A23" s="27" t="s">
        <v>22</v>
      </c>
      <c r="B23" s="10">
        <f>B7-B8-B9-B10-B11-B12-B13-B19-B20-B21-B22</f>
        <v>115166</v>
      </c>
      <c r="C23" s="10">
        <f>C7-C8-C9-C10-C11-C12-C13-C19-C20-C21-C22</f>
        <v>138339</v>
      </c>
      <c r="D23" s="15">
        <f t="shared" si="3"/>
        <v>120.12138999357448</v>
      </c>
      <c r="E23" s="15">
        <f>C23/C7%</f>
        <v>0.67072254561845657</v>
      </c>
      <c r="F23" s="7">
        <f>F7-F8-F9-F10-F11-F12-F13-F19-F20-F21-F22</f>
        <v>82072</v>
      </c>
      <c r="G23" s="7">
        <f>G7-G8-G9-G10-G11-G12-G13-G19-G20-G21-G22</f>
        <v>90647</v>
      </c>
      <c r="H23" s="16">
        <f t="shared" si="1"/>
        <v>110.44814309386879</v>
      </c>
      <c r="I23" s="15">
        <f>G23/G7%</f>
        <v>1.3897698210502898</v>
      </c>
      <c r="J23" s="7">
        <f>J7-J8-J9-J12-J13-J19-J20-J21-J22</f>
        <v>33094</v>
      </c>
      <c r="K23" s="7">
        <f>K7-K8-K9-K12-K13-K19-K20-K21-K22</f>
        <v>47692</v>
      </c>
      <c r="L23" s="16">
        <f t="shared" si="2"/>
        <v>144.11071493322052</v>
      </c>
      <c r="M23" s="15">
        <f>K23/K7%</f>
        <v>0.33817105419713728</v>
      </c>
      <c r="N23" s="25"/>
      <c r="O23" s="25"/>
    </row>
    <row r="24" spans="1:15" ht="15" customHeight="1" x14ac:dyDescent="0.25">
      <c r="A24" s="22"/>
      <c r="B24" s="8"/>
      <c r="C24" s="8"/>
      <c r="D24" s="8"/>
      <c r="E24" s="8"/>
      <c r="F24" s="8"/>
      <c r="G24" s="8"/>
      <c r="H24" s="8"/>
      <c r="I24" s="8"/>
      <c r="J24" s="29"/>
      <c r="K24" s="8"/>
      <c r="L24" s="8"/>
      <c r="M24" s="8"/>
      <c r="N24" s="8"/>
      <c r="O24" s="8"/>
    </row>
    <row r="25" spans="1:15" ht="11.45" customHeight="1" x14ac:dyDescent="0.25"/>
    <row r="26" spans="1:15" ht="87.75" customHeight="1" x14ac:dyDescent="0.25">
      <c r="A26" s="2" t="s">
        <v>23</v>
      </c>
      <c r="B26" s="30" t="s">
        <v>28</v>
      </c>
      <c r="C26" s="30" t="s">
        <v>29</v>
      </c>
      <c r="D26" s="31" t="s">
        <v>4</v>
      </c>
    </row>
    <row r="27" spans="1:15" ht="55.15" customHeight="1" x14ac:dyDescent="0.25">
      <c r="A27" s="4" t="s">
        <v>24</v>
      </c>
      <c r="B27" s="6">
        <f>B29+B30+B31</f>
        <v>8211791</v>
      </c>
      <c r="C27" s="6">
        <f>C29+C30+C31</f>
        <v>8769874</v>
      </c>
      <c r="D27" s="18">
        <f t="shared" ref="D27" si="4">C27/B27%</f>
        <v>106.79611792360521</v>
      </c>
    </row>
    <row r="28" spans="1:15" ht="33.6" customHeight="1" x14ac:dyDescent="0.25">
      <c r="A28" s="4" t="s">
        <v>1</v>
      </c>
      <c r="B28" s="10"/>
      <c r="C28" s="10"/>
      <c r="D28" s="15"/>
    </row>
    <row r="29" spans="1:15" ht="99.75" customHeight="1" x14ac:dyDescent="0.25">
      <c r="A29" s="4" t="s">
        <v>25</v>
      </c>
      <c r="B29" s="7">
        <v>6027304</v>
      </c>
      <c r="C29" s="7">
        <v>6443848</v>
      </c>
      <c r="D29" s="15">
        <f t="shared" ref="D29" si="5">C29/B29%</f>
        <v>106.91095056761696</v>
      </c>
    </row>
    <row r="30" spans="1:15" ht="88.5" customHeight="1" x14ac:dyDescent="0.35">
      <c r="A30" s="4" t="s">
        <v>27</v>
      </c>
      <c r="B30" s="7">
        <v>1484521</v>
      </c>
      <c r="C30" s="7">
        <v>1577390</v>
      </c>
      <c r="D30" s="15">
        <f>C30/B30%</f>
        <v>106.25582258519752</v>
      </c>
      <c r="H30" s="32"/>
    </row>
    <row r="31" spans="1:15" ht="110.25" customHeight="1" x14ac:dyDescent="0.25">
      <c r="A31" s="4" t="s">
        <v>26</v>
      </c>
      <c r="B31" s="7">
        <v>699966</v>
      </c>
      <c r="C31" s="7">
        <v>748636</v>
      </c>
      <c r="D31" s="15">
        <f>C31/B31%</f>
        <v>106.95319486946509</v>
      </c>
    </row>
    <row r="33" spans="1:4" ht="33.75" customHeight="1" x14ac:dyDescent="0.25"/>
    <row r="34" spans="1:4" ht="33.75" x14ac:dyDescent="0.5">
      <c r="A34" s="5"/>
      <c r="B34" s="33"/>
      <c r="C34" s="33"/>
      <c r="D34" s="33"/>
    </row>
    <row r="39" spans="1:4" ht="33.75" customHeight="1" x14ac:dyDescent="0.25"/>
    <row r="63" ht="33.75" customHeight="1" x14ac:dyDescent="0.25"/>
    <row r="65" ht="409.6" customHeight="1" x14ac:dyDescent="0.25"/>
    <row r="67" ht="33.75" customHeight="1" x14ac:dyDescent="0.25"/>
    <row r="71" ht="33.75" customHeight="1" x14ac:dyDescent="0.25"/>
    <row r="331" ht="33.75" customHeight="1" x14ac:dyDescent="0.25"/>
    <row r="334" ht="33.75" customHeight="1" x14ac:dyDescent="0.25"/>
    <row r="345" ht="33.75" customHeight="1" x14ac:dyDescent="0.25"/>
  </sheetData>
  <mergeCells count="9">
    <mergeCell ref="B34:D34"/>
    <mergeCell ref="A1:O1"/>
    <mergeCell ref="A3:A6"/>
    <mergeCell ref="B3:E5"/>
    <mergeCell ref="F4:I5"/>
    <mergeCell ref="J4:M5"/>
    <mergeCell ref="N4:O4"/>
    <mergeCell ref="N5:O5"/>
    <mergeCell ref="F3:M3"/>
  </mergeCells>
  <printOptions horizontalCentered="1" verticalCentered="1"/>
  <pageMargins left="0" right="0" top="0" bottom="0" header="0" footer="0"/>
  <pageSetup paperSize="9" scale="31" orientation="landscape" r:id="rId1"/>
  <colBreaks count="1" manualBreakCount="1">
    <brk id="18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январь-май</vt:lpstr>
      <vt:lpstr>'январь-май'!Область_печати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2022-06-07T09:13:46Z</dcterms:modified>
</cp:coreProperties>
</file>