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J23" i="1" l="1"/>
  <c r="F23" i="1"/>
  <c r="B27" i="1"/>
  <c r="K23" i="1" l="1"/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23" i="1" l="1"/>
  <c r="C23" i="1"/>
  <c r="C27" i="1" l="1"/>
  <c r="D31" i="1" l="1"/>
  <c r="D30" i="1"/>
  <c r="D29" i="1"/>
  <c r="G23" i="1"/>
  <c r="I23" i="1" s="1"/>
  <c r="I19" i="1"/>
  <c r="H19" i="1"/>
  <c r="I12" i="1"/>
  <c r="H12" i="1"/>
  <c r="I11" i="1"/>
  <c r="H11" i="1"/>
  <c r="I10" i="1"/>
  <c r="H10" i="1"/>
  <c r="I8" i="1"/>
  <c r="H8" i="1"/>
  <c r="H7" i="1"/>
  <c r="L12" i="1" l="1"/>
  <c r="L8" i="1"/>
  <c r="D12" i="1"/>
  <c r="D11" i="1"/>
  <c r="D10" i="1"/>
  <c r="L17" i="1"/>
  <c r="M23" i="1"/>
  <c r="D8" i="1"/>
  <c r="M14" i="1"/>
  <c r="M16" i="1"/>
  <c r="M19" i="1"/>
  <c r="M21" i="1"/>
  <c r="M22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D16" i="1"/>
  <c r="L16" i="1"/>
  <c r="D17" i="1"/>
  <c r="D18" i="1"/>
  <c r="L18" i="1"/>
  <c r="D19" i="1"/>
  <c r="L19" i="1"/>
  <c r="D20" i="1"/>
  <c r="L20" i="1"/>
  <c r="D21" i="1"/>
  <c r="L21" i="1"/>
  <c r="D22" i="1"/>
  <c r="L22" i="1"/>
  <c r="H23" i="1"/>
  <c r="E23" i="1" l="1"/>
  <c r="E19" i="1"/>
  <c r="E9" i="1"/>
  <c r="E13" i="1"/>
  <c r="E10" i="1"/>
  <c r="E8" i="1"/>
  <c r="E12" i="1"/>
  <c r="E11" i="1"/>
  <c r="L23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<sst xmlns="http://schemas.openxmlformats.org/spreadsheetml/2006/main" count="43" uniqueCount="31">
  <si>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</si>
  <si>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</si>
  <si>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</si>
  <si>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</si>
  <si>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</si>
  <si>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</si>
  <si>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</si>
  <si>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</si>
  <si>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</si>
  <si>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</si>
  <si>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</si>
  <si>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</si>
  <si>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</si>
  <si>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</si>
  <si>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</si>
  <si>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</si>
  <si>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</si>
  <si>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</si>
  <si>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</si>
  <si>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</si>
  <si>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</si>
  <si>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</si>
  <si>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</si>
  <si>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</si>
  <si>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</si>
  <si>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</si>
  <si>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</si>
  <si>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</si>
  <si>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 - август 2020 года</t>
  </si>
  <si>
    <t xml:space="preserve">                      Мониторинг поступления администрируемых доходов за январь - август  2020-2021 гг.</t>
  </si>
  <si>
    <t>январь - август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</si>
</sst>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5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/>
  </cellStyleXfs>
  <cellXfs count="60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5"/>
  <sheetViews>
    <sheetView tabSelected="1" view="pageBreakPreview" zoomScale="40" zoomScaleNormal="30" zoomScaleSheetLayoutView="40" workbookViewId="0">
      <selection activeCell="P12" sqref="P12"/>
    </sheetView>
  </sheetViews>
  <sheetFormatPr defaultColWidth="9.140625" defaultRowHeight="15" x14ac:dyDescent="0.25"/>
  <cols>
    <col min="1" max="1" width="91" style="1" customWidth="1"/>
    <col min="2" max="3" width="28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3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18.85546875" style="1" customWidth="1"/>
    <col min="16" max="16" width="23" style="1" customWidth="1"/>
    <col min="17" max="17" width="25.140625" style="1" customWidth="1"/>
    <col min="18" max="18" width="15.7109375" style="1" customWidth="1"/>
    <col min="19" max="19" width="16.42578125" style="1" customWidth="1"/>
    <col min="20" max="20" width="9.140625" style="1" customWidth="1"/>
    <col min="21" max="33" width="9.140625" style="1"/>
    <col min="34" max="51" width="9.140625" style="1" customWidth="1"/>
    <col min="52" max="52" width="0.28515625" style="1" customWidth="1"/>
    <col min="53" max="114" width="9.140625" style="1" hidden="1" customWidth="1"/>
    <col min="115" max="234" width="9.140625" style="1"/>
    <col min="235" max="235" width="4.42578125" style="1" customWidth="1"/>
    <col min="236" max="236" width="33.42578125" style="1" customWidth="1"/>
    <col min="237" max="237" width="13.42578125" style="1" customWidth="1"/>
    <col min="238" max="238" width="13.7109375" style="1" customWidth="1"/>
    <col min="239" max="239" width="9.140625" style="1"/>
    <col min="240" max="240" width="14.140625" style="1" customWidth="1"/>
    <col min="241" max="241" width="11.7109375" style="1" customWidth="1"/>
    <col min="242" max="242" width="9.140625" style="1"/>
    <col min="243" max="243" width="12.7109375" style="1" customWidth="1"/>
    <col min="244" max="244" width="14" style="1" customWidth="1"/>
    <col min="245" max="245" width="9.140625" style="1"/>
    <col min="246" max="246" width="11.42578125" style="1" customWidth="1"/>
    <col min="247" max="247" width="11.140625" style="1" customWidth="1"/>
    <col min="248" max="16384" width="9.140625" style="1"/>
  </cols>
  <sheetData>
    <row r="1" spans="1:22" ht="40.9" customHeight="1" x14ac:dyDescent="0.2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0"/>
    </row>
    <row r="2" spans="1:22" ht="26.45" customHeight="1" x14ac:dyDescent="0.45">
      <c r="A2" s="12"/>
      <c r="B2" s="12"/>
      <c r="C2" s="12"/>
      <c r="D2" s="12"/>
      <c r="E2" s="12"/>
      <c r="R2" s="21"/>
      <c r="S2" s="21"/>
    </row>
    <row r="3" spans="1:22" s="22" customFormat="1" ht="33.6" customHeight="1" x14ac:dyDescent="0.5">
      <c r="A3" s="49"/>
      <c r="B3" s="50" t="s">
        <v>0</v>
      </c>
      <c r="C3" s="50"/>
      <c r="D3" s="50"/>
      <c r="E3" s="51"/>
      <c r="F3" s="57" t="s">
        <v>1</v>
      </c>
      <c r="G3" s="58"/>
      <c r="H3" s="58"/>
      <c r="I3" s="58"/>
      <c r="J3" s="58"/>
      <c r="K3" s="58"/>
      <c r="L3" s="58"/>
      <c r="M3" s="59"/>
      <c r="N3" s="42"/>
      <c r="O3" s="42"/>
      <c r="P3" s="42"/>
      <c r="Q3" s="42"/>
      <c r="R3" s="42"/>
      <c r="S3" s="42"/>
    </row>
    <row r="4" spans="1:22" s="22" customFormat="1" ht="33.6" customHeight="1" x14ac:dyDescent="0.5">
      <c r="A4" s="49"/>
      <c r="B4" s="50"/>
      <c r="C4" s="50"/>
      <c r="D4" s="50"/>
      <c r="E4" s="51"/>
      <c r="F4" s="52" t="s">
        <v>2</v>
      </c>
      <c r="G4" s="52"/>
      <c r="H4" s="52"/>
      <c r="I4" s="52"/>
      <c r="J4" s="53" t="s">
        <v>3</v>
      </c>
      <c r="K4" s="53"/>
      <c r="L4" s="53"/>
      <c r="M4" s="53"/>
      <c r="N4" s="54"/>
      <c r="O4" s="54"/>
      <c r="P4" s="54"/>
      <c r="Q4" s="54"/>
      <c r="R4" s="54"/>
      <c r="S4" s="54"/>
    </row>
    <row r="5" spans="1:22" s="22" customFormat="1" ht="62.45" customHeight="1" x14ac:dyDescent="0.3">
      <c r="A5" s="49"/>
      <c r="B5" s="50"/>
      <c r="C5" s="50"/>
      <c r="D5" s="50"/>
      <c r="E5" s="51"/>
      <c r="F5" s="52"/>
      <c r="G5" s="52"/>
      <c r="H5" s="52"/>
      <c r="I5" s="52"/>
      <c r="J5" s="53"/>
      <c r="K5" s="53"/>
      <c r="L5" s="53"/>
      <c r="M5" s="53"/>
      <c r="N5" s="55"/>
      <c r="O5" s="55"/>
      <c r="P5" s="56"/>
      <c r="Q5" s="56"/>
      <c r="R5" s="56"/>
      <c r="S5" s="56"/>
      <c r="U5" s="39"/>
      <c r="V5" s="39"/>
    </row>
    <row r="6" spans="1:22" s="22" customFormat="1" ht="100.5" customHeight="1" x14ac:dyDescent="0.3">
      <c r="A6" s="49"/>
      <c r="B6" s="9" t="s">
        <v>28</v>
      </c>
      <c r="C6" s="9" t="s">
        <v>28</v>
      </c>
      <c r="D6" s="3" t="s">
        <v>4</v>
      </c>
      <c r="E6" s="3" t="s">
        <v>5</v>
      </c>
      <c r="F6" s="9" t="s">
        <v>28</v>
      </c>
      <c r="G6" s="9" t="s">
        <v>30</v>
      </c>
      <c r="H6" s="13" t="s">
        <v>4</v>
      </c>
      <c r="I6" s="3" t="s">
        <v>5</v>
      </c>
      <c r="J6" s="9" t="s">
        <v>28</v>
      </c>
      <c r="K6" s="9" t="s">
        <v>30</v>
      </c>
      <c r="L6" s="13" t="s">
        <v>4</v>
      </c>
      <c r="M6" s="3" t="s">
        <v>5</v>
      </c>
      <c r="N6" s="28"/>
      <c r="O6" s="30"/>
      <c r="P6" s="28"/>
      <c r="Q6" s="28"/>
      <c r="R6" s="29"/>
      <c r="S6" s="30"/>
      <c r="U6" s="23"/>
      <c r="V6" s="40"/>
    </row>
    <row r="7" spans="1:22" ht="78.599999999999994" customHeight="1" x14ac:dyDescent="0.25">
      <c r="A7" s="24" t="s">
        <v>6</v>
      </c>
      <c r="B7" s="10">
        <f>F7+J7</f>
        <v>23993361</v>
      </c>
      <c r="C7" s="10">
        <f>G7+K7</f>
        <v>29816980</v>
      </c>
      <c r="D7" s="14">
        <f>C7/B7%</f>
        <v>124.27179335150254</v>
      </c>
      <c r="E7" s="15"/>
      <c r="F7" s="44">
        <v>7006153</v>
      </c>
      <c r="G7" s="44">
        <v>9826072</v>
      </c>
      <c r="H7" s="14">
        <f t="shared" ref="H7:H23" si="0">G7/F7%</f>
        <v>140.2491781152938</v>
      </c>
      <c r="I7" s="14">
        <f>G7/C7%</f>
        <v>32.954618475781253</v>
      </c>
      <c r="J7" s="6">
        <v>16987208</v>
      </c>
      <c r="K7" s="6">
        <v>19990908</v>
      </c>
      <c r="L7" s="14">
        <f t="shared" ref="L7:L23" si="1">K7/J7%</f>
        <v>117.68212881127965</v>
      </c>
      <c r="M7" s="14">
        <f>K7/C7%</f>
        <v>67.045381524218755</v>
      </c>
      <c r="N7" s="31"/>
      <c r="O7" s="32"/>
      <c r="P7" s="31"/>
      <c r="Q7" s="31"/>
      <c r="R7" s="32"/>
      <c r="S7" s="32"/>
      <c r="U7" s="41"/>
      <c r="V7" s="41"/>
    </row>
    <row r="8" spans="1:22" ht="47.45" customHeight="1" x14ac:dyDescent="0.25">
      <c r="A8" s="25" t="s">
        <v>7</v>
      </c>
      <c r="B8" s="11">
        <f t="shared" ref="B8:B22" si="2">F8+J8</f>
        <v>2970027</v>
      </c>
      <c r="C8" s="11">
        <f t="shared" ref="C8:C22" si="3">G8+K8</f>
        <v>4453491</v>
      </c>
      <c r="D8" s="16">
        <f t="shared" ref="D8:D23" si="4">C8/B8%</f>
        <v>149.94782875711232</v>
      </c>
      <c r="E8" s="16">
        <f>C8/C7%</f>
        <v>14.936090107046388</v>
      </c>
      <c r="F8" s="45">
        <v>395365</v>
      </c>
      <c r="G8" s="45">
        <v>560884</v>
      </c>
      <c r="H8" s="17">
        <f t="shared" si="0"/>
        <v>141.8648590542916</v>
      </c>
      <c r="I8" s="16">
        <f>G8/G7%</f>
        <v>5.7081201928909131</v>
      </c>
      <c r="J8" s="7">
        <v>2574662</v>
      </c>
      <c r="K8" s="7">
        <v>3892607</v>
      </c>
      <c r="L8" s="17">
        <f t="shared" si="1"/>
        <v>151.18904928103186</v>
      </c>
      <c r="M8" s="16">
        <f>K8/K7%</f>
        <v>19.471886919793739</v>
      </c>
      <c r="N8" s="33"/>
      <c r="O8" s="35"/>
      <c r="P8" s="33"/>
      <c r="Q8" s="33"/>
      <c r="R8" s="34"/>
      <c r="S8" s="34"/>
    </row>
    <row r="9" spans="1:22" ht="66.75" customHeight="1" x14ac:dyDescent="0.25">
      <c r="A9" s="25" t="s">
        <v>8</v>
      </c>
      <c r="B9" s="11">
        <f t="shared" si="2"/>
        <v>6289771</v>
      </c>
      <c r="C9" s="11">
        <f t="shared" si="3"/>
        <v>7079294</v>
      </c>
      <c r="D9" s="16">
        <f t="shared" si="4"/>
        <v>112.55249197466807</v>
      </c>
      <c r="E9" s="16">
        <f>C9/C7%</f>
        <v>23.742491694329875</v>
      </c>
      <c r="F9" s="45"/>
      <c r="G9" s="45">
        <v>52172</v>
      </c>
      <c r="H9" s="17"/>
      <c r="I9" s="17"/>
      <c r="J9" s="7">
        <v>6289771</v>
      </c>
      <c r="K9" s="7">
        <v>7027122</v>
      </c>
      <c r="L9" s="17">
        <f t="shared" si="1"/>
        <v>111.7230182148126</v>
      </c>
      <c r="M9" s="16">
        <f>K9/K7%</f>
        <v>35.151589912774348</v>
      </c>
      <c r="N9" s="33"/>
      <c r="O9" s="35"/>
      <c r="P9" s="33"/>
      <c r="Q9" s="33"/>
      <c r="R9" s="34"/>
      <c r="S9" s="35"/>
    </row>
    <row r="10" spans="1:22" ht="72" customHeight="1" x14ac:dyDescent="0.25">
      <c r="A10" s="25" t="s">
        <v>9</v>
      </c>
      <c r="B10" s="11">
        <f t="shared" si="2"/>
        <v>5461384</v>
      </c>
      <c r="C10" s="11">
        <f t="shared" si="3"/>
        <v>7873784</v>
      </c>
      <c r="D10" s="16">
        <f t="shared" si="4"/>
        <v>144.17195348285344</v>
      </c>
      <c r="E10" s="16">
        <f>C10/C7%</f>
        <v>26.407047259648699</v>
      </c>
      <c r="F10" s="45">
        <v>5461384</v>
      </c>
      <c r="G10" s="45">
        <v>7873784</v>
      </c>
      <c r="H10" s="17">
        <f t="shared" si="0"/>
        <v>144.17195348285344</v>
      </c>
      <c r="I10" s="16">
        <f>G10/G7%</f>
        <v>80.13155205864561</v>
      </c>
      <c r="J10" s="7"/>
      <c r="K10" s="7"/>
      <c r="L10" s="17"/>
      <c r="M10" s="17"/>
      <c r="N10" s="33"/>
      <c r="O10" s="34"/>
      <c r="P10" s="33"/>
      <c r="Q10" s="33"/>
      <c r="R10" s="34"/>
      <c r="S10" s="34"/>
    </row>
    <row r="11" spans="1:22" ht="70.150000000000006" customHeight="1" x14ac:dyDescent="0.25">
      <c r="A11" s="25" t="s">
        <v>10</v>
      </c>
      <c r="B11" s="11">
        <f t="shared" si="2"/>
        <v>101563</v>
      </c>
      <c r="C11" s="11">
        <f t="shared" si="3"/>
        <v>187918</v>
      </c>
      <c r="D11" s="16">
        <f t="shared" si="4"/>
        <v>185.02604294871165</v>
      </c>
      <c r="E11" s="16">
        <f>C11/C7%</f>
        <v>0.63023820655210561</v>
      </c>
      <c r="F11" s="45">
        <v>101563</v>
      </c>
      <c r="G11" s="45">
        <v>187918</v>
      </c>
      <c r="H11" s="17">
        <f t="shared" si="0"/>
        <v>185.02604294871165</v>
      </c>
      <c r="I11" s="16">
        <f>G11/G7%</f>
        <v>1.9124427339836305</v>
      </c>
      <c r="J11" s="7"/>
      <c r="K11" s="7"/>
      <c r="L11" s="17"/>
      <c r="M11" s="17"/>
      <c r="N11" s="33"/>
      <c r="O11" s="34"/>
      <c r="P11" s="33"/>
      <c r="Q11" s="33"/>
      <c r="R11" s="34"/>
      <c r="S11" s="34"/>
    </row>
    <row r="12" spans="1:22" ht="64.5" customHeight="1" x14ac:dyDescent="0.25">
      <c r="A12" s="25" t="s">
        <v>11</v>
      </c>
      <c r="B12" s="11">
        <f t="shared" si="2"/>
        <v>6173986</v>
      </c>
      <c r="C12" s="11">
        <f t="shared" si="3"/>
        <v>6026842</v>
      </c>
      <c r="D12" s="16">
        <f t="shared" si="4"/>
        <v>97.616709853245538</v>
      </c>
      <c r="E12" s="16">
        <f>C12/C7%</f>
        <v>20.212784795777441</v>
      </c>
      <c r="F12" s="45">
        <v>924767</v>
      </c>
      <c r="G12" s="45">
        <v>1012280</v>
      </c>
      <c r="H12" s="17">
        <f t="shared" si="0"/>
        <v>109.46324858045324</v>
      </c>
      <c r="I12" s="16">
        <f>G12/G7%</f>
        <v>10.301980282660253</v>
      </c>
      <c r="J12" s="7">
        <v>5249219</v>
      </c>
      <c r="K12" s="7">
        <v>5014562</v>
      </c>
      <c r="L12" s="17">
        <f t="shared" si="1"/>
        <v>95.529677843503947</v>
      </c>
      <c r="M12" s="16">
        <f>K12/K7%</f>
        <v>25.084213283358615</v>
      </c>
      <c r="N12" s="33"/>
      <c r="O12" s="35"/>
      <c r="P12" s="33"/>
      <c r="Q12" s="33"/>
      <c r="R12" s="34"/>
      <c r="S12" s="34"/>
    </row>
    <row r="13" spans="1:22" ht="44.45" customHeight="1" x14ac:dyDescent="0.25">
      <c r="A13" s="26" t="s">
        <v>12</v>
      </c>
      <c r="B13" s="11">
        <f t="shared" si="2"/>
        <v>1802644</v>
      </c>
      <c r="C13" s="11">
        <f t="shared" si="3"/>
        <v>2512251</v>
      </c>
      <c r="D13" s="16">
        <f t="shared" si="4"/>
        <v>139.36478861050767</v>
      </c>
      <c r="E13" s="16">
        <f>C13/C7%</f>
        <v>8.4255716038311057</v>
      </c>
      <c r="F13" s="45"/>
      <c r="G13" s="45"/>
      <c r="H13" s="17"/>
      <c r="I13" s="17"/>
      <c r="J13" s="11">
        <v>1802644</v>
      </c>
      <c r="K13" s="7">
        <v>2512251</v>
      </c>
      <c r="L13" s="17">
        <f t="shared" si="1"/>
        <v>139.36478861050767</v>
      </c>
      <c r="M13" s="16">
        <f>K13/K7%</f>
        <v>12.566967943627173</v>
      </c>
      <c r="N13" s="33"/>
      <c r="O13" s="35"/>
      <c r="P13" s="33"/>
      <c r="Q13" s="33"/>
      <c r="R13" s="34"/>
      <c r="S13" s="35"/>
    </row>
    <row r="14" spans="1:22" ht="60.75" customHeight="1" x14ac:dyDescent="0.25">
      <c r="A14" s="4" t="s">
        <v>13</v>
      </c>
      <c r="B14" s="11">
        <f t="shared" si="2"/>
        <v>1180964</v>
      </c>
      <c r="C14" s="11">
        <f t="shared" si="3"/>
        <v>1851193</v>
      </c>
      <c r="D14" s="16">
        <f t="shared" si="4"/>
        <v>156.75270372339887</v>
      </c>
      <c r="E14" s="16"/>
      <c r="F14" s="45"/>
      <c r="G14" s="45"/>
      <c r="H14" s="17"/>
      <c r="I14" s="17"/>
      <c r="J14" s="11">
        <v>1180964</v>
      </c>
      <c r="K14" s="7">
        <v>1851193</v>
      </c>
      <c r="L14" s="17">
        <f t="shared" si="1"/>
        <v>156.75270372339887</v>
      </c>
      <c r="M14" s="16">
        <f>K14/K7%</f>
        <v>9.2601746754074412</v>
      </c>
      <c r="N14" s="33"/>
      <c r="O14" s="34"/>
      <c r="P14" s="33"/>
      <c r="Q14" s="33"/>
      <c r="R14" s="34"/>
      <c r="S14" s="34"/>
    </row>
    <row r="15" spans="1:22" ht="64.5" customHeight="1" x14ac:dyDescent="0.25">
      <c r="A15" s="4" t="s">
        <v>14</v>
      </c>
      <c r="B15" s="11">
        <f t="shared" si="2"/>
        <v>16542</v>
      </c>
      <c r="C15" s="11">
        <f t="shared" si="3"/>
        <v>17227</v>
      </c>
      <c r="D15" s="16">
        <f t="shared" si="4"/>
        <v>104.14097448917907</v>
      </c>
      <c r="E15" s="16"/>
      <c r="F15" s="45"/>
      <c r="G15" s="45"/>
      <c r="H15" s="17"/>
      <c r="I15" s="17"/>
      <c r="J15" s="11">
        <v>16542</v>
      </c>
      <c r="K15" s="7">
        <v>17227</v>
      </c>
      <c r="L15" s="17">
        <f t="shared" si="1"/>
        <v>104.14097448917907</v>
      </c>
      <c r="M15" s="16">
        <f>K15/K7%</f>
        <v>8.6174174779854923E-2</v>
      </c>
      <c r="N15" s="33"/>
      <c r="O15" s="34"/>
      <c r="P15" s="33"/>
      <c r="Q15" s="33"/>
      <c r="R15" s="34"/>
      <c r="S15" s="34"/>
    </row>
    <row r="16" spans="1:22" ht="43.9" customHeight="1" x14ac:dyDescent="0.25">
      <c r="A16" s="4" t="s">
        <v>15</v>
      </c>
      <c r="B16" s="11">
        <f t="shared" si="2"/>
        <v>231900</v>
      </c>
      <c r="C16" s="11">
        <f t="shared" si="3"/>
        <v>227640</v>
      </c>
      <c r="D16" s="16">
        <f t="shared" si="4"/>
        <v>98.163001293661054</v>
      </c>
      <c r="E16" s="16"/>
      <c r="F16" s="45"/>
      <c r="G16" s="45"/>
      <c r="H16" s="17"/>
      <c r="I16" s="17"/>
      <c r="J16" s="11">
        <v>231900</v>
      </c>
      <c r="K16" s="7">
        <v>227640</v>
      </c>
      <c r="L16" s="17">
        <f t="shared" si="1"/>
        <v>98.163001293661054</v>
      </c>
      <c r="M16" s="16">
        <f>K16/K7%</f>
        <v>1.1387176610487129</v>
      </c>
      <c r="N16" s="33"/>
      <c r="O16" s="34"/>
      <c r="P16" s="33"/>
      <c r="Q16" s="33"/>
      <c r="R16" s="34"/>
      <c r="S16" s="34"/>
    </row>
    <row r="17" spans="1:19" ht="42.6" customHeight="1" x14ac:dyDescent="0.25">
      <c r="A17" s="4" t="s">
        <v>16</v>
      </c>
      <c r="B17" s="11">
        <f t="shared" si="2"/>
        <v>371670</v>
      </c>
      <c r="C17" s="11">
        <f t="shared" si="3"/>
        <v>414560</v>
      </c>
      <c r="D17" s="16">
        <f t="shared" si="4"/>
        <v>111.53980681787608</v>
      </c>
      <c r="E17" s="16"/>
      <c r="F17" s="45"/>
      <c r="G17" s="45"/>
      <c r="H17" s="17"/>
      <c r="I17" s="17"/>
      <c r="J17" s="11">
        <v>371670</v>
      </c>
      <c r="K17" s="7">
        <v>414560</v>
      </c>
      <c r="L17" s="17">
        <f t="shared" si="1"/>
        <v>111.53980681787608</v>
      </c>
      <c r="M17" s="16">
        <f>K17/K7%</f>
        <v>2.0737427234420771</v>
      </c>
      <c r="N17" s="33"/>
      <c r="O17" s="34"/>
      <c r="P17" s="33"/>
      <c r="Q17" s="33"/>
      <c r="R17" s="34"/>
      <c r="S17" s="34"/>
    </row>
    <row r="18" spans="1:19" ht="39" customHeight="1" x14ac:dyDescent="0.25">
      <c r="A18" s="4" t="s">
        <v>17</v>
      </c>
      <c r="B18" s="11">
        <f t="shared" si="2"/>
        <v>1568</v>
      </c>
      <c r="C18" s="11">
        <f t="shared" si="3"/>
        <v>1631</v>
      </c>
      <c r="D18" s="16">
        <f t="shared" si="4"/>
        <v>104.01785714285714</v>
      </c>
      <c r="E18" s="16"/>
      <c r="F18" s="45"/>
      <c r="G18" s="45"/>
      <c r="H18" s="17"/>
      <c r="I18" s="17"/>
      <c r="J18" s="11">
        <v>1568</v>
      </c>
      <c r="K18" s="7">
        <v>1631</v>
      </c>
      <c r="L18" s="17">
        <f t="shared" si="1"/>
        <v>104.01785714285714</v>
      </c>
      <c r="M18" s="18">
        <f>K18/K7%</f>
        <v>8.1587089490882565E-3</v>
      </c>
      <c r="N18" s="33"/>
      <c r="O18" s="36"/>
      <c r="P18" s="33"/>
      <c r="Q18" s="33"/>
      <c r="R18" s="34"/>
      <c r="S18" s="34"/>
    </row>
    <row r="19" spans="1:19" ht="63" customHeight="1" x14ac:dyDescent="0.25">
      <c r="A19" s="25" t="s">
        <v>18</v>
      </c>
      <c r="B19" s="11">
        <f t="shared" si="2"/>
        <v>34237</v>
      </c>
      <c r="C19" s="11">
        <f t="shared" si="3"/>
        <v>44075</v>
      </c>
      <c r="D19" s="16">
        <f t="shared" si="4"/>
        <v>128.73499430440751</v>
      </c>
      <c r="E19" s="16">
        <f>C19/C7%</f>
        <v>0.1478184578049152</v>
      </c>
      <c r="F19" s="45">
        <v>19657</v>
      </c>
      <c r="G19" s="45">
        <v>21211</v>
      </c>
      <c r="H19" s="17">
        <f t="shared" si="0"/>
        <v>107.90558070916214</v>
      </c>
      <c r="I19" s="16">
        <f>G19/G7%</f>
        <v>0.21586448786453019</v>
      </c>
      <c r="J19" s="7">
        <v>14580</v>
      </c>
      <c r="K19" s="7">
        <v>22864</v>
      </c>
      <c r="L19" s="17">
        <f t="shared" si="1"/>
        <v>156.81755829903977</v>
      </c>
      <c r="M19" s="18">
        <f>K19/K7%</f>
        <v>0.11437199350824885</v>
      </c>
      <c r="N19" s="33"/>
      <c r="O19" s="37"/>
      <c r="P19" s="33"/>
      <c r="Q19" s="33"/>
      <c r="R19" s="34"/>
      <c r="S19" s="34"/>
    </row>
    <row r="20" spans="1:19" ht="58.9" customHeight="1" x14ac:dyDescent="0.25">
      <c r="A20" s="4" t="s">
        <v>19</v>
      </c>
      <c r="B20" s="11">
        <f t="shared" si="2"/>
        <v>763182</v>
      </c>
      <c r="C20" s="11">
        <f t="shared" si="3"/>
        <v>1270656</v>
      </c>
      <c r="D20" s="16">
        <f t="shared" si="4"/>
        <v>166.49449279464139</v>
      </c>
      <c r="E20" s="16">
        <f>C20/C7%</f>
        <v>4.2615181014307959</v>
      </c>
      <c r="F20" s="45"/>
      <c r="G20" s="45"/>
      <c r="H20" s="17"/>
      <c r="I20" s="17"/>
      <c r="J20" s="7">
        <v>763182</v>
      </c>
      <c r="K20" s="7">
        <v>1270656</v>
      </c>
      <c r="L20" s="17">
        <f t="shared" si="1"/>
        <v>166.49449279464139</v>
      </c>
      <c r="M20" s="16">
        <f>K20/K7%</f>
        <v>6.3561695146613655</v>
      </c>
      <c r="N20" s="33"/>
      <c r="O20" s="35"/>
      <c r="P20" s="33"/>
      <c r="Q20" s="33"/>
      <c r="R20" s="34"/>
      <c r="S20" s="35"/>
    </row>
    <row r="21" spans="1:19" ht="49.9" customHeight="1" x14ac:dyDescent="0.25">
      <c r="A21" s="4" t="s">
        <v>20</v>
      </c>
      <c r="B21" s="11">
        <f t="shared" si="2"/>
        <v>202913</v>
      </c>
      <c r="C21" s="11">
        <f t="shared" si="3"/>
        <v>77960</v>
      </c>
      <c r="D21" s="16">
        <f t="shared" si="4"/>
        <v>38.420406775317495</v>
      </c>
      <c r="E21" s="16">
        <f>C21/C7%</f>
        <v>0.26146175769645352</v>
      </c>
      <c r="F21" s="45"/>
      <c r="G21" s="45"/>
      <c r="H21" s="17"/>
      <c r="I21" s="17"/>
      <c r="J21" s="7">
        <v>202913</v>
      </c>
      <c r="K21" s="7">
        <v>77960</v>
      </c>
      <c r="L21" s="17">
        <f t="shared" si="1"/>
        <v>38.420406775317495</v>
      </c>
      <c r="M21" s="16">
        <f>K21/K7%</f>
        <v>0.38997728367315782</v>
      </c>
      <c r="N21" s="33"/>
      <c r="O21" s="34"/>
      <c r="P21" s="33"/>
      <c r="Q21" s="33"/>
      <c r="R21" s="34"/>
      <c r="S21" s="35"/>
    </row>
    <row r="22" spans="1:19" ht="55.15" customHeight="1" x14ac:dyDescent="0.25">
      <c r="A22" s="4" t="s">
        <v>21</v>
      </c>
      <c r="B22" s="11">
        <f t="shared" si="2"/>
        <v>38092</v>
      </c>
      <c r="C22" s="11">
        <f t="shared" si="3"/>
        <v>116110</v>
      </c>
      <c r="D22" s="16">
        <f t="shared" si="4"/>
        <v>304.81465924603589</v>
      </c>
      <c r="E22" s="18">
        <f>C22/C7%</f>
        <v>0.3894089877646898</v>
      </c>
      <c r="F22" s="45"/>
      <c r="G22" s="45"/>
      <c r="H22" s="17"/>
      <c r="I22" s="17"/>
      <c r="J22" s="7">
        <v>38092</v>
      </c>
      <c r="K22" s="7">
        <v>116110</v>
      </c>
      <c r="L22" s="17">
        <f t="shared" si="1"/>
        <v>304.81465924603589</v>
      </c>
      <c r="M22" s="18">
        <f>K22/K7%</f>
        <v>0.58081403806170284</v>
      </c>
      <c r="N22" s="33"/>
      <c r="O22" s="34"/>
      <c r="P22" s="33"/>
      <c r="Q22" s="33"/>
      <c r="R22" s="34"/>
      <c r="S22" s="37"/>
    </row>
    <row r="23" spans="1:19" ht="42.75" customHeight="1" x14ac:dyDescent="0.25">
      <c r="A23" s="25" t="s">
        <v>22</v>
      </c>
      <c r="B23" s="11">
        <f>B7-B8-B9-B10-B11-B12-B13-B19-B20-B21-B22</f>
        <v>155562</v>
      </c>
      <c r="C23" s="11">
        <f>C7-C8-C9-C10-C11-C12-C13-C19-C20-C21-C22</f>
        <v>174599</v>
      </c>
      <c r="D23" s="16">
        <f t="shared" si="4"/>
        <v>112.23756444375877</v>
      </c>
      <c r="E23" s="16">
        <f>C23/C7%</f>
        <v>0.58556902811753575</v>
      </c>
      <c r="F23" s="45">
        <f t="shared" ref="F23" si="5">F7-F8-F9-F10-F11-F12-F13-F19-F20-F21-F22</f>
        <v>103417</v>
      </c>
      <c r="G23" s="45">
        <f t="shared" ref="G23" si="6">G7-G8-G9-G10-G11-G12-G13-G19-G20-G21-G22</f>
        <v>117823</v>
      </c>
      <c r="H23" s="17">
        <f t="shared" si="0"/>
        <v>113.93001150681222</v>
      </c>
      <c r="I23" s="16">
        <f>G23/G7%</f>
        <v>1.1990854534752036</v>
      </c>
      <c r="J23" s="7">
        <f>J7-J8-J9-J12-J13-J19-J20-J21-J22</f>
        <v>52145</v>
      </c>
      <c r="K23" s="7">
        <f>K7-K8-K9-K12-K13-K19-K20-K21-K22</f>
        <v>56776</v>
      </c>
      <c r="L23" s="17">
        <f t="shared" si="1"/>
        <v>108.88100489020998</v>
      </c>
      <c r="M23" s="16">
        <f>K23/K7%</f>
        <v>0.28400911054165223</v>
      </c>
      <c r="N23" s="33"/>
      <c r="O23" s="38"/>
      <c r="P23" s="33"/>
      <c r="Q23" s="33"/>
      <c r="R23" s="34"/>
      <c r="S23" s="35"/>
    </row>
    <row r="24" spans="1:19" ht="15" customHeight="1" x14ac:dyDescent="0.25">
      <c r="A24" s="27"/>
      <c r="B24" s="8"/>
      <c r="C24" s="8"/>
      <c r="D24" s="8"/>
      <c r="E24" s="8"/>
      <c r="F24" s="8"/>
      <c r="G24" s="46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11.45" customHeight="1" x14ac:dyDescent="0.25"/>
    <row r="26" spans="1:19" ht="87.75" customHeight="1" x14ac:dyDescent="0.25">
      <c r="A26" s="2" t="s">
        <v>23</v>
      </c>
      <c r="B26" s="9" t="s">
        <v>28</v>
      </c>
      <c r="C26" s="9" t="s">
        <v>30</v>
      </c>
      <c r="D26" s="3" t="s">
        <v>4</v>
      </c>
    </row>
    <row r="27" spans="1:19" ht="51" customHeight="1" x14ac:dyDescent="0.25">
      <c r="A27" s="4" t="s">
        <v>24</v>
      </c>
      <c r="B27" s="10">
        <f>B29+B30+B31</f>
        <v>11391286</v>
      </c>
      <c r="C27" s="10">
        <f>C29+C30+C31</f>
        <v>13947285</v>
      </c>
      <c r="D27" s="19">
        <f t="shared" ref="D27" si="7">C27/B27%</f>
        <v>122.43819530121533</v>
      </c>
    </row>
    <row r="28" spans="1:19" ht="33.6" customHeight="1" x14ac:dyDescent="0.25">
      <c r="A28" s="4" t="s">
        <v>1</v>
      </c>
      <c r="B28" s="11"/>
      <c r="C28" s="11"/>
      <c r="D28" s="16"/>
    </row>
    <row r="29" spans="1:19" ht="73.5" customHeight="1" x14ac:dyDescent="0.25">
      <c r="A29" s="4" t="s">
        <v>25</v>
      </c>
      <c r="B29" s="11">
        <v>8379285</v>
      </c>
      <c r="C29" s="7">
        <v>10232746</v>
      </c>
      <c r="D29" s="16">
        <f t="shared" ref="D29:D31" si="8">C29/B29%</f>
        <v>122.1195603204808</v>
      </c>
    </row>
    <row r="30" spans="1:19" ht="58.5" customHeight="1" x14ac:dyDescent="0.25">
      <c r="A30" s="4" t="s">
        <v>27</v>
      </c>
      <c r="B30" s="11">
        <v>1998961</v>
      </c>
      <c r="C30" s="7">
        <v>2524422</v>
      </c>
      <c r="D30" s="16">
        <f t="shared" si="8"/>
        <v>126.28670594373777</v>
      </c>
    </row>
    <row r="31" spans="1:19" ht="80.45" customHeight="1" x14ac:dyDescent="0.25">
      <c r="A31" s="4" t="s">
        <v>26</v>
      </c>
      <c r="B31" s="11">
        <v>1013040</v>
      </c>
      <c r="C31" s="7">
        <v>1190117</v>
      </c>
      <c r="D31" s="16">
        <f t="shared" si="8"/>
        <v>117.47976387901761</v>
      </c>
    </row>
    <row r="34" spans="1:4" ht="33.75" x14ac:dyDescent="0.5">
      <c r="A34" s="5"/>
      <c r="B34" s="47"/>
      <c r="C34" s="47"/>
      <c r="D34" s="47"/>
    </row>
    <row r="65" ht="409.6" customHeight="1" x14ac:dyDescent="0.25"/>
  </sheetData>
  <mergeCells count="10">
    <mergeCell ref="B34:D34"/>
    <mergeCell ref="A1:P1"/>
    <mergeCell ref="A3:A6"/>
    <mergeCell ref="B3:E5"/>
    <mergeCell ref="F4:I5"/>
    <mergeCell ref="J4:M5"/>
    <mergeCell ref="N4:S4"/>
    <mergeCell ref="N5:O5"/>
    <mergeCell ref="P5:S5"/>
    <mergeCell ref="F3:M3"/>
  </mergeCells>
  <pageMargins left="0" right="0" top="0" bottom="0" header="0" footer="0"/>
  <pageSetup paperSize="9" scale="35" orientation="landscape" r:id="rId1"/>
  <colBreaks count="1" manualBreakCount="1">
    <brk id="51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2021-09-14T12:04:11Z</dcterms:modified>
</cp:coreProperties>
</file>