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Лист1!$A$1:$M$31</definedName>
  </definedNames>
  <calcPr calcId="145621"/>
</workbook>
</file>

<file path=xl/calcChain.xml><?xml version="1.0" encoding="utf-8"?>
<calcChain xmlns="http://schemas.openxmlformats.org/spreadsheetml/2006/main">
  <c r="I9" i="1" l="1"/>
  <c r="H9" i="1"/>
  <c r="J23" i="1"/>
  <c r="F23" i="1"/>
  <c r="L21" i="1" l="1"/>
  <c r="M21" i="1"/>
  <c r="L22" i="1"/>
  <c r="M22" i="1"/>
  <c r="K23" i="1"/>
  <c r="M23" i="1" s="1"/>
  <c r="B27" i="1"/>
  <c r="G23" i="1"/>
  <c r="L23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l="1"/>
  <c r="C23" i="1"/>
  <c r="C27" i="1" l="1"/>
  <c r="D31" i="1" l="1"/>
  <c r="D30" i="1"/>
  <c r="D29" i="1"/>
  <c r="I23" i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<sst xmlns="http://schemas.openxmlformats.org/spreadsheetml/2006/main" count="43" uniqueCount="31">
  <si>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</si>
  <si>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</si>
  <si>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</si>
  <si>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</si>
  <si>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</si>
  <si>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</si>
  <si>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</si>
  <si>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</si>
  <si>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</si>
  <si>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</si>
  <si>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</si>
  <si>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</si>
  <si>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</si>
  <si>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</si>
  <si>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</si>
  <si>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</si>
  <si>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</si>
  <si>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</si>
  <si>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</si>
  <si>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</si>
  <si>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</si>
  <si>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</si>
  <si>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</si>
  <si>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</si>
  <si>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</si>
  <si>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</si>
  <si>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</si>
  <si>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</si>
  <si>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январь - ноябрь 2020 года</t>
  </si>
  <si>
    <t xml:space="preserve">                      Мониторинг поступления администрируемых доходов за январь - ноябрь  2020-2021 гг.</t>
  </si>
  <si>
    <t>январь - ноябрь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</si>
</sst>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6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  <font>
      <sz val="10"/>
      <name val="Arial Cyr"/>
      <charset val="204"/>
    </font>
    <font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62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vertical="center" wrapText="1"/>
    </xf>
    <xf numFmtId="0" fontId="35" fillId="2" borderId="0" xfId="0" applyFont="1" applyFill="1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T12" sqref="T12"/>
    </sheetView>
  </sheetViews>
  <sheetFormatPr defaultColWidth="9.140625" defaultRowHeight="15" x14ac:dyDescent="0.25"/>
  <cols>
    <col min="1" max="1" width="91" style="1" customWidth="1"/>
    <col min="2" max="2" width="32" style="1" customWidth="1"/>
    <col min="3" max="3" width="33.4257812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2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51"/>
      <c r="B3" s="52" t="s">
        <v>0</v>
      </c>
      <c r="C3" s="52"/>
      <c r="D3" s="52"/>
      <c r="E3" s="53"/>
      <c r="F3" s="59" t="s">
        <v>1</v>
      </c>
      <c r="G3" s="60"/>
      <c r="H3" s="60"/>
      <c r="I3" s="60"/>
      <c r="J3" s="60"/>
      <c r="K3" s="60"/>
      <c r="L3" s="60"/>
      <c r="M3" s="61"/>
      <c r="N3" s="41"/>
      <c r="O3" s="41"/>
      <c r="P3" s="41"/>
      <c r="Q3" s="41"/>
      <c r="R3" s="41"/>
      <c r="S3" s="41"/>
      <c r="T3" s="41"/>
      <c r="U3" s="41"/>
    </row>
    <row r="4" spans="1:24" s="22" customFormat="1" ht="33.6" customHeight="1" x14ac:dyDescent="0.5">
      <c r="A4" s="51"/>
      <c r="B4" s="52"/>
      <c r="C4" s="52"/>
      <c r="D4" s="52"/>
      <c r="E4" s="53"/>
      <c r="F4" s="54" t="s">
        <v>2</v>
      </c>
      <c r="G4" s="54"/>
      <c r="H4" s="54"/>
      <c r="I4" s="54"/>
      <c r="J4" s="55" t="s">
        <v>3</v>
      </c>
      <c r="K4" s="55"/>
      <c r="L4" s="55"/>
      <c r="M4" s="55"/>
      <c r="N4" s="56"/>
      <c r="O4" s="56"/>
      <c r="P4" s="56"/>
      <c r="Q4" s="56"/>
      <c r="R4" s="56"/>
      <c r="S4" s="56"/>
      <c r="T4" s="56"/>
      <c r="U4" s="56"/>
    </row>
    <row r="5" spans="1:24" s="22" customFormat="1" ht="62.45" customHeight="1" x14ac:dyDescent="0.3">
      <c r="A5" s="51"/>
      <c r="B5" s="52"/>
      <c r="C5" s="52"/>
      <c r="D5" s="52"/>
      <c r="E5" s="53"/>
      <c r="F5" s="54"/>
      <c r="G5" s="54"/>
      <c r="H5" s="54"/>
      <c r="I5" s="54"/>
      <c r="J5" s="55"/>
      <c r="K5" s="55"/>
      <c r="L5" s="55"/>
      <c r="M5" s="55"/>
      <c r="N5" s="57"/>
      <c r="O5" s="57"/>
      <c r="P5" s="57"/>
      <c r="Q5" s="57"/>
      <c r="R5" s="58"/>
      <c r="S5" s="58"/>
      <c r="T5" s="58"/>
      <c r="U5" s="58"/>
      <c r="W5" s="38"/>
      <c r="X5" s="38"/>
    </row>
    <row r="6" spans="1:24" s="22" customFormat="1" ht="100.5" customHeight="1" x14ac:dyDescent="0.3">
      <c r="A6" s="51"/>
      <c r="B6" s="9" t="s">
        <v>28</v>
      </c>
      <c r="C6" s="9" t="s">
        <v>30</v>
      </c>
      <c r="D6" s="3" t="s">
        <v>4</v>
      </c>
      <c r="E6" s="3" t="s">
        <v>5</v>
      </c>
      <c r="F6" s="9" t="s">
        <v>28</v>
      </c>
      <c r="G6" s="9" t="s">
        <v>30</v>
      </c>
      <c r="H6" s="13" t="s">
        <v>4</v>
      </c>
      <c r="I6" s="3" t="s">
        <v>5</v>
      </c>
      <c r="J6" s="9" t="s">
        <v>28</v>
      </c>
      <c r="K6" s="9" t="s">
        <v>30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39"/>
    </row>
    <row r="7" spans="1:24" ht="78.599999999999994" customHeight="1" x14ac:dyDescent="0.25">
      <c r="A7" s="24" t="s">
        <v>6</v>
      </c>
      <c r="B7" s="10">
        <f>F7+J7</f>
        <v>35717121</v>
      </c>
      <c r="C7" s="10">
        <f>G7+K7</f>
        <v>42744513</v>
      </c>
      <c r="D7" s="14">
        <f>C7/B7%</f>
        <v>119.67513563033258</v>
      </c>
      <c r="E7" s="15"/>
      <c r="F7" s="6">
        <v>10957004</v>
      </c>
      <c r="G7" s="43">
        <v>13886083</v>
      </c>
      <c r="H7" s="14">
        <f t="shared" ref="H7:H23" si="0">G7/F7%</f>
        <v>126.73248088619846</v>
      </c>
      <c r="I7" s="14">
        <f>G7/C7%</f>
        <v>32.486235133852148</v>
      </c>
      <c r="J7" s="6">
        <v>24760117</v>
      </c>
      <c r="K7" s="6">
        <v>28858430</v>
      </c>
      <c r="L7" s="14">
        <f t="shared" ref="L7:L9" si="1">K7/J7%</f>
        <v>116.55207445102137</v>
      </c>
      <c r="M7" s="14">
        <f>K7/C7%</f>
        <v>67.513764866147852</v>
      </c>
      <c r="N7" s="30"/>
      <c r="O7" s="30"/>
      <c r="P7" s="31"/>
      <c r="Q7" s="31"/>
      <c r="R7" s="30"/>
      <c r="S7" s="30"/>
      <c r="T7" s="31"/>
      <c r="U7" s="31"/>
      <c r="W7" s="40"/>
      <c r="X7" s="40"/>
    </row>
    <row r="8" spans="1:24" ht="47.45" customHeight="1" x14ac:dyDescent="0.25">
      <c r="A8" s="46" t="s">
        <v>7</v>
      </c>
      <c r="B8" s="11">
        <f t="shared" ref="B8:B9" si="2">F8+J8</f>
        <v>4148028</v>
      </c>
      <c r="C8" s="11">
        <f t="shared" ref="C8:C22" si="3">G8+K8</f>
        <v>6270659</v>
      </c>
      <c r="D8" s="16">
        <f t="shared" ref="D8:D23" si="4">C8/B8%</f>
        <v>151.1720509119032</v>
      </c>
      <c r="E8" s="16">
        <f>C8/C7%</f>
        <v>14.670091106196484</v>
      </c>
      <c r="F8" s="7">
        <v>553282</v>
      </c>
      <c r="G8" s="44">
        <v>775865</v>
      </c>
      <c r="H8" s="17">
        <f t="shared" si="0"/>
        <v>140.22957551483694</v>
      </c>
      <c r="I8" s="16">
        <f>G8/G7%</f>
        <v>5.5873567801661572</v>
      </c>
      <c r="J8" s="7">
        <v>3594746</v>
      </c>
      <c r="K8" s="7">
        <v>5494794</v>
      </c>
      <c r="L8" s="17">
        <f t="shared" si="1"/>
        <v>152.85625187426317</v>
      </c>
      <c r="M8" s="16">
        <f>K8/K7%</f>
        <v>19.040516064110211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46" t="s">
        <v>8</v>
      </c>
      <c r="B9" s="11">
        <f t="shared" si="2"/>
        <v>9115862</v>
      </c>
      <c r="C9" s="11">
        <f t="shared" si="3"/>
        <v>10073685</v>
      </c>
      <c r="D9" s="16">
        <f t="shared" si="4"/>
        <v>110.50721259273122</v>
      </c>
      <c r="E9" s="16">
        <f>C9/C7%</f>
        <v>23.56720030942919</v>
      </c>
      <c r="F9" s="7"/>
      <c r="G9" s="44">
        <v>73034</v>
      </c>
      <c r="H9" s="17" t="e">
        <f t="shared" si="0"/>
        <v>#DIV/0!</v>
      </c>
      <c r="I9" s="16">
        <f>G9/G8%</f>
        <v>9.4132355499990332</v>
      </c>
      <c r="J9" s="7">
        <v>9115862</v>
      </c>
      <c r="K9" s="7">
        <v>10000651</v>
      </c>
      <c r="L9" s="17">
        <f t="shared" si="1"/>
        <v>109.70603767367255</v>
      </c>
      <c r="M9" s="16">
        <f>K9/K7%</f>
        <v>34.654175573653866</v>
      </c>
      <c r="N9" s="32"/>
      <c r="O9" s="32"/>
      <c r="P9" s="33"/>
      <c r="Q9" s="34"/>
      <c r="R9" s="32"/>
      <c r="S9" s="32"/>
      <c r="T9" s="33"/>
      <c r="U9" s="34"/>
    </row>
    <row r="10" spans="1:24" ht="72" customHeight="1" x14ac:dyDescent="0.25">
      <c r="A10" s="46" t="s">
        <v>9</v>
      </c>
      <c r="B10" s="11">
        <f t="shared" ref="B10:B22" si="5">F10+J10</f>
        <v>8685447</v>
      </c>
      <c r="C10" s="11">
        <f t="shared" si="3"/>
        <v>11054498</v>
      </c>
      <c r="D10" s="16">
        <f t="shared" si="4"/>
        <v>127.27609759175319</v>
      </c>
      <c r="E10" s="16">
        <f>C10/C7%</f>
        <v>25.861794237777371</v>
      </c>
      <c r="F10" s="7">
        <v>8685447</v>
      </c>
      <c r="G10" s="44">
        <v>11054498</v>
      </c>
      <c r="H10" s="17">
        <f t="shared" si="0"/>
        <v>127.27609759175319</v>
      </c>
      <c r="I10" s="16">
        <f>G10/G7%</f>
        <v>79.60846842122433</v>
      </c>
      <c r="J10" s="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46" t="s">
        <v>10</v>
      </c>
      <c r="B11" s="11">
        <f t="shared" si="5"/>
        <v>167330</v>
      </c>
      <c r="C11" s="11">
        <f t="shared" si="3"/>
        <v>273234</v>
      </c>
      <c r="D11" s="16">
        <f t="shared" si="4"/>
        <v>163.29050379489632</v>
      </c>
      <c r="E11" s="16">
        <f>C11/C7%</f>
        <v>0.63922590485473541</v>
      </c>
      <c r="F11" s="7">
        <v>167330</v>
      </c>
      <c r="G11" s="44">
        <v>273234</v>
      </c>
      <c r="H11" s="17">
        <f t="shared" si="0"/>
        <v>163.29050379489632</v>
      </c>
      <c r="I11" s="16">
        <f>G11/G7%</f>
        <v>1.9676823190528245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46" t="s">
        <v>11</v>
      </c>
      <c r="B12" s="11">
        <f t="shared" si="5"/>
        <v>8755953</v>
      </c>
      <c r="C12" s="11">
        <f t="shared" si="3"/>
        <v>8973504</v>
      </c>
      <c r="D12" s="16">
        <f t="shared" si="4"/>
        <v>102.48460675839625</v>
      </c>
      <c r="E12" s="16">
        <f>C12/C7%</f>
        <v>20.993347146100366</v>
      </c>
      <c r="F12" s="7">
        <v>1392181</v>
      </c>
      <c r="G12" s="44">
        <v>1533827</v>
      </c>
      <c r="H12" s="17">
        <f t="shared" si="0"/>
        <v>110.1743954270314</v>
      </c>
      <c r="I12" s="16">
        <f>G12/G7%</f>
        <v>11.045785913853461</v>
      </c>
      <c r="J12" s="7">
        <v>7363772</v>
      </c>
      <c r="K12" s="7">
        <v>7439677</v>
      </c>
      <c r="L12" s="17">
        <f t="shared" ref="L12:L23" si="6">K12/J12%</f>
        <v>101.03078965508438</v>
      </c>
      <c r="M12" s="16">
        <f>K12/K7%</f>
        <v>25.779909024849932</v>
      </c>
      <c r="N12" s="32"/>
      <c r="O12" s="32"/>
      <c r="P12" s="33"/>
      <c r="Q12" s="34"/>
      <c r="R12" s="32"/>
      <c r="S12" s="32"/>
      <c r="T12" s="33"/>
      <c r="U12" s="33"/>
    </row>
    <row r="13" spans="1:24" ht="44.25" customHeight="1" x14ac:dyDescent="0.25">
      <c r="A13" s="25" t="s">
        <v>12</v>
      </c>
      <c r="B13" s="11">
        <f t="shared" si="5"/>
        <v>3129384</v>
      </c>
      <c r="C13" s="11">
        <f t="shared" si="3"/>
        <v>3907242</v>
      </c>
      <c r="D13" s="16">
        <f t="shared" si="4"/>
        <v>124.85658519376338</v>
      </c>
      <c r="E13" s="16">
        <f>C13/C7%</f>
        <v>9.1409206136001604</v>
      </c>
      <c r="F13" s="7"/>
      <c r="G13" s="44"/>
      <c r="H13" s="17"/>
      <c r="I13" s="17"/>
      <c r="J13" s="7">
        <v>3129384</v>
      </c>
      <c r="K13" s="7">
        <v>3907242</v>
      </c>
      <c r="L13" s="17">
        <f t="shared" si="6"/>
        <v>124.85658519376338</v>
      </c>
      <c r="M13" s="16">
        <f>K13/K7%</f>
        <v>13.539343616406022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5"/>
        <v>1709856</v>
      </c>
      <c r="C14" s="11">
        <f t="shared" si="3"/>
        <v>2394104</v>
      </c>
      <c r="D14" s="16">
        <f t="shared" si="4"/>
        <v>140.01787285011133</v>
      </c>
      <c r="E14" s="16"/>
      <c r="F14" s="7"/>
      <c r="G14" s="44"/>
      <c r="H14" s="17"/>
      <c r="I14" s="17"/>
      <c r="J14" s="7">
        <v>1709856</v>
      </c>
      <c r="K14" s="7">
        <v>2394104</v>
      </c>
      <c r="L14" s="17">
        <f t="shared" si="6"/>
        <v>140.01787285011133</v>
      </c>
      <c r="M14" s="16">
        <f>K14/K7%</f>
        <v>8.2960299642080333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5"/>
        <v>129535</v>
      </c>
      <c r="C15" s="11">
        <f t="shared" si="3"/>
        <v>138786</v>
      </c>
      <c r="D15" s="16">
        <f t="shared" si="4"/>
        <v>107.14169915466863</v>
      </c>
      <c r="E15" s="16"/>
      <c r="F15" s="7"/>
      <c r="G15" s="44"/>
      <c r="H15" s="17"/>
      <c r="I15" s="17"/>
      <c r="J15" s="7">
        <v>129535</v>
      </c>
      <c r="K15" s="7">
        <v>138786</v>
      </c>
      <c r="L15" s="17">
        <f t="shared" si="6"/>
        <v>107.14169915466863</v>
      </c>
      <c r="M15" s="16">
        <f>K15/K7%</f>
        <v>0.48092013321584026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5"/>
        <v>744862</v>
      </c>
      <c r="C16" s="11">
        <f t="shared" si="3"/>
        <v>748270</v>
      </c>
      <c r="D16" s="16">
        <f t="shared" si="4"/>
        <v>100.45753441577098</v>
      </c>
      <c r="E16" s="16"/>
      <c r="F16" s="7"/>
      <c r="G16" s="44"/>
      <c r="H16" s="17"/>
      <c r="I16" s="17"/>
      <c r="J16" s="7">
        <v>744862</v>
      </c>
      <c r="K16" s="7">
        <v>748270</v>
      </c>
      <c r="L16" s="17">
        <f t="shared" si="6"/>
        <v>100.45753441577098</v>
      </c>
      <c r="M16" s="16">
        <f>K16/K7%</f>
        <v>2.592899197912014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5"/>
        <v>542975</v>
      </c>
      <c r="C17" s="11">
        <f t="shared" si="3"/>
        <v>623874</v>
      </c>
      <c r="D17" s="16">
        <f t="shared" si="4"/>
        <v>114.89921267093328</v>
      </c>
      <c r="E17" s="16"/>
      <c r="F17" s="7"/>
      <c r="G17" s="44"/>
      <c r="H17" s="17"/>
      <c r="I17" s="17"/>
      <c r="J17" s="7">
        <v>542975</v>
      </c>
      <c r="K17" s="7">
        <v>623874</v>
      </c>
      <c r="L17" s="17">
        <f t="shared" si="6"/>
        <v>114.89921267093328</v>
      </c>
      <c r="M17" s="16">
        <f>K17/K7%</f>
        <v>2.1618431771929383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5"/>
        <v>2156</v>
      </c>
      <c r="C18" s="11">
        <f t="shared" si="3"/>
        <v>2208</v>
      </c>
      <c r="D18" s="16">
        <f t="shared" si="4"/>
        <v>102.41187384044528</v>
      </c>
      <c r="E18" s="16"/>
      <c r="F18" s="7"/>
      <c r="G18" s="44"/>
      <c r="H18" s="17"/>
      <c r="I18" s="17"/>
      <c r="J18" s="7">
        <v>2156</v>
      </c>
      <c r="K18" s="7">
        <v>2208</v>
      </c>
      <c r="L18" s="17">
        <f t="shared" si="6"/>
        <v>102.41187384044528</v>
      </c>
      <c r="M18" s="18">
        <f>K18/K7%</f>
        <v>7.6511438771963685E-3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46" t="s">
        <v>18</v>
      </c>
      <c r="B19" s="11">
        <f t="shared" si="5"/>
        <v>49336</v>
      </c>
      <c r="C19" s="11">
        <f t="shared" si="3"/>
        <v>65032</v>
      </c>
      <c r="D19" s="16">
        <f t="shared" si="4"/>
        <v>131.81449651370195</v>
      </c>
      <c r="E19" s="16">
        <f>C19/C7%</f>
        <v>0.15214116487886994</v>
      </c>
      <c r="F19" s="7">
        <v>26593</v>
      </c>
      <c r="G19" s="44">
        <v>30158</v>
      </c>
      <c r="H19" s="17">
        <f t="shared" si="0"/>
        <v>113.40578347685481</v>
      </c>
      <c r="I19" s="16">
        <f>G19/G7%</f>
        <v>0.21718147587048128</v>
      </c>
      <c r="J19" s="7">
        <v>22743</v>
      </c>
      <c r="K19" s="7">
        <v>34874</v>
      </c>
      <c r="L19" s="17">
        <f t="shared" si="6"/>
        <v>153.33948907356108</v>
      </c>
      <c r="M19" s="18">
        <f>K19/K7%</f>
        <v>0.12084510487923286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5"/>
        <v>1123345</v>
      </c>
      <c r="C20" s="11">
        <f t="shared" si="3"/>
        <v>1695575</v>
      </c>
      <c r="D20" s="16">
        <f t="shared" si="4"/>
        <v>150.93982703443731</v>
      </c>
      <c r="E20" s="16">
        <f>C20/C7%</f>
        <v>3.9667664478947273</v>
      </c>
      <c r="F20" s="7"/>
      <c r="G20" s="44"/>
      <c r="H20" s="17"/>
      <c r="I20" s="17"/>
      <c r="J20" s="7">
        <v>1123345</v>
      </c>
      <c r="K20" s="7">
        <v>1695575</v>
      </c>
      <c r="L20" s="17">
        <f t="shared" si="6"/>
        <v>150.93982703443731</v>
      </c>
      <c r="M20" s="16">
        <f>K20/K7%</f>
        <v>5.8754928802433124</v>
      </c>
      <c r="N20" s="32"/>
      <c r="O20" s="32"/>
      <c r="P20" s="33"/>
      <c r="Q20" s="34"/>
      <c r="R20" s="32"/>
      <c r="S20" s="32"/>
      <c r="T20" s="33"/>
      <c r="U20" s="34"/>
    </row>
    <row r="21" spans="1:21" ht="49.9" customHeight="1" x14ac:dyDescent="0.25">
      <c r="A21" s="4" t="s">
        <v>20</v>
      </c>
      <c r="B21" s="11">
        <f t="shared" si="5"/>
        <v>292631</v>
      </c>
      <c r="C21" s="11">
        <f t="shared" si="3"/>
        <v>80568</v>
      </c>
      <c r="D21" s="16">
        <f t="shared" si="4"/>
        <v>27.532284686174741</v>
      </c>
      <c r="E21" s="16">
        <f>C21/C7%</f>
        <v>0.18848735041150194</v>
      </c>
      <c r="F21" s="7"/>
      <c r="G21" s="44"/>
      <c r="H21" s="17"/>
      <c r="I21" s="17"/>
      <c r="J21" s="7">
        <v>292631</v>
      </c>
      <c r="K21" s="7">
        <v>80568</v>
      </c>
      <c r="L21" s="17">
        <f t="shared" si="6"/>
        <v>27.532284686174741</v>
      </c>
      <c r="M21" s="16">
        <f>K21/K7%</f>
        <v>0.27918358691030665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5"/>
        <v>44237</v>
      </c>
      <c r="C22" s="11">
        <f t="shared" si="3"/>
        <v>120672</v>
      </c>
      <c r="D22" s="16">
        <f t="shared" si="4"/>
        <v>272.78522503786422</v>
      </c>
      <c r="E22" s="18">
        <f>C22/C7%</f>
        <v>0.28230991893626206</v>
      </c>
      <c r="F22" s="7"/>
      <c r="G22" s="44"/>
      <c r="H22" s="17"/>
      <c r="I22" s="17"/>
      <c r="J22" s="7">
        <v>44237</v>
      </c>
      <c r="K22" s="7">
        <v>120672</v>
      </c>
      <c r="L22" s="17">
        <f t="shared" si="6"/>
        <v>272.78522503786422</v>
      </c>
      <c r="M22" s="18">
        <f>K22/K7%</f>
        <v>0.41815164581025371</v>
      </c>
      <c r="N22" s="32"/>
      <c r="O22" s="32"/>
      <c r="P22" s="33"/>
      <c r="Q22" s="33"/>
      <c r="R22" s="32"/>
      <c r="S22" s="32"/>
      <c r="T22" s="33"/>
      <c r="U22" s="36"/>
    </row>
    <row r="23" spans="1:21" ht="42.75" customHeight="1" x14ac:dyDescent="0.25">
      <c r="A23" s="46" t="s">
        <v>22</v>
      </c>
      <c r="B23" s="11">
        <f>B7-B8-B9-B10-B11-B12-B13-B19-B20-B21-B22</f>
        <v>205568</v>
      </c>
      <c r="C23" s="11">
        <f>C7-C8-C9-C10-C11-C12-C13-C19-C20-C21-C22</f>
        <v>229844</v>
      </c>
      <c r="D23" s="16">
        <f t="shared" si="4"/>
        <v>111.80923100871732</v>
      </c>
      <c r="E23" s="16">
        <f>C23/C7%</f>
        <v>0.53771579992033125</v>
      </c>
      <c r="F23" s="44">
        <f t="shared" ref="F23:G23" si="7">F7-F8-F9-F10-F11-F12-F13-F19-F20-F21-F22</f>
        <v>132171</v>
      </c>
      <c r="G23" s="44">
        <f t="shared" si="7"/>
        <v>145467</v>
      </c>
      <c r="H23" s="17">
        <f t="shared" si="0"/>
        <v>110.05969539460244</v>
      </c>
      <c r="I23" s="16">
        <f>G23/G7%</f>
        <v>1.0475740350968665</v>
      </c>
      <c r="J23" s="7">
        <f>J7-J8-J9-J12-J13-J19-J20-J21-J22</f>
        <v>73397</v>
      </c>
      <c r="K23" s="7">
        <f>K7-K8-K9-K12-K13-K19-K20-K21-K22</f>
        <v>84377</v>
      </c>
      <c r="L23" s="17">
        <f t="shared" si="6"/>
        <v>114.95973949888959</v>
      </c>
      <c r="M23" s="16">
        <f>K23/K7%</f>
        <v>0.29238250313686504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4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30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16554889</v>
      </c>
      <c r="C27" s="10">
        <f>C29+C30+C31</f>
        <v>19347801</v>
      </c>
      <c r="D27" s="19">
        <f t="shared" ref="D27" si="8">C27/B27%</f>
        <v>116.87061749553258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12169355</v>
      </c>
      <c r="C29" s="47">
        <v>14201784</v>
      </c>
      <c r="D29" s="16">
        <f t="shared" ref="D29:D31" si="9">C29/B29%</f>
        <v>116.70120561032199</v>
      </c>
    </row>
    <row r="30" spans="1:21" ht="58.5" customHeight="1" x14ac:dyDescent="0.25">
      <c r="A30" s="4" t="s">
        <v>27</v>
      </c>
      <c r="B30" s="11">
        <v>2941573</v>
      </c>
      <c r="C30" s="11">
        <v>3499554</v>
      </c>
      <c r="D30" s="16">
        <f t="shared" si="9"/>
        <v>118.96879662683877</v>
      </c>
    </row>
    <row r="31" spans="1:21" ht="80.45" customHeight="1" x14ac:dyDescent="0.25">
      <c r="A31" s="4" t="s">
        <v>26</v>
      </c>
      <c r="B31" s="11">
        <v>1443961</v>
      </c>
      <c r="C31" s="47">
        <v>1646463</v>
      </c>
      <c r="D31" s="16">
        <f t="shared" si="9"/>
        <v>114.02406297677014</v>
      </c>
    </row>
    <row r="32" spans="1:21" ht="21" x14ac:dyDescent="0.35">
      <c r="C32" s="48"/>
    </row>
    <row r="34" spans="1:4" ht="33.75" x14ac:dyDescent="0.5">
      <c r="A34" s="5"/>
      <c r="B34" s="49"/>
      <c r="C34" s="49"/>
      <c r="D34" s="49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2021-12-07T10:54:06Z</dcterms:modified>
</cp:coreProperties>
</file>