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Лист1!$A$1:$M$31</definedName>
  </definedNames>
  <calcPr calcId="145621"/>
</workbook>
</file>

<file path=xl/calcChain.xml><?xml version="1.0" encoding="utf-8"?>
<calcChain xmlns="http://schemas.openxmlformats.org/spreadsheetml/2006/main">
  <c r="F23" i="1" l="1"/>
  <c r="J23" i="1" l="1"/>
  <c r="L21" i="1" l="1"/>
  <c r="M21" i="1"/>
  <c r="L22" i="1"/>
  <c r="M22" i="1"/>
  <c r="K23" i="1"/>
  <c r="M23" i="1" s="1"/>
  <c r="B27" i="1"/>
  <c r="G23" i="1"/>
  <c r="L23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7" i="1"/>
  <c r="B23" i="1" l="1"/>
  <c r="C23" i="1"/>
  <c r="C27" i="1" l="1"/>
  <c r="D31" i="1" l="1"/>
  <c r="D30" i="1"/>
  <c r="D29" i="1"/>
  <c r="I23" i="1"/>
  <c r="I19" i="1"/>
  <c r="H19" i="1"/>
  <c r="I12" i="1"/>
  <c r="H12" i="1"/>
  <c r="I11" i="1"/>
  <c r="H11" i="1"/>
  <c r="I10" i="1"/>
  <c r="H10" i="1"/>
  <c r="I8" i="1"/>
  <c r="H8" i="1"/>
  <c r="H7" i="1"/>
  <c r="L12" i="1" l="1"/>
  <c r="L8" i="1"/>
  <c r="D12" i="1"/>
  <c r="D11" i="1"/>
  <c r="D10" i="1"/>
  <c r="L17" i="1"/>
  <c r="D8" i="1"/>
  <c r="M14" i="1"/>
  <c r="M16" i="1"/>
  <c r="M19" i="1"/>
  <c r="L7" i="1"/>
  <c r="M17" i="1"/>
  <c r="M18" i="1"/>
  <c r="M20" i="1"/>
  <c r="D27" i="1"/>
  <c r="D15" i="1"/>
  <c r="L15" i="1"/>
  <c r="D13" i="1"/>
  <c r="L13" i="1"/>
  <c r="D9" i="1"/>
  <c r="L9" i="1"/>
  <c r="D14" i="1"/>
  <c r="M8" i="1"/>
  <c r="M9" i="1"/>
  <c r="M12" i="1"/>
  <c r="M13" i="1"/>
  <c r="L14" i="1"/>
  <c r="M15" i="1"/>
  <c r="D16" i="1"/>
  <c r="L16" i="1"/>
  <c r="D17" i="1"/>
  <c r="D18" i="1"/>
  <c r="L18" i="1"/>
  <c r="D19" i="1"/>
  <c r="L19" i="1"/>
  <c r="D20" i="1"/>
  <c r="L20" i="1"/>
  <c r="D21" i="1"/>
  <c r="D22" i="1"/>
  <c r="H23" i="1"/>
  <c r="E23" i="1" l="1"/>
  <c r="E19" i="1"/>
  <c r="E9" i="1"/>
  <c r="E13" i="1"/>
  <c r="E10" i="1"/>
  <c r="E8" i="1"/>
  <c r="E12" i="1"/>
  <c r="E11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<sst xmlns="http://schemas.openxmlformats.org/spreadsheetml/2006/main" count="43" uniqueCount="32">
  <si>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</si>
  <si>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</si>
  <si>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</si>
  <si>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</si>
  <si>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</si>
  <si>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</si>
  <si>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</si>
  <si>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</si>
  <si>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</si>
  <si>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</si>
  <si>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</si>
  <si>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</si>
  <si>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</si>
  <si>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</si>
  <si>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</si>
  <si>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</si>
  <si>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</si>
  <si>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</si>
  <si>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</si>
  <si>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</si>
  <si>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</si>
  <si>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</si>
  <si>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</si>
  <si>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</si>
  <si>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</si>
  <si>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</si>
  <si>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</si>
  <si>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</si>
  <si>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2018 года</t>
  </si>
  <si>
    <t xml:space="preserve"> 2019 года</t>
  </si>
  <si>
    <t xml:space="preserve"> 2018 года</t>
  </si>
  <si>
    <t xml:space="preserve">                      Мониторинг поступления администрируемых доходов за  2018-2019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</si>
</sst>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5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/>
  </cellStyleXfs>
  <cellXfs count="60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topLeftCell="A4" zoomScale="40" zoomScaleNormal="30" zoomScaleSheetLayoutView="40" workbookViewId="0">
      <selection activeCell="G19" sqref="G19"/>
    </sheetView>
  </sheetViews>
  <sheetFormatPr defaultColWidth="9.140625" defaultRowHeight="15" x14ac:dyDescent="0.25"/>
  <cols>
    <col min="1" max="1" width="91" style="1" customWidth="1"/>
    <col min="2" max="2" width="32" style="1" customWidth="1"/>
    <col min="3" max="3" width="33.42578125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2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8" t="s">
        <v>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9"/>
      <c r="B3" s="50" t="s">
        <v>0</v>
      </c>
      <c r="C3" s="50"/>
      <c r="D3" s="50"/>
      <c r="E3" s="51"/>
      <c r="F3" s="57" t="s">
        <v>1</v>
      </c>
      <c r="G3" s="58"/>
      <c r="H3" s="58"/>
      <c r="I3" s="58"/>
      <c r="J3" s="58"/>
      <c r="K3" s="58"/>
      <c r="L3" s="58"/>
      <c r="M3" s="59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49"/>
      <c r="B4" s="50"/>
      <c r="C4" s="50"/>
      <c r="D4" s="50"/>
      <c r="E4" s="51"/>
      <c r="F4" s="52" t="s">
        <v>2</v>
      </c>
      <c r="G4" s="52"/>
      <c r="H4" s="52"/>
      <c r="I4" s="52"/>
      <c r="J4" s="53" t="s">
        <v>3</v>
      </c>
      <c r="K4" s="53"/>
      <c r="L4" s="53"/>
      <c r="M4" s="53"/>
      <c r="N4" s="54"/>
      <c r="O4" s="54"/>
      <c r="P4" s="54"/>
      <c r="Q4" s="54"/>
      <c r="R4" s="54"/>
      <c r="S4" s="54"/>
      <c r="T4" s="54"/>
      <c r="U4" s="54"/>
    </row>
    <row r="5" spans="1:24" s="22" customFormat="1" ht="62.45" customHeight="1" x14ac:dyDescent="0.3">
      <c r="A5" s="49"/>
      <c r="B5" s="50"/>
      <c r="C5" s="50"/>
      <c r="D5" s="50"/>
      <c r="E5" s="51"/>
      <c r="F5" s="52"/>
      <c r="G5" s="52"/>
      <c r="H5" s="52"/>
      <c r="I5" s="52"/>
      <c r="J5" s="53"/>
      <c r="K5" s="53"/>
      <c r="L5" s="53"/>
      <c r="M5" s="53"/>
      <c r="N5" s="55"/>
      <c r="O5" s="55"/>
      <c r="P5" s="55"/>
      <c r="Q5" s="55"/>
      <c r="R5" s="56"/>
      <c r="S5" s="56"/>
      <c r="T5" s="56"/>
      <c r="U5" s="56"/>
      <c r="W5" s="38"/>
      <c r="X5" s="38"/>
    </row>
    <row r="6" spans="1:24" s="22" customFormat="1" ht="100.5" customHeight="1" x14ac:dyDescent="0.3">
      <c r="A6" s="49"/>
      <c r="B6" s="9" t="s">
        <v>30</v>
      </c>
      <c r="C6" s="9" t="s">
        <v>29</v>
      </c>
      <c r="D6" s="3" t="s">
        <v>4</v>
      </c>
      <c r="E6" s="3" t="s">
        <v>5</v>
      </c>
      <c r="F6" s="9" t="s">
        <v>30</v>
      </c>
      <c r="G6" s="9" t="s">
        <v>29</v>
      </c>
      <c r="H6" s="13" t="s">
        <v>4</v>
      </c>
      <c r="I6" s="3" t="s">
        <v>5</v>
      </c>
      <c r="J6" s="9" t="s">
        <v>30</v>
      </c>
      <c r="K6" s="9" t="s">
        <v>29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.599999999999994" customHeight="1" x14ac:dyDescent="0.25">
      <c r="A7" s="24" t="s">
        <v>6</v>
      </c>
      <c r="B7" s="10">
        <f>F7+J7</f>
        <v>36111941</v>
      </c>
      <c r="C7" s="10">
        <f>G7+K7</f>
        <v>35784808</v>
      </c>
      <c r="D7" s="14">
        <f>C7/B7%</f>
        <v>99.094114049422046</v>
      </c>
      <c r="E7" s="15"/>
      <c r="F7" s="6">
        <v>11676730</v>
      </c>
      <c r="G7" s="43">
        <v>9026555</v>
      </c>
      <c r="H7" s="14">
        <f t="shared" ref="H7:H23" si="0">G7/F7%</f>
        <v>77.303791386800924</v>
      </c>
      <c r="I7" s="14">
        <f>G7/C7%</f>
        <v>25.224545008038046</v>
      </c>
      <c r="J7" s="6">
        <v>24435211</v>
      </c>
      <c r="K7" s="6">
        <v>26758253</v>
      </c>
      <c r="L7" s="14">
        <f t="shared" ref="L7:L9" si="1">K7/J7%</f>
        <v>109.50694471187501</v>
      </c>
      <c r="M7" s="14">
        <f>K7/C7%</f>
        <v>74.775454991961951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6" t="s">
        <v>7</v>
      </c>
      <c r="B8" s="11">
        <f t="shared" ref="B8:B9" si="2">F8+J8</f>
        <v>3990646</v>
      </c>
      <c r="C8" s="11">
        <f t="shared" ref="C8:C22" si="3">G8+K8</f>
        <v>4136000</v>
      </c>
      <c r="D8" s="16">
        <f t="shared" ref="D8:D23" si="4">C8/B8%</f>
        <v>103.64236767681223</v>
      </c>
      <c r="E8" s="16">
        <f>C8/C7%</f>
        <v>11.55797734055189</v>
      </c>
      <c r="F8" s="7">
        <v>465568</v>
      </c>
      <c r="G8" s="44">
        <v>420211</v>
      </c>
      <c r="H8" s="17">
        <f t="shared" si="0"/>
        <v>90.257706715238157</v>
      </c>
      <c r="I8" s="16">
        <f>G8/G7%</f>
        <v>4.6552754622333765</v>
      </c>
      <c r="J8" s="7">
        <v>3525078</v>
      </c>
      <c r="K8" s="7">
        <v>3715789</v>
      </c>
      <c r="L8" s="17">
        <f t="shared" si="1"/>
        <v>105.41012142142671</v>
      </c>
      <c r="M8" s="16">
        <f>K8/K7%</f>
        <v>13.886515685459733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6" t="s">
        <v>8</v>
      </c>
      <c r="B9" s="11">
        <f t="shared" si="2"/>
        <v>9546283</v>
      </c>
      <c r="C9" s="11">
        <f t="shared" si="3"/>
        <v>9790884</v>
      </c>
      <c r="D9" s="16">
        <f t="shared" si="4"/>
        <v>102.56226428652911</v>
      </c>
      <c r="E9" s="16">
        <f>C9/C7%</f>
        <v>27.360448601540629</v>
      </c>
      <c r="F9" s="7"/>
      <c r="G9" s="44"/>
      <c r="H9" s="17"/>
      <c r="I9" s="17"/>
      <c r="J9" s="7">
        <v>9546283</v>
      </c>
      <c r="K9" s="7">
        <v>9790884</v>
      </c>
      <c r="L9" s="17">
        <f t="shared" si="1"/>
        <v>102.56226428652911</v>
      </c>
      <c r="M9" s="16">
        <f>K9/K7%</f>
        <v>36.590146598882967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25">
      <c r="A10" s="46" t="s">
        <v>9</v>
      </c>
      <c r="B10" s="11">
        <f t="shared" ref="B10:B22" si="5">F10+J10</f>
        <v>7598237</v>
      </c>
      <c r="C10" s="11">
        <f t="shared" si="3"/>
        <v>6891254</v>
      </c>
      <c r="D10" s="16">
        <f t="shared" si="4"/>
        <v>90.695433690736422</v>
      </c>
      <c r="E10" s="16">
        <f>C10/C7%</f>
        <v>19.257484908120787</v>
      </c>
      <c r="F10" s="7">
        <v>7598237</v>
      </c>
      <c r="G10" s="44">
        <v>6891254</v>
      </c>
      <c r="H10" s="17">
        <f t="shared" si="0"/>
        <v>90.695433690736422</v>
      </c>
      <c r="I10" s="16">
        <f>G10/G7%</f>
        <v>76.344230993994941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6" t="s">
        <v>10</v>
      </c>
      <c r="B11" s="11">
        <f t="shared" si="5"/>
        <v>257555</v>
      </c>
      <c r="C11" s="11">
        <f t="shared" si="3"/>
        <v>257611</v>
      </c>
      <c r="D11" s="16">
        <f t="shared" si="4"/>
        <v>100.02174292869483</v>
      </c>
      <c r="E11" s="16">
        <f>C11/C7%</f>
        <v>0.71988928933194218</v>
      </c>
      <c r="F11" s="7">
        <v>257555</v>
      </c>
      <c r="G11" s="44">
        <v>257611</v>
      </c>
      <c r="H11" s="17">
        <f t="shared" si="0"/>
        <v>100.02174292869483</v>
      </c>
      <c r="I11" s="16">
        <f>G11/G7%</f>
        <v>2.8539237837691123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6" t="s">
        <v>11</v>
      </c>
      <c r="B12" s="11">
        <f t="shared" si="5"/>
        <v>8732684</v>
      </c>
      <c r="C12" s="11">
        <f t="shared" si="3"/>
        <v>8802888</v>
      </c>
      <c r="D12" s="16">
        <f t="shared" si="4"/>
        <v>100.80392236796843</v>
      </c>
      <c r="E12" s="16">
        <f>C12/C7%</f>
        <v>24.599511613978759</v>
      </c>
      <c r="F12" s="7">
        <v>3193512</v>
      </c>
      <c r="G12" s="44">
        <v>1273341</v>
      </c>
      <c r="H12" s="17">
        <f t="shared" si="0"/>
        <v>39.872748247070938</v>
      </c>
      <c r="I12" s="16">
        <f>G12/G7%</f>
        <v>14.106610993895234</v>
      </c>
      <c r="J12" s="7">
        <v>5539172</v>
      </c>
      <c r="K12" s="7">
        <v>7529547</v>
      </c>
      <c r="L12" s="17">
        <f t="shared" ref="L12:L23" si="6">K12/J12%</f>
        <v>135.93271701980007</v>
      </c>
      <c r="M12" s="16">
        <f>K12/K7%</f>
        <v>28.139157664739919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 x14ac:dyDescent="0.25">
      <c r="A13" s="25" t="s">
        <v>12</v>
      </c>
      <c r="B13" s="11">
        <f t="shared" si="5"/>
        <v>4348096</v>
      </c>
      <c r="C13" s="11">
        <f t="shared" si="3"/>
        <v>4162052</v>
      </c>
      <c r="D13" s="16">
        <f t="shared" si="4"/>
        <v>95.721253624574985</v>
      </c>
      <c r="E13" s="16">
        <f>C13/C7%</f>
        <v>11.630779184284012</v>
      </c>
      <c r="F13" s="7"/>
      <c r="G13" s="44"/>
      <c r="H13" s="17"/>
      <c r="I13" s="17"/>
      <c r="J13" s="7">
        <v>4348096</v>
      </c>
      <c r="K13" s="7">
        <v>4162052</v>
      </c>
      <c r="L13" s="17">
        <f t="shared" si="6"/>
        <v>95.721253624574985</v>
      </c>
      <c r="M13" s="16">
        <f>K13/K7%</f>
        <v>15.55427404023723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5"/>
        <v>2926004</v>
      </c>
      <c r="C14" s="11">
        <f t="shared" si="3"/>
        <v>2654778</v>
      </c>
      <c r="D14" s="16">
        <f t="shared" si="4"/>
        <v>90.73049797607932</v>
      </c>
      <c r="E14" s="16"/>
      <c r="F14" s="7"/>
      <c r="G14" s="44"/>
      <c r="H14" s="17"/>
      <c r="I14" s="17"/>
      <c r="J14" s="7">
        <v>2926004</v>
      </c>
      <c r="K14" s="7">
        <v>2654778</v>
      </c>
      <c r="L14" s="17">
        <f t="shared" si="6"/>
        <v>90.73049797607932</v>
      </c>
      <c r="M14" s="16">
        <f>K14/K7%</f>
        <v>9.9213427722654384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5"/>
        <v>128996</v>
      </c>
      <c r="C15" s="11">
        <f t="shared" si="3"/>
        <v>151302</v>
      </c>
      <c r="D15" s="16">
        <f t="shared" si="4"/>
        <v>117.29200905454432</v>
      </c>
      <c r="E15" s="16"/>
      <c r="F15" s="7"/>
      <c r="G15" s="44"/>
      <c r="H15" s="17"/>
      <c r="I15" s="17"/>
      <c r="J15" s="7">
        <v>128996</v>
      </c>
      <c r="K15" s="7">
        <v>151302</v>
      </c>
      <c r="L15" s="17">
        <f t="shared" si="6"/>
        <v>117.29200905454432</v>
      </c>
      <c r="M15" s="16">
        <f>K15/K7%</f>
        <v>0.56544050166503768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5"/>
        <v>695548</v>
      </c>
      <c r="C16" s="11">
        <f t="shared" si="3"/>
        <v>795434</v>
      </c>
      <c r="D16" s="16">
        <f t="shared" si="4"/>
        <v>114.36076302426289</v>
      </c>
      <c r="E16" s="16"/>
      <c r="F16" s="7"/>
      <c r="G16" s="44"/>
      <c r="H16" s="17"/>
      <c r="I16" s="17"/>
      <c r="J16" s="7">
        <v>695548</v>
      </c>
      <c r="K16" s="7">
        <v>795434</v>
      </c>
      <c r="L16" s="17">
        <f t="shared" si="6"/>
        <v>114.36076302426289</v>
      </c>
      <c r="M16" s="16">
        <f>K16/K7%</f>
        <v>2.9726679092241182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25">
      <c r="A17" s="4" t="s">
        <v>16</v>
      </c>
      <c r="B17" s="11">
        <f t="shared" si="5"/>
        <v>593905</v>
      </c>
      <c r="C17" s="11">
        <f t="shared" si="3"/>
        <v>556295</v>
      </c>
      <c r="D17" s="16">
        <f t="shared" si="4"/>
        <v>93.667337368771101</v>
      </c>
      <c r="E17" s="16"/>
      <c r="F17" s="7"/>
      <c r="G17" s="44"/>
      <c r="H17" s="17"/>
      <c r="I17" s="17"/>
      <c r="J17" s="7">
        <v>593905</v>
      </c>
      <c r="K17" s="7">
        <v>556295</v>
      </c>
      <c r="L17" s="17">
        <f t="shared" si="6"/>
        <v>93.667337368771101</v>
      </c>
      <c r="M17" s="16">
        <f>K17/K7%</f>
        <v>2.0789660670298615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5"/>
        <v>3643</v>
      </c>
      <c r="C18" s="11">
        <f t="shared" si="3"/>
        <v>4243</v>
      </c>
      <c r="D18" s="16">
        <f t="shared" si="4"/>
        <v>116.46994235520175</v>
      </c>
      <c r="E18" s="16"/>
      <c r="F18" s="7"/>
      <c r="G18" s="44"/>
      <c r="H18" s="17"/>
      <c r="I18" s="17"/>
      <c r="J18" s="7">
        <v>3643</v>
      </c>
      <c r="K18" s="7">
        <v>4243</v>
      </c>
      <c r="L18" s="17">
        <f t="shared" si="6"/>
        <v>116.46994235520175</v>
      </c>
      <c r="M18" s="18">
        <f>K18/K7%</f>
        <v>1.5856790052773621E-2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6" t="s">
        <v>18</v>
      </c>
      <c r="B19" s="11">
        <f t="shared" si="5"/>
        <v>52060</v>
      </c>
      <c r="C19" s="11">
        <f t="shared" si="3"/>
        <v>51991</v>
      </c>
      <c r="D19" s="16">
        <f t="shared" si="4"/>
        <v>99.867460622358806</v>
      </c>
      <c r="E19" s="16">
        <f>C19/C7%</f>
        <v>0.14528791100402158</v>
      </c>
      <c r="F19" s="7">
        <v>26347</v>
      </c>
      <c r="G19" s="44">
        <v>29014</v>
      </c>
      <c r="H19" s="17">
        <f t="shared" si="0"/>
        <v>110.12259460280107</v>
      </c>
      <c r="I19" s="16">
        <f>G19/G7%</f>
        <v>0.32142938252744263</v>
      </c>
      <c r="J19" s="7">
        <v>25713</v>
      </c>
      <c r="K19" s="7">
        <v>22977</v>
      </c>
      <c r="L19" s="17">
        <f t="shared" si="6"/>
        <v>89.359467973398665</v>
      </c>
      <c r="M19" s="18">
        <f>K19/K7%</f>
        <v>8.5868834561060467E-2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5"/>
        <v>981237</v>
      </c>
      <c r="C20" s="11">
        <f t="shared" si="3"/>
        <v>1067548</v>
      </c>
      <c r="D20" s="16">
        <f t="shared" si="4"/>
        <v>108.79614201258207</v>
      </c>
      <c r="E20" s="16">
        <f>C20/C7%</f>
        <v>2.9832436155588704</v>
      </c>
      <c r="F20" s="7"/>
      <c r="G20" s="44"/>
      <c r="H20" s="17"/>
      <c r="I20" s="17"/>
      <c r="J20" s="7">
        <v>981237</v>
      </c>
      <c r="K20" s="7">
        <v>1067548</v>
      </c>
      <c r="L20" s="17">
        <f t="shared" si="6"/>
        <v>108.79614201258207</v>
      </c>
      <c r="M20" s="16">
        <f>K20/K7%</f>
        <v>3.9896027591935836</v>
      </c>
      <c r="N20" s="32"/>
      <c r="O20" s="32"/>
      <c r="P20" s="33"/>
      <c r="Q20" s="34"/>
      <c r="R20" s="32"/>
      <c r="S20" s="32"/>
      <c r="T20" s="33"/>
      <c r="U20" s="34"/>
    </row>
    <row r="21" spans="1:21" ht="49.9" customHeight="1" x14ac:dyDescent="0.25">
      <c r="A21" s="4" t="s">
        <v>20</v>
      </c>
      <c r="B21" s="11">
        <f t="shared" si="5"/>
        <v>368297</v>
      </c>
      <c r="C21" s="11">
        <f t="shared" si="3"/>
        <v>357017</v>
      </c>
      <c r="D21" s="16">
        <f t="shared" si="4"/>
        <v>96.937254444103544</v>
      </c>
      <c r="E21" s="16">
        <f>C21/C7%</f>
        <v>0.99767756194192792</v>
      </c>
      <c r="F21" s="7"/>
      <c r="G21" s="44"/>
      <c r="H21" s="17"/>
      <c r="I21" s="17"/>
      <c r="J21" s="7">
        <v>368297</v>
      </c>
      <c r="K21" s="7">
        <v>357017</v>
      </c>
      <c r="L21" s="17">
        <f t="shared" si="6"/>
        <v>96.937254444103544</v>
      </c>
      <c r="M21" s="16">
        <f>K21/K7%</f>
        <v>1.3342313491093756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5"/>
        <v>30145</v>
      </c>
      <c r="C22" s="11">
        <f t="shared" si="3"/>
        <v>36233</v>
      </c>
      <c r="D22" s="16">
        <f t="shared" si="4"/>
        <v>120.19572068336375</v>
      </c>
      <c r="E22" s="18">
        <f>C22/C7%</f>
        <v>0.1012524644536307</v>
      </c>
      <c r="F22" s="7"/>
      <c r="G22" s="44"/>
      <c r="H22" s="17"/>
      <c r="I22" s="17"/>
      <c r="J22" s="7">
        <v>30145</v>
      </c>
      <c r="K22" s="7">
        <v>36233</v>
      </c>
      <c r="L22" s="17">
        <f t="shared" si="6"/>
        <v>120.19572068336375</v>
      </c>
      <c r="M22" s="18">
        <f>K22/K7%</f>
        <v>0.13540869054493204</v>
      </c>
      <c r="N22" s="32"/>
      <c r="O22" s="32"/>
      <c r="P22" s="33"/>
      <c r="Q22" s="33"/>
      <c r="R22" s="32"/>
      <c r="S22" s="32"/>
      <c r="T22" s="33"/>
      <c r="U22" s="36"/>
    </row>
    <row r="23" spans="1:21" ht="42.75" customHeight="1" x14ac:dyDescent="0.25">
      <c r="A23" s="46" t="s">
        <v>22</v>
      </c>
      <c r="B23" s="11">
        <f>B7-B8-B9-B10-B11-B12-B13-B19-B20-B21-B22</f>
        <v>206701</v>
      </c>
      <c r="C23" s="11">
        <f>C7-C8-C9-C10-C11-C12-C13-C19-C20-C21-C22</f>
        <v>231330</v>
      </c>
      <c r="D23" s="16">
        <f t="shared" si="4"/>
        <v>111.91527859081474</v>
      </c>
      <c r="E23" s="16">
        <f>C23/C7%</f>
        <v>0.64644750923352723</v>
      </c>
      <c r="F23" s="7">
        <f>F7-F8-F9-F10-F11-F12-F13-F19-F20-F21-F22</f>
        <v>135511</v>
      </c>
      <c r="G23" s="44">
        <f t="shared" ref="G23" si="7">G7-G8-G9-G10-G11-G12-G13-G19-G20-G21-G22</f>
        <v>155124</v>
      </c>
      <c r="H23" s="17">
        <f t="shared" si="0"/>
        <v>114.47336378596572</v>
      </c>
      <c r="I23" s="16">
        <f>G23/G7%</f>
        <v>1.7185293835798929</v>
      </c>
      <c r="J23" s="7">
        <f>J7-J8-J9-J12-J13-J19-J20-J21-J22</f>
        <v>71190</v>
      </c>
      <c r="K23" s="7">
        <f>K7-K8-K9-K12-K13-K19-K20-K21-K22</f>
        <v>76206</v>
      </c>
      <c r="L23" s="17">
        <f t="shared" si="6"/>
        <v>107.04593341761483</v>
      </c>
      <c r="M23" s="16">
        <f>K23/K7%</f>
        <v>0.28479437727119178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45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19325121</v>
      </c>
      <c r="C27" s="10">
        <f>C29+C30+C31</f>
        <v>19400015</v>
      </c>
      <c r="D27" s="19">
        <f t="shared" ref="D27" si="8">C27/B27%</f>
        <v>100.38754737939287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14368173</v>
      </c>
      <c r="C29" s="11">
        <v>14370209</v>
      </c>
      <c r="D29" s="16">
        <f t="shared" ref="D29:D31" si="9">C29/B29%</f>
        <v>100.01417020800069</v>
      </c>
    </row>
    <row r="30" spans="1:21" ht="58.5" customHeight="1" x14ac:dyDescent="0.25">
      <c r="A30" s="4" t="s">
        <v>27</v>
      </c>
      <c r="B30" s="11">
        <v>3267427</v>
      </c>
      <c r="C30" s="11">
        <v>3320239</v>
      </c>
      <c r="D30" s="16">
        <f t="shared" si="9"/>
        <v>101.61631767136649</v>
      </c>
    </row>
    <row r="31" spans="1:21" ht="80.45" customHeight="1" x14ac:dyDescent="0.25">
      <c r="A31" s="4" t="s">
        <v>26</v>
      </c>
      <c r="B31" s="11">
        <v>1689521</v>
      </c>
      <c r="C31" s="11">
        <v>1709567</v>
      </c>
      <c r="D31" s="16">
        <f t="shared" si="9"/>
        <v>101.18649013536974</v>
      </c>
    </row>
    <row r="34" spans="1:4" ht="33.75" x14ac:dyDescent="0.5">
      <c r="A34" s="5"/>
      <c r="B34" s="47"/>
      <c r="C34" s="47"/>
      <c r="D34" s="47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2020-02-10T12:15:45Z</dcterms:modified>
</cp:coreProperties>
</file>