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5" i="1"/>
  <c r="Q11"/>
  <c r="Q12"/>
  <c r="Q13"/>
  <c r="Q14"/>
  <c r="Q15"/>
  <c r="Q10"/>
  <c r="P11"/>
  <c r="P12"/>
  <c r="P13"/>
  <c r="P14"/>
  <c r="P15"/>
  <c r="P10"/>
  <c r="M11"/>
  <c r="M13"/>
  <c r="M10"/>
  <c r="J11"/>
  <c r="J12"/>
  <c r="J13"/>
  <c r="J14"/>
  <c r="J15"/>
  <c r="J10"/>
  <c r="I11"/>
  <c r="I12"/>
  <c r="I13"/>
  <c r="I14"/>
  <c r="I15"/>
  <c r="I10"/>
  <c r="F11"/>
  <c r="F12"/>
  <c r="F13"/>
  <c r="F14"/>
  <c r="F10"/>
  <c r="E11"/>
  <c r="E12"/>
  <c r="E13"/>
  <c r="E14"/>
  <c r="E10"/>
  <c r="O15"/>
  <c r="H15"/>
  <c r="D15"/>
  <c r="F15" s="1"/>
  <c r="L11"/>
  <c r="L12"/>
  <c r="M12" s="1"/>
  <c r="L13"/>
  <c r="L14"/>
  <c r="M14" s="1"/>
  <c r="L10"/>
  <c r="K11"/>
  <c r="K12"/>
  <c r="K13"/>
  <c r="K14"/>
  <c r="K15"/>
  <c r="K10"/>
  <c r="N15"/>
  <c r="G15"/>
  <c r="C15"/>
  <c r="L15" l="1"/>
  <c r="M15" s="1"/>
  <c r="E15"/>
</calcChain>
</file>

<file path=xl/sharedStrings.xml><?xml version="1.0" encoding="utf-8"?>
<sst xmlns="http://schemas.openxmlformats.org/spreadsheetml/2006/main" count="23" uniqueCount="18">
  <si>
    <t>откл.</t>
  </si>
  <si>
    <t>темп роста</t>
  </si>
  <si>
    <t>удельный вес налоговых вычетов в общей сумме исчисленного налога</t>
  </si>
  <si>
    <t>№ 3</t>
  </si>
  <si>
    <t xml:space="preserve"> </t>
  </si>
  <si>
    <t>№ 4</t>
  </si>
  <si>
    <t>РФ</t>
  </si>
  <si>
    <t>СКФО</t>
  </si>
  <si>
    <t>в т.ч.</t>
  </si>
  <si>
    <t>Мозд.</t>
  </si>
  <si>
    <t>Влад.</t>
  </si>
  <si>
    <t>Ит. РСО-А</t>
  </si>
  <si>
    <t>Приг.</t>
  </si>
  <si>
    <t>сумма НДС.исчисленная по налогооблагаемым объектам (стр. 100   гр. 1   1-НДС)</t>
  </si>
  <si>
    <t>сумма налоговых вычетов (стр. 200   гр. 1  отч.       1-НДС)</t>
  </si>
  <si>
    <t>сумма налога. исчисленная к уплате в бюджет (стр. 310 гр. 1  отч. 1-НДС)</t>
  </si>
  <si>
    <t>КОНТР.сумма стр. 400 гр. 2</t>
  </si>
  <si>
    <t>отч. 1-НДС на 01.11.2017г.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</si>
</sst>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0" fillId="0" borderId="5" xfId="0" applyBorder="1"/>
    <xf numFmtId="3" fontId="2" fillId="2" borderId="10" xfId="0" applyNumberFormat="1" applyFont="1" applyFill="1" applyBorder="1" applyAlignment="1">
      <alignment horizontal="left" wrapText="1"/>
    </xf>
    <xf numFmtId="3" fontId="0" fillId="0" borderId="0" xfId="0" applyNumberFormat="1"/>
    <xf numFmtId="3" fontId="3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14" fontId="1" fillId="0" borderId="8" xfId="0" applyNumberFormat="1" applyFont="1" applyBorder="1" applyAlignment="1"/>
    <xf numFmtId="14" fontId="1" fillId="0" borderId="1" xfId="0" applyNumberFormat="1" applyFont="1" applyBorder="1" applyAlignment="1"/>
    <xf numFmtId="3" fontId="1" fillId="0" borderId="11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0" fillId="0" borderId="7" xfId="0" applyBorder="1" applyAlignment="1">
      <alignment horizontal="left" wrapText="1"/>
    </xf>
    <xf numFmtId="14" fontId="1" fillId="0" borderId="7" xfId="0" applyNumberFormat="1" applyFont="1" applyBorder="1" applyAlignment="1">
      <alignment horizontal="left"/>
    </xf>
    <xf numFmtId="3" fontId="0" fillId="3" borderId="1" xfId="0" applyNumberFormat="1" applyFont="1" applyFill="1" applyBorder="1" applyAlignment="1">
      <alignment horizontal="left" wrapText="1"/>
    </xf>
    <xf numFmtId="3" fontId="2" fillId="3" borderId="10" xfId="0" applyNumberFormat="1" applyFont="1" applyFill="1" applyBorder="1" applyAlignment="1">
      <alignment horizontal="left" wrapText="1"/>
    </xf>
    <xf numFmtId="0" fontId="0" fillId="6" borderId="0" xfId="0" applyFill="1"/>
    <xf numFmtId="3" fontId="0" fillId="6" borderId="1" xfId="0" applyNumberFormat="1" applyFont="1" applyFill="1" applyBorder="1" applyAlignment="1">
      <alignment horizontal="left" wrapText="1"/>
    </xf>
    <xf numFmtId="14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0" fillId="0" borderId="0" xfId="0" applyFill="1"/>
    <xf numFmtId="14" fontId="1" fillId="0" borderId="8" xfId="0" applyNumberFormat="1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justify"/>
    </xf>
    <xf numFmtId="3" fontId="0" fillId="0" borderId="0" xfId="0" applyNumberFormat="1" applyFill="1"/>
    <xf numFmtId="0" fontId="2" fillId="0" borderId="0" xfId="0" applyFont="1"/>
    <xf numFmtId="3" fontId="2" fillId="4" borderId="1" xfId="0" applyNumberFormat="1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/>
    <xf numFmtId="164" fontId="0" fillId="0" borderId="0" xfId="0" applyNumberFormat="1" applyFill="1"/>
    <xf numFmtId="164" fontId="0" fillId="3" borderId="0" xfId="0" applyNumberFormat="1" applyFill="1"/>
    <xf numFmtId="3" fontId="0" fillId="4" borderId="1" xfId="0" applyNumberFormat="1" applyFont="1" applyFill="1" applyBorder="1" applyAlignment="1">
      <alignment horizontal="left" wrapText="1"/>
    </xf>
    <xf numFmtId="3" fontId="0" fillId="4" borderId="12" xfId="0" applyNumberFormat="1" applyFont="1" applyFill="1" applyBorder="1" applyAlignment="1">
      <alignment horizontal="left" wrapText="1"/>
    </xf>
    <xf numFmtId="2" fontId="0" fillId="0" borderId="0" xfId="0" applyNumberFormat="1"/>
    <xf numFmtId="2" fontId="1" fillId="0" borderId="8" xfId="0" applyNumberFormat="1" applyFont="1" applyFill="1" applyBorder="1"/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0" fillId="2" borderId="1" xfId="0" applyNumberFormat="1" applyFill="1" applyBorder="1" applyAlignment="1">
      <alignment horizontal="left" wrapText="1"/>
    </xf>
    <xf numFmtId="2" fontId="0" fillId="6" borderId="1" xfId="0" applyNumberFormat="1" applyFont="1" applyFill="1" applyBorder="1" applyAlignment="1">
      <alignment horizontal="left" wrapText="1"/>
    </xf>
    <xf numFmtId="2" fontId="0" fillId="5" borderId="0" xfId="0" applyNumberFormat="1" applyFill="1"/>
    <xf numFmtId="0" fontId="1" fillId="0" borderId="3" xfId="0" applyFont="1" applyFill="1" applyBorder="1" applyAlignment="1">
      <alignment wrapText="1"/>
    </xf>
    <xf numFmtId="14" fontId="1" fillId="0" borderId="13" xfId="0" applyNumberFormat="1" applyFont="1" applyFill="1" applyBorder="1" applyAlignment="1">
      <alignment horizontal="left"/>
    </xf>
    <xf numFmtId="14" fontId="1" fillId="0" borderId="14" xfId="0" applyNumberFormat="1" applyFont="1" applyFill="1" applyBorder="1"/>
    <xf numFmtId="14" fontId="1" fillId="0" borderId="13" xfId="0" applyNumberFormat="1" applyFont="1" applyFill="1" applyBorder="1"/>
    <xf numFmtId="0" fontId="0" fillId="0" borderId="13" xfId="0" applyFill="1" applyBorder="1"/>
    <xf numFmtId="2" fontId="0" fillId="0" borderId="13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3" fontId="0" fillId="6" borderId="1" xfId="0" applyNumberForma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left"/>
    </xf>
    <xf numFmtId="3" fontId="1" fillId="0" borderId="8" xfId="0" applyNumberFormat="1" applyFont="1" applyFill="1" applyBorder="1"/>
    <xf numFmtId="3" fontId="1" fillId="0" borderId="1" xfId="0" applyNumberFormat="1" applyFont="1" applyFill="1" applyBorder="1"/>
    <xf numFmtId="3" fontId="0" fillId="0" borderId="1" xfId="0" applyNumberFormat="1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topLeftCell="C1" workbookViewId="0">
      <selection activeCell="R15" sqref="R15"/>
    </sheetView>
  </sheetViews>
  <sheetFormatPr defaultRowHeight="15"/>
  <cols>
    <col min="1" max="1" width="3" customWidth="1"/>
    <col min="2" max="2" width="6.28515625" style="7" customWidth="1"/>
    <col min="3" max="3" width="12.5703125" customWidth="1"/>
    <col min="4" max="4" width="10.5703125" customWidth="1"/>
    <col min="5" max="5" width="9.7109375" style="5" customWidth="1"/>
    <col min="6" max="6" width="8.7109375" customWidth="1"/>
    <col min="7" max="7" width="12.42578125" customWidth="1"/>
    <col min="8" max="9" width="10.7109375" customWidth="1"/>
    <col min="10" max="10" width="9.28515625" style="15" bestFit="1" customWidth="1"/>
    <col min="11" max="11" width="10.28515625" style="46" customWidth="1"/>
    <col min="12" max="12" width="11.42578125" style="46" customWidth="1"/>
    <col min="13" max="13" width="8.28515625" style="25" customWidth="1"/>
    <col min="14" max="14" width="10.42578125" customWidth="1"/>
    <col min="15" max="15" width="9.42578125" customWidth="1"/>
    <col min="16" max="16" width="10.140625" customWidth="1"/>
    <col min="17" max="17" width="9.42578125" customWidth="1"/>
    <col min="18" max="18" width="14.85546875" style="61" bestFit="1" customWidth="1"/>
  </cols>
  <sheetData>
    <row r="2" spans="1:18">
      <c r="E2" s="78" t="s">
        <v>17</v>
      </c>
      <c r="F2" s="79"/>
      <c r="G2" s="79"/>
    </row>
    <row r="3" spans="1:18" ht="15.75" thickBot="1"/>
    <row r="4" spans="1:18" ht="98.25" customHeight="1" thickBot="1">
      <c r="B4" s="8"/>
      <c r="C4" s="72" t="s">
        <v>13</v>
      </c>
      <c r="D4" s="73"/>
      <c r="E4" s="73"/>
      <c r="F4" s="74"/>
      <c r="G4" s="72" t="s">
        <v>14</v>
      </c>
      <c r="H4" s="73"/>
      <c r="I4" s="73"/>
      <c r="J4" s="74"/>
      <c r="K4" s="75" t="s">
        <v>2</v>
      </c>
      <c r="L4" s="76"/>
      <c r="M4" s="53" t="s">
        <v>0</v>
      </c>
      <c r="N4" s="77" t="s">
        <v>15</v>
      </c>
      <c r="O4" s="77"/>
      <c r="P4" s="77"/>
      <c r="Q4" s="77"/>
      <c r="R4" s="62" t="s">
        <v>16</v>
      </c>
    </row>
    <row r="5" spans="1:18" ht="54.75" customHeight="1" thickBot="1">
      <c r="A5" s="3"/>
      <c r="B5" s="16"/>
      <c r="C5" s="17">
        <v>42675</v>
      </c>
      <c r="D5" s="22">
        <v>43040</v>
      </c>
      <c r="E5" s="68" t="s">
        <v>0</v>
      </c>
      <c r="F5" s="24" t="s">
        <v>1</v>
      </c>
      <c r="G5" s="17">
        <v>42675</v>
      </c>
      <c r="H5" s="22">
        <v>43040</v>
      </c>
      <c r="I5" s="23" t="s">
        <v>0</v>
      </c>
      <c r="J5" s="24" t="s">
        <v>1</v>
      </c>
      <c r="K5" s="17">
        <v>42675</v>
      </c>
      <c r="L5" s="22">
        <v>43040</v>
      </c>
      <c r="M5" s="54"/>
      <c r="N5" s="17">
        <v>42675</v>
      </c>
      <c r="O5" s="22">
        <v>43040</v>
      </c>
      <c r="P5" s="59" t="s">
        <v>0</v>
      </c>
      <c r="Q5" s="60" t="s">
        <v>1</v>
      </c>
      <c r="R5" s="63"/>
    </row>
    <row r="6" spans="1:18" ht="15.75" customHeight="1">
      <c r="B6" s="9"/>
      <c r="C6" s="12"/>
      <c r="D6" s="26"/>
      <c r="E6" s="69"/>
      <c r="F6" s="28"/>
      <c r="G6" s="26"/>
      <c r="H6" s="26"/>
      <c r="I6" s="27"/>
      <c r="J6" s="39"/>
      <c r="K6" s="47"/>
      <c r="L6" s="47"/>
      <c r="M6" s="55"/>
      <c r="N6" s="29"/>
      <c r="O6" s="29"/>
      <c r="P6" s="30"/>
      <c r="Q6" s="31"/>
      <c r="R6" s="63"/>
    </row>
    <row r="7" spans="1:18" ht="32.25" customHeight="1">
      <c r="B7" s="10" t="s">
        <v>6</v>
      </c>
      <c r="C7" s="13"/>
      <c r="D7" s="29"/>
      <c r="E7" s="70"/>
      <c r="F7" s="31"/>
      <c r="G7" s="29"/>
      <c r="H7" s="29"/>
      <c r="I7" s="30"/>
      <c r="J7" s="40"/>
      <c r="K7" s="48"/>
      <c r="L7" s="48"/>
      <c r="M7" s="56"/>
      <c r="N7" s="29"/>
      <c r="O7" s="29"/>
      <c r="P7" s="30"/>
      <c r="Q7" s="31"/>
      <c r="R7" s="63"/>
    </row>
    <row r="8" spans="1:18" ht="30" customHeight="1">
      <c r="B8" s="10" t="s">
        <v>7</v>
      </c>
      <c r="C8" s="2"/>
      <c r="D8" s="29"/>
      <c r="E8" s="70"/>
      <c r="F8" s="31"/>
      <c r="G8" s="29"/>
      <c r="H8" s="29"/>
      <c r="I8" s="32"/>
      <c r="J8" s="40"/>
      <c r="K8" s="48"/>
      <c r="L8" s="48"/>
      <c r="M8" s="56"/>
      <c r="N8" s="29"/>
      <c r="O8" s="29"/>
      <c r="P8" s="30"/>
      <c r="Q8" s="31"/>
      <c r="R8" s="63"/>
    </row>
    <row r="9" spans="1:18" ht="14.25" customHeight="1">
      <c r="B9" s="10" t="s">
        <v>8</v>
      </c>
      <c r="C9" s="1"/>
      <c r="D9" s="33"/>
      <c r="E9" s="71"/>
      <c r="F9" s="33"/>
      <c r="G9" s="33"/>
      <c r="H9" s="33"/>
      <c r="I9" s="33"/>
      <c r="J9" s="41"/>
      <c r="K9" s="49"/>
      <c r="L9" s="49"/>
      <c r="M9" s="57"/>
      <c r="N9" s="34"/>
      <c r="O9" s="33"/>
      <c r="P9" s="33"/>
      <c r="Q9" s="33"/>
      <c r="R9" s="63"/>
    </row>
    <row r="10" spans="1:18" ht="36" customHeight="1">
      <c r="B10" s="11" t="s">
        <v>10</v>
      </c>
      <c r="C10" s="44">
        <v>13536595</v>
      </c>
      <c r="D10" s="18">
        <v>12071196</v>
      </c>
      <c r="E10" s="66">
        <f>D10-C10</f>
        <v>-1465399</v>
      </c>
      <c r="F10" s="65">
        <f>D10/C10*100</f>
        <v>89.174537614518272</v>
      </c>
      <c r="G10" s="44">
        <v>12028845</v>
      </c>
      <c r="H10" s="18">
        <v>10766122</v>
      </c>
      <c r="I10" s="66">
        <f>H10-G10</f>
        <v>-1262723</v>
      </c>
      <c r="J10" s="65">
        <f>H10/G10*100</f>
        <v>89.502541598964825</v>
      </c>
      <c r="K10" s="50">
        <f>G10/C10*100</f>
        <v>88.861674593943306</v>
      </c>
      <c r="L10" s="51">
        <f>H10/D10*100</f>
        <v>89.18852779790835</v>
      </c>
      <c r="M10" s="58">
        <f>L10-K10</f>
        <v>0.3268532039650438</v>
      </c>
      <c r="N10" s="44">
        <v>1735838</v>
      </c>
      <c r="O10" s="21">
        <v>1596945</v>
      </c>
      <c r="P10" s="66">
        <f>O10-N10</f>
        <v>-138893</v>
      </c>
      <c r="Q10" s="65">
        <f>O10/N10*100</f>
        <v>91.998504468734993</v>
      </c>
      <c r="R10" s="62">
        <v>2513316</v>
      </c>
    </row>
    <row r="11" spans="1:18" ht="31.5" customHeight="1">
      <c r="B11" s="11" t="s">
        <v>3</v>
      </c>
      <c r="C11" s="44">
        <v>963652</v>
      </c>
      <c r="D11" s="18">
        <v>2022811</v>
      </c>
      <c r="E11" s="66">
        <f t="shared" ref="E11:E15" si="0">D11-C11</f>
        <v>1059159</v>
      </c>
      <c r="F11" s="65">
        <f t="shared" ref="F11:F15" si="1">D11/C11*100</f>
        <v>209.91094295451057</v>
      </c>
      <c r="G11" s="44">
        <v>912521</v>
      </c>
      <c r="H11" s="18">
        <v>1783442</v>
      </c>
      <c r="I11" s="66">
        <f t="shared" ref="I11:I15" si="2">H11-G11</f>
        <v>870921</v>
      </c>
      <c r="J11" s="65">
        <f t="shared" ref="J11:J15" si="3">H11/G11*100</f>
        <v>195.44120080524175</v>
      </c>
      <c r="K11" s="50">
        <f t="shared" ref="K11:K15" si="4">G11/C11*100</f>
        <v>94.694038926915525</v>
      </c>
      <c r="L11" s="51">
        <f t="shared" ref="L11:L15" si="5">H11/D11*100</f>
        <v>88.166516792720628</v>
      </c>
      <c r="M11" s="58">
        <f t="shared" ref="M11:M15" si="6">L11-K11</f>
        <v>-6.5275221341948964</v>
      </c>
      <c r="N11" s="44">
        <v>52886</v>
      </c>
      <c r="O11" s="21">
        <v>239579</v>
      </c>
      <c r="P11" s="66">
        <f t="shared" ref="P11:P15" si="7">O11-N11</f>
        <v>186693</v>
      </c>
      <c r="Q11" s="65">
        <f t="shared" ref="Q11:Q15" si="8">O11/N11*100</f>
        <v>453.01024845894943</v>
      </c>
      <c r="R11" s="62">
        <v>62730</v>
      </c>
    </row>
    <row r="12" spans="1:18" ht="29.25" customHeight="1">
      <c r="A12" t="s">
        <v>4</v>
      </c>
      <c r="B12" s="11" t="s">
        <v>5</v>
      </c>
      <c r="C12" s="44">
        <v>1762962</v>
      </c>
      <c r="D12" s="18">
        <v>1054601</v>
      </c>
      <c r="E12" s="66">
        <f t="shared" si="0"/>
        <v>-708361</v>
      </c>
      <c r="F12" s="65">
        <f t="shared" si="1"/>
        <v>59.819837296549785</v>
      </c>
      <c r="G12" s="44">
        <v>1571635</v>
      </c>
      <c r="H12" s="18">
        <v>812865</v>
      </c>
      <c r="I12" s="66">
        <f t="shared" si="2"/>
        <v>-758770</v>
      </c>
      <c r="J12" s="65">
        <f t="shared" si="3"/>
        <v>51.720978471464427</v>
      </c>
      <c r="K12" s="50">
        <f t="shared" si="4"/>
        <v>89.147412139342762</v>
      </c>
      <c r="L12" s="51">
        <f t="shared" si="5"/>
        <v>77.077965979550555</v>
      </c>
      <c r="M12" s="58">
        <f t="shared" si="6"/>
        <v>-12.069446159792207</v>
      </c>
      <c r="N12" s="44">
        <v>196573</v>
      </c>
      <c r="O12" s="67">
        <v>254059</v>
      </c>
      <c r="P12" s="66">
        <f t="shared" si="7"/>
        <v>57486</v>
      </c>
      <c r="Q12" s="65">
        <f t="shared" si="8"/>
        <v>129.24409761259176</v>
      </c>
      <c r="R12" s="62">
        <v>916664</v>
      </c>
    </row>
    <row r="13" spans="1:18" ht="32.25" customHeight="1">
      <c r="B13" s="11" t="s">
        <v>9</v>
      </c>
      <c r="C13" s="44">
        <v>515500</v>
      </c>
      <c r="D13" s="18">
        <v>467640</v>
      </c>
      <c r="E13" s="66">
        <f t="shared" si="0"/>
        <v>-47860</v>
      </c>
      <c r="F13" s="65">
        <f t="shared" si="1"/>
        <v>90.715809893307465</v>
      </c>
      <c r="G13" s="44">
        <v>432232</v>
      </c>
      <c r="H13" s="18">
        <v>388599</v>
      </c>
      <c r="I13" s="66">
        <f t="shared" si="2"/>
        <v>-43633</v>
      </c>
      <c r="J13" s="65">
        <f t="shared" si="3"/>
        <v>89.905189805474834</v>
      </c>
      <c r="K13" s="50">
        <f t="shared" si="4"/>
        <v>83.847138700290984</v>
      </c>
      <c r="L13" s="51">
        <f t="shared" si="5"/>
        <v>83.097895817295353</v>
      </c>
      <c r="M13" s="58">
        <f t="shared" si="6"/>
        <v>-0.74924288299563102</v>
      </c>
      <c r="N13" s="44">
        <v>87475</v>
      </c>
      <c r="O13" s="21">
        <v>82422</v>
      </c>
      <c r="P13" s="66">
        <f t="shared" si="7"/>
        <v>-5053</v>
      </c>
      <c r="Q13" s="65">
        <f t="shared" si="8"/>
        <v>94.223492426407546</v>
      </c>
      <c r="R13" s="62">
        <v>11172</v>
      </c>
    </row>
    <row r="14" spans="1:18" ht="32.25" customHeight="1" thickBot="1">
      <c r="B14" s="14" t="s">
        <v>12</v>
      </c>
      <c r="C14" s="45">
        <v>800623</v>
      </c>
      <c r="D14" s="18">
        <v>926675</v>
      </c>
      <c r="E14" s="66">
        <f t="shared" si="0"/>
        <v>126052</v>
      </c>
      <c r="F14" s="65">
        <f t="shared" si="1"/>
        <v>115.74423917374345</v>
      </c>
      <c r="G14" s="45">
        <v>767778</v>
      </c>
      <c r="H14" s="18">
        <v>769637</v>
      </c>
      <c r="I14" s="66">
        <f t="shared" si="2"/>
        <v>1859</v>
      </c>
      <c r="J14" s="65">
        <f t="shared" si="3"/>
        <v>100.24212728158399</v>
      </c>
      <c r="K14" s="50">
        <f t="shared" si="4"/>
        <v>95.897569767543516</v>
      </c>
      <c r="L14" s="51">
        <f t="shared" si="5"/>
        <v>83.053605633042878</v>
      </c>
      <c r="M14" s="58">
        <f t="shared" si="6"/>
        <v>-12.843964134500638</v>
      </c>
      <c r="N14" s="44">
        <v>142390</v>
      </c>
      <c r="O14" s="21">
        <v>212002</v>
      </c>
      <c r="P14" s="66">
        <f t="shared" si="7"/>
        <v>69612</v>
      </c>
      <c r="Q14" s="65">
        <f t="shared" si="8"/>
        <v>148.88826462532481</v>
      </c>
      <c r="R14" s="62">
        <v>31594</v>
      </c>
    </row>
    <row r="15" spans="1:18" s="36" customFormat="1" ht="33" customHeight="1" thickBot="1">
      <c r="B15" s="6" t="s">
        <v>11</v>
      </c>
      <c r="C15" s="4">
        <f>SUM(C10:C14)</f>
        <v>17579332</v>
      </c>
      <c r="D15" s="19">
        <f>SUM(D10:D14)</f>
        <v>16542923</v>
      </c>
      <c r="E15" s="66">
        <f t="shared" si="0"/>
        <v>-1036409</v>
      </c>
      <c r="F15" s="65">
        <f t="shared" si="1"/>
        <v>94.104389177017651</v>
      </c>
      <c r="G15" s="4">
        <f>SUM(G10:G14)</f>
        <v>15713011</v>
      </c>
      <c r="H15" s="19">
        <f>SUM(H10:H14)</f>
        <v>14520665</v>
      </c>
      <c r="I15" s="66">
        <f t="shared" si="2"/>
        <v>-1192346</v>
      </c>
      <c r="J15" s="65">
        <f t="shared" si="3"/>
        <v>92.411728089543118</v>
      </c>
      <c r="K15" s="50">
        <f t="shared" si="4"/>
        <v>89.38343618517473</v>
      </c>
      <c r="L15" s="51">
        <f t="shared" si="5"/>
        <v>87.775691152041276</v>
      </c>
      <c r="M15" s="58">
        <f t="shared" si="6"/>
        <v>-1.6077450331334546</v>
      </c>
      <c r="N15" s="37">
        <f>SUM(N10:N14)</f>
        <v>2215162</v>
      </c>
      <c r="O15" s="38">
        <f>SUM(O10:O14)</f>
        <v>2385007</v>
      </c>
      <c r="P15" s="66">
        <f t="shared" si="7"/>
        <v>169845</v>
      </c>
      <c r="Q15" s="65">
        <f t="shared" si="8"/>
        <v>107.6673850490393</v>
      </c>
      <c r="R15" s="64">
        <f>SUM(R10:R14)</f>
        <v>3535476</v>
      </c>
    </row>
    <row r="16" spans="1:18">
      <c r="I16" s="35"/>
      <c r="J16" s="42"/>
      <c r="M16" s="42"/>
      <c r="N16" s="5"/>
      <c r="O16" s="5"/>
      <c r="P16" s="5"/>
    </row>
    <row r="20" spans="10:14">
      <c r="J20" s="43"/>
      <c r="N20" s="20"/>
    </row>
    <row r="21" spans="10:14">
      <c r="L21" s="52"/>
    </row>
  </sheetData>
  <mergeCells count="5">
    <mergeCell ref="C4:F4"/>
    <mergeCell ref="G4:J4"/>
    <mergeCell ref="K4:L4"/>
    <mergeCell ref="N4:Q4"/>
    <mergeCell ref="E2:G2"/>
  </mergeCells>
  <pageMargins left="0.25" right="0.25" top="0.75" bottom="0.75" header="0.3" footer="0.3"/>
  <pageSetup paperSize="9" scale="7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2017-11-20T14:45:37Z</dcterms:modified>
</cp:coreProperties>
</file>