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C147" i="1"/>
  <c r="AB147"/>
  <c r="AA147"/>
  <c r="Z147"/>
  <c r="Y147"/>
  <c r="X147"/>
  <c r="W147"/>
  <c r="V147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AC8"/>
  <c r="Z146" l="1"/>
  <c r="V146"/>
  <c r="R146"/>
  <c r="P146"/>
  <c r="M146"/>
  <c r="I146"/>
  <c r="E146"/>
  <c r="C146"/>
  <c r="AC146" s="1"/>
  <c r="Z145"/>
  <c r="V145"/>
  <c r="R145"/>
  <c r="M145"/>
  <c r="I145"/>
  <c r="E145"/>
  <c r="C145" s="1"/>
  <c r="Z144"/>
  <c r="V144"/>
  <c r="R144"/>
  <c r="P144"/>
  <c r="M144"/>
  <c r="I144"/>
  <c r="E144"/>
  <c r="C144"/>
  <c r="AC144" s="1"/>
  <c r="Z143"/>
  <c r="V143"/>
  <c r="R143"/>
  <c r="M143"/>
  <c r="I143"/>
  <c r="E143"/>
  <c r="C143" s="1"/>
  <c r="Z142"/>
  <c r="V142"/>
  <c r="R142"/>
  <c r="P142"/>
  <c r="M142"/>
  <c r="I142"/>
  <c r="E142"/>
  <c r="C142"/>
  <c r="AC142" s="1"/>
  <c r="Z141"/>
  <c r="V141"/>
  <c r="R141"/>
  <c r="M141"/>
  <c r="I141"/>
  <c r="E141"/>
  <c r="C141" s="1"/>
  <c r="Z140"/>
  <c r="V140"/>
  <c r="R140"/>
  <c r="P140"/>
  <c r="M140"/>
  <c r="I140"/>
  <c r="E140"/>
  <c r="C140"/>
  <c r="AC140" s="1"/>
  <c r="AB139"/>
  <c r="AA139"/>
  <c r="Z139" s="1"/>
  <c r="Y139"/>
  <c r="X139"/>
  <c r="W139"/>
  <c r="V139" s="1"/>
  <c r="U139"/>
  <c r="T139"/>
  <c r="S139"/>
  <c r="R139" s="1"/>
  <c r="P139" s="1"/>
  <c r="Q139"/>
  <c r="O139"/>
  <c r="N139"/>
  <c r="L139"/>
  <c r="K139"/>
  <c r="J139"/>
  <c r="H139"/>
  <c r="G139"/>
  <c r="F139"/>
  <c r="D139"/>
  <c r="Z138"/>
  <c r="V138"/>
  <c r="R138"/>
  <c r="P138"/>
  <c r="M138"/>
  <c r="I138"/>
  <c r="E138"/>
  <c r="C138"/>
  <c r="AC138" s="1"/>
  <c r="Z137"/>
  <c r="V137"/>
  <c r="R137"/>
  <c r="M137"/>
  <c r="I137"/>
  <c r="E137"/>
  <c r="C137" s="1"/>
  <c r="Z136"/>
  <c r="V136"/>
  <c r="R136"/>
  <c r="P136"/>
  <c r="M136"/>
  <c r="I136"/>
  <c r="E136"/>
  <c r="C136"/>
  <c r="AC136" s="1"/>
  <c r="Z135"/>
  <c r="V135"/>
  <c r="R135"/>
  <c r="M135"/>
  <c r="I135"/>
  <c r="E135"/>
  <c r="C135" s="1"/>
  <c r="Z134"/>
  <c r="V134"/>
  <c r="R134"/>
  <c r="P134"/>
  <c r="M134"/>
  <c r="I134"/>
  <c r="E134"/>
  <c r="C134"/>
  <c r="AC134" s="1"/>
  <c r="Z133"/>
  <c r="Z132" s="1"/>
  <c r="V133"/>
  <c r="R133"/>
  <c r="M133"/>
  <c r="I133"/>
  <c r="E133"/>
  <c r="C133" s="1"/>
  <c r="AB132"/>
  <c r="AA132"/>
  <c r="Y132"/>
  <c r="X132"/>
  <c r="W132"/>
  <c r="U132"/>
  <c r="T132"/>
  <c r="S132"/>
  <c r="Q132"/>
  <c r="O132"/>
  <c r="N132"/>
  <c r="M132"/>
  <c r="L132"/>
  <c r="K132"/>
  <c r="J132"/>
  <c r="I132"/>
  <c r="H132"/>
  <c r="G132"/>
  <c r="F132"/>
  <c r="E132"/>
  <c r="D132"/>
  <c r="C132"/>
  <c r="Z131"/>
  <c r="V131"/>
  <c r="R131"/>
  <c r="M131"/>
  <c r="I131"/>
  <c r="E131"/>
  <c r="C131" s="1"/>
  <c r="Z130"/>
  <c r="V130"/>
  <c r="R130"/>
  <c r="P130"/>
  <c r="M130"/>
  <c r="I130"/>
  <c r="E130"/>
  <c r="C130"/>
  <c r="AC130" s="1"/>
  <c r="AB129"/>
  <c r="AA129"/>
  <c r="Z129" s="1"/>
  <c r="Y129"/>
  <c r="X129"/>
  <c r="W129"/>
  <c r="V129" s="1"/>
  <c r="U129"/>
  <c r="T129"/>
  <c r="S129"/>
  <c r="R129" s="1"/>
  <c r="P129" s="1"/>
  <c r="Q129"/>
  <c r="O129"/>
  <c r="N129"/>
  <c r="L129"/>
  <c r="K129"/>
  <c r="J129"/>
  <c r="I129" s="1"/>
  <c r="H129"/>
  <c r="G129"/>
  <c r="F129"/>
  <c r="D129"/>
  <c r="Z128"/>
  <c r="V128"/>
  <c r="R128"/>
  <c r="P128"/>
  <c r="M128"/>
  <c r="I128"/>
  <c r="E128"/>
  <c r="C128"/>
  <c r="AC128" s="1"/>
  <c r="Z127"/>
  <c r="R127"/>
  <c r="P127" s="1"/>
  <c r="M127"/>
  <c r="I127"/>
  <c r="E127"/>
  <c r="C127" s="1"/>
  <c r="Z126"/>
  <c r="V126"/>
  <c r="R126"/>
  <c r="P126" s="1"/>
  <c r="M126"/>
  <c r="I126"/>
  <c r="E126"/>
  <c r="Z125"/>
  <c r="V125"/>
  <c r="R125"/>
  <c r="P125" s="1"/>
  <c r="M125"/>
  <c r="I125"/>
  <c r="E125"/>
  <c r="C125" s="1"/>
  <c r="Z124"/>
  <c r="V124"/>
  <c r="R124"/>
  <c r="P124" s="1"/>
  <c r="M124"/>
  <c r="I124"/>
  <c r="E124"/>
  <c r="Z123"/>
  <c r="V123"/>
  <c r="R123"/>
  <c r="P123" s="1"/>
  <c r="M123"/>
  <c r="I123"/>
  <c r="E123"/>
  <c r="C123" s="1"/>
  <c r="Z122"/>
  <c r="V122"/>
  <c r="R122"/>
  <c r="P122" s="1"/>
  <c r="M122"/>
  <c r="I122"/>
  <c r="E122"/>
  <c r="Z121"/>
  <c r="V121"/>
  <c r="R121"/>
  <c r="P121" s="1"/>
  <c r="M121"/>
  <c r="I121"/>
  <c r="E121"/>
  <c r="C121" s="1"/>
  <c r="Z120"/>
  <c r="V120"/>
  <c r="R120"/>
  <c r="P120" s="1"/>
  <c r="M120"/>
  <c r="I120"/>
  <c r="E120"/>
  <c r="Z119"/>
  <c r="V119"/>
  <c r="R119"/>
  <c r="P119" s="1"/>
  <c r="M119"/>
  <c r="I119"/>
  <c r="E119"/>
  <c r="C119" s="1"/>
  <c r="Z118"/>
  <c r="V118"/>
  <c r="R118"/>
  <c r="P118" s="1"/>
  <c r="M118"/>
  <c r="I118"/>
  <c r="E118"/>
  <c r="Z117"/>
  <c r="V117"/>
  <c r="R117"/>
  <c r="P117" s="1"/>
  <c r="M117"/>
  <c r="I117"/>
  <c r="E117"/>
  <c r="C117" s="1"/>
  <c r="AB116"/>
  <c r="AA116"/>
  <c r="Z116"/>
  <c r="Y116"/>
  <c r="X116"/>
  <c r="W116"/>
  <c r="V116"/>
  <c r="U116"/>
  <c r="T116"/>
  <c r="S116"/>
  <c r="R116"/>
  <c r="Q116"/>
  <c r="P116"/>
  <c r="O116"/>
  <c r="N116"/>
  <c r="M116" s="1"/>
  <c r="L116"/>
  <c r="K116"/>
  <c r="J116"/>
  <c r="H116"/>
  <c r="G116"/>
  <c r="F116"/>
  <c r="E116" s="1"/>
  <c r="D116"/>
  <c r="Z115"/>
  <c r="V115"/>
  <c r="R115"/>
  <c r="P115" s="1"/>
  <c r="M115"/>
  <c r="I115"/>
  <c r="E115"/>
  <c r="C115" s="1"/>
  <c r="Z114"/>
  <c r="R114"/>
  <c r="P114"/>
  <c r="M114"/>
  <c r="I114"/>
  <c r="E114"/>
  <c r="C114"/>
  <c r="AC114" s="1"/>
  <c r="Z113"/>
  <c r="V113"/>
  <c r="R113"/>
  <c r="M113"/>
  <c r="I113"/>
  <c r="E113"/>
  <c r="C113" s="1"/>
  <c r="Z112"/>
  <c r="V112"/>
  <c r="R112"/>
  <c r="P112"/>
  <c r="M112"/>
  <c r="I112"/>
  <c r="E112"/>
  <c r="C112"/>
  <c r="AC112" s="1"/>
  <c r="Z111"/>
  <c r="V111"/>
  <c r="R111"/>
  <c r="M111"/>
  <c r="I111"/>
  <c r="E111"/>
  <c r="C111" s="1"/>
  <c r="Z110"/>
  <c r="V110"/>
  <c r="R110"/>
  <c r="P110"/>
  <c r="M110"/>
  <c r="I110"/>
  <c r="E110"/>
  <c r="C110"/>
  <c r="AC110" s="1"/>
  <c r="Z109"/>
  <c r="V109"/>
  <c r="R109"/>
  <c r="M109"/>
  <c r="I109"/>
  <c r="E109"/>
  <c r="C109" s="1"/>
  <c r="Z108"/>
  <c r="V108"/>
  <c r="R108"/>
  <c r="P108"/>
  <c r="M108"/>
  <c r="I108"/>
  <c r="E108"/>
  <c r="C108"/>
  <c r="AC108" s="1"/>
  <c r="Z107"/>
  <c r="V107"/>
  <c r="R107"/>
  <c r="M107"/>
  <c r="I107"/>
  <c r="E107"/>
  <c r="C107" s="1"/>
  <c r="AB106"/>
  <c r="AA106"/>
  <c r="Z106" s="1"/>
  <c r="Y106"/>
  <c r="X106"/>
  <c r="W106"/>
  <c r="U106"/>
  <c r="T106"/>
  <c r="S106"/>
  <c r="R106" s="1"/>
  <c r="Q106"/>
  <c r="O106"/>
  <c r="N106"/>
  <c r="M106"/>
  <c r="L106"/>
  <c r="K106"/>
  <c r="J106"/>
  <c r="I106"/>
  <c r="H106"/>
  <c r="G106"/>
  <c r="F106"/>
  <c r="E106"/>
  <c r="D106"/>
  <c r="C106"/>
  <c r="Z105"/>
  <c r="V105"/>
  <c r="R105"/>
  <c r="M105"/>
  <c r="I105"/>
  <c r="E105"/>
  <c r="C105" s="1"/>
  <c r="Z104"/>
  <c r="V104"/>
  <c r="R104"/>
  <c r="P104"/>
  <c r="M104"/>
  <c r="I104"/>
  <c r="E104"/>
  <c r="C104"/>
  <c r="AC104" s="1"/>
  <c r="Z103"/>
  <c r="V103"/>
  <c r="R103"/>
  <c r="M103"/>
  <c r="I103"/>
  <c r="E103"/>
  <c r="C103" s="1"/>
  <c r="Z102"/>
  <c r="R102"/>
  <c r="P102" s="1"/>
  <c r="M102"/>
  <c r="I102"/>
  <c r="E102"/>
  <c r="Z101"/>
  <c r="V101"/>
  <c r="R101"/>
  <c r="P101" s="1"/>
  <c r="M101"/>
  <c r="I101"/>
  <c r="E101"/>
  <c r="C101" s="1"/>
  <c r="Z100"/>
  <c r="V100"/>
  <c r="R100"/>
  <c r="P100" s="1"/>
  <c r="M100"/>
  <c r="I100"/>
  <c r="E100"/>
  <c r="Z99"/>
  <c r="V99"/>
  <c r="R99"/>
  <c r="P99" s="1"/>
  <c r="M99"/>
  <c r="I99"/>
  <c r="E99"/>
  <c r="C99" s="1"/>
  <c r="AB98"/>
  <c r="AA98"/>
  <c r="Z98"/>
  <c r="Y98"/>
  <c r="X98"/>
  <c r="W98"/>
  <c r="V98"/>
  <c r="U98"/>
  <c r="T98"/>
  <c r="S98"/>
  <c r="R98"/>
  <c r="Q98"/>
  <c r="P98"/>
  <c r="O98"/>
  <c r="N98"/>
  <c r="M98" s="1"/>
  <c r="L98"/>
  <c r="K98"/>
  <c r="J98"/>
  <c r="H98"/>
  <c r="G98"/>
  <c r="F98"/>
  <c r="E98" s="1"/>
  <c r="D98"/>
  <c r="Z97"/>
  <c r="V97"/>
  <c r="R97"/>
  <c r="P97" s="1"/>
  <c r="M97"/>
  <c r="I97"/>
  <c r="E97"/>
  <c r="C97" s="1"/>
  <c r="C96"/>
  <c r="AC96" s="1"/>
  <c r="P95"/>
  <c r="C95"/>
  <c r="AC95" s="1"/>
  <c r="C94"/>
  <c r="AC94" s="1"/>
  <c r="S93"/>
  <c r="P93"/>
  <c r="C93"/>
  <c r="AC93" s="1"/>
  <c r="AB92"/>
  <c r="Z92"/>
  <c r="Y92"/>
  <c r="X92"/>
  <c r="V92"/>
  <c r="U92"/>
  <c r="T92"/>
  <c r="R92"/>
  <c r="Q92"/>
  <c r="O92"/>
  <c r="N92"/>
  <c r="M92"/>
  <c r="L92"/>
  <c r="K92"/>
  <c r="J92"/>
  <c r="I92"/>
  <c r="H92"/>
  <c r="G92"/>
  <c r="F92"/>
  <c r="E92"/>
  <c r="D92"/>
  <c r="P91"/>
  <c r="C91"/>
  <c r="P90"/>
  <c r="C90"/>
  <c r="W89"/>
  <c r="C89"/>
  <c r="AC89" s="1"/>
  <c r="W88"/>
  <c r="P88"/>
  <c r="C88"/>
  <c r="AC88" s="1"/>
  <c r="W87"/>
  <c r="P87"/>
  <c r="C87"/>
  <c r="P86"/>
  <c r="C86"/>
  <c r="AB85"/>
  <c r="Y85"/>
  <c r="X85"/>
  <c r="U85"/>
  <c r="T85"/>
  <c r="R85"/>
  <c r="Q85"/>
  <c r="O85"/>
  <c r="N85"/>
  <c r="M85"/>
  <c r="L85"/>
  <c r="K85"/>
  <c r="J85"/>
  <c r="I85"/>
  <c r="H85"/>
  <c r="G85"/>
  <c r="F85"/>
  <c r="E85"/>
  <c r="D85"/>
  <c r="W84"/>
  <c r="P84"/>
  <c r="C84"/>
  <c r="P83"/>
  <c r="C83"/>
  <c r="W82"/>
  <c r="P82"/>
  <c r="C82"/>
  <c r="AC82" s="1"/>
  <c r="W81"/>
  <c r="P81"/>
  <c r="C81"/>
  <c r="W80"/>
  <c r="S80"/>
  <c r="P80"/>
  <c r="C80"/>
  <c r="AA79"/>
  <c r="S79"/>
  <c r="C79"/>
  <c r="AC79" s="1"/>
  <c r="AA78"/>
  <c r="P78"/>
  <c r="C78"/>
  <c r="AB77"/>
  <c r="Z77"/>
  <c r="Y77"/>
  <c r="X77"/>
  <c r="V77"/>
  <c r="U77"/>
  <c r="T77"/>
  <c r="R77"/>
  <c r="Q77"/>
  <c r="O77"/>
  <c r="M77"/>
  <c r="L77"/>
  <c r="K77"/>
  <c r="J77"/>
  <c r="I77"/>
  <c r="H77"/>
  <c r="F77"/>
  <c r="E77"/>
  <c r="D77"/>
  <c r="P76"/>
  <c r="C76"/>
  <c r="AC76" s="1"/>
  <c r="S75"/>
  <c r="P75"/>
  <c r="C75"/>
  <c r="P74"/>
  <c r="C74"/>
  <c r="P73"/>
  <c r="C73"/>
  <c r="P72"/>
  <c r="C72"/>
  <c r="AA71"/>
  <c r="S71"/>
  <c r="P71"/>
  <c r="C71"/>
  <c r="AA70"/>
  <c r="P70"/>
  <c r="C70"/>
  <c r="AC70" s="1"/>
  <c r="W69"/>
  <c r="P69"/>
  <c r="C69"/>
  <c r="AB68"/>
  <c r="Z68"/>
  <c r="Y68"/>
  <c r="X68"/>
  <c r="V68"/>
  <c r="U68"/>
  <c r="T68"/>
  <c r="R68"/>
  <c r="Q68"/>
  <c r="O68"/>
  <c r="N68"/>
  <c r="M68"/>
  <c r="L68"/>
  <c r="J68"/>
  <c r="I68"/>
  <c r="H68"/>
  <c r="G68"/>
  <c r="F68"/>
  <c r="E68"/>
  <c r="D68"/>
  <c r="P67"/>
  <c r="C67"/>
  <c r="S66"/>
  <c r="P66"/>
  <c r="C66"/>
  <c r="AC66" s="1"/>
  <c r="S65"/>
  <c r="P65"/>
  <c r="C65"/>
  <c r="S64"/>
  <c r="P64"/>
  <c r="C64"/>
  <c r="AC64" s="1"/>
  <c r="S63"/>
  <c r="P63"/>
  <c r="C63"/>
  <c r="S62"/>
  <c r="P62"/>
  <c r="C62"/>
  <c r="AC62" s="1"/>
  <c r="W61"/>
  <c r="S61"/>
  <c r="P61"/>
  <c r="C61"/>
  <c r="AC61" s="1"/>
  <c r="P60"/>
  <c r="C60"/>
  <c r="AC60" s="1"/>
  <c r="P59"/>
  <c r="C59"/>
  <c r="AC59" s="1"/>
  <c r="P58"/>
  <c r="C58"/>
  <c r="AC58" s="1"/>
  <c r="AB57"/>
  <c r="Z57"/>
  <c r="Y57"/>
  <c r="X57"/>
  <c r="V57"/>
  <c r="U57"/>
  <c r="T57"/>
  <c r="R57"/>
  <c r="Q57"/>
  <c r="O57"/>
  <c r="N57"/>
  <c r="M57"/>
  <c r="L57"/>
  <c r="K57"/>
  <c r="J57"/>
  <c r="I57"/>
  <c r="H57"/>
  <c r="G57"/>
  <c r="F57"/>
  <c r="E57"/>
  <c r="D57"/>
  <c r="AB56"/>
  <c r="X56"/>
  <c r="T56"/>
  <c r="P56"/>
  <c r="AC56" s="1"/>
  <c r="AA55"/>
  <c r="Z55"/>
  <c r="Y55"/>
  <c r="W55"/>
  <c r="V55"/>
  <c r="U55"/>
  <c r="S55"/>
  <c r="R55"/>
  <c r="Q55"/>
  <c r="O55"/>
  <c r="N55"/>
  <c r="M55"/>
  <c r="L55"/>
  <c r="K55"/>
  <c r="J55"/>
  <c r="I55"/>
  <c r="H55"/>
  <c r="G55"/>
  <c r="F55"/>
  <c r="E55"/>
  <c r="D55"/>
  <c r="C55"/>
  <c r="AB54"/>
  <c r="X54"/>
  <c r="T54"/>
  <c r="P54"/>
  <c r="AC54" s="1"/>
  <c r="O54"/>
  <c r="K54"/>
  <c r="G54"/>
  <c r="AB53"/>
  <c r="X53"/>
  <c r="T53"/>
  <c r="P53"/>
  <c r="AC53" s="1"/>
  <c r="O53"/>
  <c r="K53"/>
  <c r="G53"/>
  <c r="AB52"/>
  <c r="X52"/>
  <c r="T52"/>
  <c r="P52"/>
  <c r="AC52" s="1"/>
  <c r="O52"/>
  <c r="K52"/>
  <c r="G52"/>
  <c r="AB51"/>
  <c r="X51"/>
  <c r="T51"/>
  <c r="P51"/>
  <c r="AC51" s="1"/>
  <c r="O51"/>
  <c r="K51"/>
  <c r="G51"/>
  <c r="AB50"/>
  <c r="X50"/>
  <c r="T50"/>
  <c r="P50"/>
  <c r="AC50" s="1"/>
  <c r="O50"/>
  <c r="K50"/>
  <c r="G50"/>
  <c r="AB49"/>
  <c r="X49"/>
  <c r="T49"/>
  <c r="P49"/>
  <c r="AC49" s="1"/>
  <c r="O49"/>
  <c r="K49"/>
  <c r="G49"/>
  <c r="AA48"/>
  <c r="Z48"/>
  <c r="Y48"/>
  <c r="W48"/>
  <c r="V48"/>
  <c r="U48"/>
  <c r="S48"/>
  <c r="R48"/>
  <c r="Q48"/>
  <c r="N48"/>
  <c r="M48"/>
  <c r="L48"/>
  <c r="J48"/>
  <c r="I48"/>
  <c r="H48"/>
  <c r="F48"/>
  <c r="E48"/>
  <c r="D48"/>
  <c r="AB47"/>
  <c r="X47"/>
  <c r="T47"/>
  <c r="P47"/>
  <c r="AC47" s="1"/>
  <c r="O47"/>
  <c r="K47"/>
  <c r="G47"/>
  <c r="AB46"/>
  <c r="X46"/>
  <c r="T46"/>
  <c r="P46"/>
  <c r="AC46" s="1"/>
  <c r="O46"/>
  <c r="K46"/>
  <c r="G46"/>
  <c r="AB45"/>
  <c r="X45"/>
  <c r="T45"/>
  <c r="P45"/>
  <c r="AC45" s="1"/>
  <c r="O45"/>
  <c r="K45"/>
  <c r="G45"/>
  <c r="AB44"/>
  <c r="X44"/>
  <c r="T44"/>
  <c r="P44"/>
  <c r="AC44" s="1"/>
  <c r="O44"/>
  <c r="K44"/>
  <c r="G44"/>
  <c r="AB43"/>
  <c r="X43"/>
  <c r="T43"/>
  <c r="P43"/>
  <c r="AC43" s="1"/>
  <c r="O43"/>
  <c r="K43"/>
  <c r="G43"/>
  <c r="AB42"/>
  <c r="X42"/>
  <c r="T42"/>
  <c r="P42"/>
  <c r="AC42" s="1"/>
  <c r="O42"/>
  <c r="K42"/>
  <c r="G42"/>
  <c r="AB41"/>
  <c r="X41"/>
  <c r="T41"/>
  <c r="P41"/>
  <c r="AC41" s="1"/>
  <c r="O41"/>
  <c r="K41"/>
  <c r="AB40"/>
  <c r="X40"/>
  <c r="T40"/>
  <c r="P40"/>
  <c r="AC40" s="1"/>
  <c r="O40"/>
  <c r="K40"/>
  <c r="G40"/>
  <c r="AA39"/>
  <c r="Z39"/>
  <c r="Y39"/>
  <c r="W39"/>
  <c r="V39"/>
  <c r="U39"/>
  <c r="S39"/>
  <c r="R39"/>
  <c r="Q39"/>
  <c r="N39"/>
  <c r="M39"/>
  <c r="L39"/>
  <c r="J39"/>
  <c r="I39"/>
  <c r="H39"/>
  <c r="F39"/>
  <c r="E39"/>
  <c r="D39"/>
  <c r="AB38"/>
  <c r="X38"/>
  <c r="T38"/>
  <c r="P38"/>
  <c r="AC38" s="1"/>
  <c r="O38"/>
  <c r="K38"/>
  <c r="G38"/>
  <c r="AB37"/>
  <c r="X37"/>
  <c r="T37"/>
  <c r="P37"/>
  <c r="AC37" s="1"/>
  <c r="O37"/>
  <c r="K37"/>
  <c r="G37"/>
  <c r="AB36"/>
  <c r="X36"/>
  <c r="T36"/>
  <c r="P36"/>
  <c r="AC36" s="1"/>
  <c r="O36"/>
  <c r="K36"/>
  <c r="G36"/>
  <c r="AB35"/>
  <c r="X35"/>
  <c r="T35"/>
  <c r="P35"/>
  <c r="AC35" s="1"/>
  <c r="O35"/>
  <c r="K35"/>
  <c r="G35"/>
  <c r="AB34"/>
  <c r="X34"/>
  <c r="T34"/>
  <c r="P34"/>
  <c r="AC34" s="1"/>
  <c r="O34"/>
  <c r="K34"/>
  <c r="G34"/>
  <c r="AB33"/>
  <c r="X33"/>
  <c r="T33"/>
  <c r="P33"/>
  <c r="AC33" s="1"/>
  <c r="O33"/>
  <c r="K33"/>
  <c r="G33"/>
  <c r="AB32"/>
  <c r="X32"/>
  <c r="T32"/>
  <c r="P32"/>
  <c r="AC32" s="1"/>
  <c r="O32"/>
  <c r="K32"/>
  <c r="G32"/>
  <c r="AB31"/>
  <c r="X31"/>
  <c r="T31"/>
  <c r="P31"/>
  <c r="AC31" s="1"/>
  <c r="O31"/>
  <c r="K31"/>
  <c r="G31"/>
  <c r="AB30"/>
  <c r="X30"/>
  <c r="T30"/>
  <c r="P30"/>
  <c r="AC30" s="1"/>
  <c r="O30"/>
  <c r="K30"/>
  <c r="G30"/>
  <c r="AB29"/>
  <c r="X29"/>
  <c r="T29"/>
  <c r="P29"/>
  <c r="AC29" s="1"/>
  <c r="O29"/>
  <c r="K29"/>
  <c r="G29"/>
  <c r="AB28"/>
  <c r="X28"/>
  <c r="T28"/>
  <c r="P28"/>
  <c r="AC28" s="1"/>
  <c r="O28"/>
  <c r="K28"/>
  <c r="G28"/>
  <c r="AA27"/>
  <c r="Z27"/>
  <c r="Y27"/>
  <c r="W27"/>
  <c r="V27"/>
  <c r="U27"/>
  <c r="S27"/>
  <c r="R27"/>
  <c r="Q27"/>
  <c r="N27"/>
  <c r="M27"/>
  <c r="L27"/>
  <c r="J27"/>
  <c r="I27"/>
  <c r="H27"/>
  <c r="F27"/>
  <c r="E27"/>
  <c r="D27"/>
  <c r="AB26"/>
  <c r="X26"/>
  <c r="T26"/>
  <c r="P26"/>
  <c r="AC26" s="1"/>
  <c r="O26"/>
  <c r="K26"/>
  <c r="G26"/>
  <c r="AB25"/>
  <c r="X25"/>
  <c r="T25"/>
  <c r="P25"/>
  <c r="AC25" s="1"/>
  <c r="O25"/>
  <c r="K25"/>
  <c r="G25"/>
  <c r="AB24"/>
  <c r="X24"/>
  <c r="T24"/>
  <c r="P24"/>
  <c r="AC24" s="1"/>
  <c r="O24"/>
  <c r="K24"/>
  <c r="G24"/>
  <c r="AB23"/>
  <c r="X23"/>
  <c r="T23"/>
  <c r="P23"/>
  <c r="AC23" s="1"/>
  <c r="O23"/>
  <c r="K23"/>
  <c r="G23"/>
  <c r="AB22"/>
  <c r="X22"/>
  <c r="T22"/>
  <c r="P22"/>
  <c r="AC22" s="1"/>
  <c r="O22"/>
  <c r="K22"/>
  <c r="G22"/>
  <c r="AB21"/>
  <c r="X21"/>
  <c r="T21"/>
  <c r="P21"/>
  <c r="AC21" s="1"/>
  <c r="O21"/>
  <c r="K21"/>
  <c r="G21"/>
  <c r="AB20"/>
  <c r="X20"/>
  <c r="T20"/>
  <c r="P20"/>
  <c r="AC20" s="1"/>
  <c r="O20"/>
  <c r="K20"/>
  <c r="G20"/>
  <c r="AB19"/>
  <c r="X19"/>
  <c r="T19"/>
  <c r="P19"/>
  <c r="AC19" s="1"/>
  <c r="O19"/>
  <c r="K19"/>
  <c r="G19"/>
  <c r="AB18"/>
  <c r="X18"/>
  <c r="T18"/>
  <c r="P18"/>
  <c r="AC18" s="1"/>
  <c r="O18"/>
  <c r="K18"/>
  <c r="G18"/>
  <c r="AB17"/>
  <c r="X17"/>
  <c r="T17"/>
  <c r="P17"/>
  <c r="AC17" s="1"/>
  <c r="O17"/>
  <c r="K17"/>
  <c r="G17"/>
  <c r="AA16"/>
  <c r="Z16"/>
  <c r="Y16"/>
  <c r="W16"/>
  <c r="V16"/>
  <c r="U16"/>
  <c r="S16"/>
  <c r="R16"/>
  <c r="Q16"/>
  <c r="N16"/>
  <c r="M16"/>
  <c r="L16"/>
  <c r="J16"/>
  <c r="I16"/>
  <c r="H16"/>
  <c r="F16"/>
  <c r="E16"/>
  <c r="D16"/>
  <c r="P15"/>
  <c r="AC15" s="1"/>
  <c r="P14"/>
  <c r="AC14" s="1"/>
  <c r="P13"/>
  <c r="AC13" s="1"/>
  <c r="P12"/>
  <c r="AC12" s="1"/>
  <c r="P11"/>
  <c r="AC11" s="1"/>
  <c r="P10"/>
  <c r="AC10" s="1"/>
  <c r="P9"/>
  <c r="AC9" s="1"/>
  <c r="AC97" l="1"/>
  <c r="AC99"/>
  <c r="AC101"/>
  <c r="AC115"/>
  <c r="AC117"/>
  <c r="AC119"/>
  <c r="AC121"/>
  <c r="AC123"/>
  <c r="AC125"/>
  <c r="AC127"/>
  <c r="AC63"/>
  <c r="AC65"/>
  <c r="AC67"/>
  <c r="AC69"/>
  <c r="AC71"/>
  <c r="AC72"/>
  <c r="AC73"/>
  <c r="AC74"/>
  <c r="AC75"/>
  <c r="AC78"/>
  <c r="AC80"/>
  <c r="AC81"/>
  <c r="AC83"/>
  <c r="AC84"/>
  <c r="AC86"/>
  <c r="AC87"/>
  <c r="AC90"/>
  <c r="AC91"/>
  <c r="I98"/>
  <c r="C98" s="1"/>
  <c r="AC98" s="1"/>
  <c r="C100"/>
  <c r="AC100" s="1"/>
  <c r="C102"/>
  <c r="AC102" s="1"/>
  <c r="P103"/>
  <c r="P105"/>
  <c r="AC105" s="1"/>
  <c r="V106"/>
  <c r="P107"/>
  <c r="P109"/>
  <c r="P111"/>
  <c r="P113"/>
  <c r="I116"/>
  <c r="C118"/>
  <c r="AC118" s="1"/>
  <c r="C120"/>
  <c r="AC120" s="1"/>
  <c r="C122"/>
  <c r="AC122" s="1"/>
  <c r="C124"/>
  <c r="AC124" s="1"/>
  <c r="C126"/>
  <c r="AC126" s="1"/>
  <c r="E129"/>
  <c r="M129"/>
  <c r="P131"/>
  <c r="AC131" s="1"/>
  <c r="P133"/>
  <c r="P135"/>
  <c r="AC135" s="1"/>
  <c r="P137"/>
  <c r="P141"/>
  <c r="AC141" s="1"/>
  <c r="P143"/>
  <c r="P145"/>
  <c r="AC145" s="1"/>
  <c r="AC103"/>
  <c r="AC106"/>
  <c r="P106"/>
  <c r="AC107"/>
  <c r="AC109"/>
  <c r="AC111"/>
  <c r="AC113"/>
  <c r="C116"/>
  <c r="AC116" s="1"/>
  <c r="AC133"/>
  <c r="V132"/>
  <c r="AC137"/>
  <c r="AC143"/>
  <c r="C129"/>
  <c r="AC129" s="1"/>
  <c r="R132"/>
  <c r="E139"/>
  <c r="I139"/>
  <c r="M139"/>
  <c r="C39"/>
  <c r="P55"/>
  <c r="AC55" s="1"/>
  <c r="P39"/>
  <c r="X27"/>
  <c r="G39"/>
  <c r="O39"/>
  <c r="T39"/>
  <c r="AB39"/>
  <c r="X48"/>
  <c r="W68"/>
  <c r="C77"/>
  <c r="AC77" s="1"/>
  <c r="S77"/>
  <c r="AA77"/>
  <c r="W92"/>
  <c r="K27"/>
  <c r="C85"/>
  <c r="AC85" s="1"/>
  <c r="S92"/>
  <c r="K16"/>
  <c r="T16"/>
  <c r="AB16"/>
  <c r="P16"/>
  <c r="C27"/>
  <c r="AC27" s="1"/>
  <c r="P27"/>
  <c r="K48"/>
  <c r="W57"/>
  <c r="P57"/>
  <c r="S68"/>
  <c r="AA68"/>
  <c r="W77"/>
  <c r="C92"/>
  <c r="AC92" s="1"/>
  <c r="X16"/>
  <c r="G27"/>
  <c r="O27"/>
  <c r="T27"/>
  <c r="AB27"/>
  <c r="K39"/>
  <c r="X39"/>
  <c r="C48"/>
  <c r="AC48" s="1"/>
  <c r="G48"/>
  <c r="O48"/>
  <c r="P48"/>
  <c r="T48"/>
  <c r="AB48"/>
  <c r="S57"/>
  <c r="AA57"/>
  <c r="C16"/>
  <c r="AC16" s="1"/>
  <c r="G16"/>
  <c r="O16"/>
  <c r="C57"/>
  <c r="C68"/>
  <c r="AC68" s="1"/>
  <c r="P68"/>
  <c r="T55"/>
  <c r="X55"/>
  <c r="AB55"/>
  <c r="AC57" l="1"/>
  <c r="AC39"/>
  <c r="P132"/>
  <c r="AC132" s="1"/>
  <c r="C139"/>
  <c r="AC139" s="1"/>
</calcChain>
</file>

<file path=xl/sharedStrings.xml><?xml version="1.0" encoding="utf-8"?>
<sst xmlns="http://schemas.openxmlformats.org/spreadsheetml/2006/main" count="175" uniqueCount="151">
  <si>
    <t>Наименование кожуунов и сумонов</t>
  </si>
  <si>
    <t xml:space="preserve">Код ОКТМО </t>
  </si>
  <si>
    <t>Налог на имущество</t>
  </si>
  <si>
    <t xml:space="preserve">Земельный налог </t>
  </si>
  <si>
    <t xml:space="preserve">Транспортный налог </t>
  </si>
  <si>
    <t>Отклонение (гр2- гр15)</t>
  </si>
  <si>
    <t>кол-во</t>
  </si>
  <si>
    <t>всего</t>
  </si>
  <si>
    <t>налог</t>
  </si>
  <si>
    <t>пеня</t>
  </si>
  <si>
    <t>г. Кызыл</t>
  </si>
  <si>
    <t>р. Чеди-Холь</t>
  </si>
  <si>
    <t>с. Хову-Аксы</t>
  </si>
  <si>
    <t xml:space="preserve">с. Сайлыг </t>
  </si>
  <si>
    <t>с. Ак-Тал</t>
  </si>
  <si>
    <t>с. Холчук</t>
  </si>
  <si>
    <t>с. Чал-Кежик</t>
  </si>
  <si>
    <t>с. Элегест</t>
  </si>
  <si>
    <t>Кызылский кожуун</t>
  </si>
  <si>
    <t>пгт Каа-Хем</t>
  </si>
  <si>
    <t>Баян-Кол</t>
  </si>
  <si>
    <t>Кара-Хаак</t>
  </si>
  <si>
    <t>Сукпак</t>
  </si>
  <si>
    <t>Терлиг-Хая</t>
  </si>
  <si>
    <t>Усть-Элегест</t>
  </si>
  <si>
    <t>Целинное</t>
  </si>
  <si>
    <t>Черби</t>
  </si>
  <si>
    <t>Шамбалыг</t>
  </si>
  <si>
    <t>Ээрбек</t>
  </si>
  <si>
    <t>Каа-Хемский кожуун</t>
  </si>
  <si>
    <t>Бояровка</t>
  </si>
  <si>
    <t>Бурен-Бай-Хаак</t>
  </si>
  <si>
    <t>Бурен-Хем</t>
  </si>
  <si>
    <t>Дерзиг-Аксы</t>
  </si>
  <si>
    <t>Ильинка</t>
  </si>
  <si>
    <t>Кок-Хаак</t>
  </si>
  <si>
    <t>Кундустуг</t>
  </si>
  <si>
    <t>Сарыг-Сеп</t>
  </si>
  <si>
    <t>Сизим</t>
  </si>
  <si>
    <t>Суг-Бажы</t>
  </si>
  <si>
    <t>Усть-Бурен</t>
  </si>
  <si>
    <t>Пий-Хемский кожуун</t>
  </si>
  <si>
    <t>Туран</t>
  </si>
  <si>
    <t>Аржаан</t>
  </si>
  <si>
    <t>Севи</t>
  </si>
  <si>
    <t>Сесерлиг</t>
  </si>
  <si>
    <t>Суш</t>
  </si>
  <si>
    <t>Тарлаг</t>
  </si>
  <si>
    <t>Уюк</t>
  </si>
  <si>
    <t>Хадын</t>
  </si>
  <si>
    <t>Тоджинский кожуун</t>
  </si>
  <si>
    <t>Азасский</t>
  </si>
  <si>
    <t>Ий</t>
  </si>
  <si>
    <t>Сыстыг-Хем</t>
  </si>
  <si>
    <t>Тоора-Хем</t>
  </si>
  <si>
    <t>Чазылары</t>
  </si>
  <si>
    <t>Ырбан</t>
  </si>
  <si>
    <t>Тере-Хольский кожуун</t>
  </si>
  <si>
    <t>Кунгуртуг</t>
  </si>
  <si>
    <t>Улуг-Хемский кожуун</t>
  </si>
  <si>
    <t>г. Шагонар</t>
  </si>
  <si>
    <t>с. Арыг-Узуу</t>
  </si>
  <si>
    <t>с. Арыскан</t>
  </si>
  <si>
    <t>с. Иштии-Хем</t>
  </si>
  <si>
    <t>с. Ийи-Тал</t>
  </si>
  <si>
    <t>с. Арыг-Бажы</t>
  </si>
  <si>
    <t>с. Торгалыг</t>
  </si>
  <si>
    <t>с. Чааты</t>
  </si>
  <si>
    <t>с. Эйлиг-Хем</t>
  </si>
  <si>
    <t>с. Хайыракан</t>
  </si>
  <si>
    <t>Тандинский кожуун</t>
  </si>
  <si>
    <t>с. Бай-Хаак</t>
  </si>
  <si>
    <t>с. Балгазын</t>
  </si>
  <si>
    <t>с. Дурген</t>
  </si>
  <si>
    <t>с. Кочетово</t>
  </si>
  <si>
    <t>с. Кызыл-Арыг</t>
  </si>
  <si>
    <t>с. Межегей</t>
  </si>
  <si>
    <t>с. Успенка</t>
  </si>
  <si>
    <t>Тес-Хемский кожуун</t>
  </si>
  <si>
    <t>с. Самагалтай</t>
  </si>
  <si>
    <t>с. Берт-Даг</t>
  </si>
  <si>
    <t>с. Кызыл-Чыраа</t>
  </si>
  <si>
    <t>с. О-Шынаа</t>
  </si>
  <si>
    <t>с. У-Шынаа</t>
  </si>
  <si>
    <t>с. Чыргаланды</t>
  </si>
  <si>
    <t>с. Шуурмак</t>
  </si>
  <si>
    <t>Эрзинский кожуун</t>
  </si>
  <si>
    <t>с. Эрзин</t>
  </si>
  <si>
    <t>с. Бай-Даг</t>
  </si>
  <si>
    <t>с. Качык</t>
  </si>
  <si>
    <t>с. Морен</t>
  </si>
  <si>
    <t>с. Нарын</t>
  </si>
  <si>
    <t>с. Сарыг-Булун</t>
  </si>
  <si>
    <t>Чаа-Хольский кожуун</t>
  </si>
  <si>
    <t>с. Ак-Дуруг</t>
  </si>
  <si>
    <t>с. Кызыл-Даг</t>
  </si>
  <si>
    <t>с. Чаа-Холь</t>
  </si>
  <si>
    <t>с. Шанчы</t>
  </si>
  <si>
    <t>г.Ак-Довурак</t>
  </si>
  <si>
    <t>Бай-Тайгинский кожуун</t>
  </si>
  <si>
    <t>Бай-Тал</t>
  </si>
  <si>
    <t>Кара-Холь</t>
  </si>
  <si>
    <t>Кызыл-Даг</t>
  </si>
  <si>
    <t>Тээли</t>
  </si>
  <si>
    <t>Хемчик</t>
  </si>
  <si>
    <t>Шуй</t>
  </si>
  <si>
    <t>Ээр-Хавак</t>
  </si>
  <si>
    <t>Барун-Хемчикский</t>
  </si>
  <si>
    <t>Дон-Терезин</t>
  </si>
  <si>
    <t>Аксы-Барлык</t>
  </si>
  <si>
    <t>Аянгаты</t>
  </si>
  <si>
    <t>Барлык</t>
  </si>
  <si>
    <t>Бижиктиг-Хая</t>
  </si>
  <si>
    <t>Хонделен</t>
  </si>
  <si>
    <t>Шекпээр</t>
  </si>
  <si>
    <t>Эрги-Барлык</t>
  </si>
  <si>
    <t>Кызыл-Мажалык</t>
  </si>
  <si>
    <t>Дзун-Хемчикский кожуун</t>
  </si>
  <si>
    <t>г. Чадан</t>
  </si>
  <si>
    <t>Баян-Тала</t>
  </si>
  <si>
    <t>Ийме</t>
  </si>
  <si>
    <t>Теве-Хая</t>
  </si>
  <si>
    <t>Хайыракан</t>
  </si>
  <si>
    <t>Хондергей</t>
  </si>
  <si>
    <t>Хорум-Даг</t>
  </si>
  <si>
    <t>Бажын-Алаак</t>
  </si>
  <si>
    <t>Чыраа-Бажы</t>
  </si>
  <si>
    <t>Чыргакы</t>
  </si>
  <si>
    <t>Шеми</t>
  </si>
  <si>
    <t>Элдиг-Хем</t>
  </si>
  <si>
    <t>Монгун-Тайгинский кожуун</t>
  </si>
  <si>
    <t>Каргы (Мугур-Аксы)</t>
  </si>
  <si>
    <t>Кызыл-Хая (Моген-Бурен)</t>
  </si>
  <si>
    <t>Овюрский кожуун</t>
  </si>
  <si>
    <t>Саглы</t>
  </si>
  <si>
    <t>Ак-Чыраа</t>
  </si>
  <si>
    <t>Солчур</t>
  </si>
  <si>
    <t>Дус-даг</t>
  </si>
  <si>
    <t>Хандагайты</t>
  </si>
  <si>
    <t>Чаа-Суур</t>
  </si>
  <si>
    <t>Сут-Хольский кожуун</t>
  </si>
  <si>
    <t>Ак-Даш</t>
  </si>
  <si>
    <t>Алдан-Маадыр</t>
  </si>
  <si>
    <t>Бора-Тайга</t>
  </si>
  <si>
    <t>Ишкин</t>
  </si>
  <si>
    <t>Кара-Чыраа</t>
  </si>
  <si>
    <t>Кызыл-Тайга</t>
  </si>
  <si>
    <t>Суг-Аксы</t>
  </si>
  <si>
    <t>итого по республике</t>
  </si>
  <si>
    <t xml:space="preserve">Всего задолженность по налогам на отчетную дату 01.08.2015 г. </t>
  </si>
  <si>
    <t>Всего по налогам на начало текущего  года  01.01.2015 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</si>
</sst>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10" xfId="0" applyFont="1" applyFill="1" applyBorder="1"/>
    <xf numFmtId="3" fontId="1" fillId="2" borderId="4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1" fontId="7" fillId="0" borderId="4" xfId="0" applyNumberFormat="1" applyFont="1" applyBorder="1" applyAlignment="1">
      <alignment horizont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" fontId="7" fillId="3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8" fillId="2" borderId="4" xfId="0" applyNumberFormat="1" applyFont="1" applyFill="1" applyBorder="1"/>
    <xf numFmtId="1" fontId="9" fillId="2" borderId="4" xfId="0" applyNumberFormat="1" applyFont="1" applyFill="1" applyBorder="1"/>
    <xf numFmtId="1" fontId="0" fillId="5" borderId="4" xfId="0" applyNumberFormat="1" applyFont="1" applyFill="1" applyBorder="1"/>
    <xf numFmtId="1" fontId="0" fillId="2" borderId="4" xfId="0" applyNumberFormat="1" applyFont="1" applyFill="1" applyBorder="1"/>
    <xf numFmtId="1" fontId="0" fillId="2" borderId="10" xfId="0" applyNumberFormat="1" applyFont="1" applyFill="1" applyBorder="1"/>
    <xf numFmtId="0" fontId="0" fillId="2" borderId="4" xfId="0" applyFont="1" applyFill="1" applyBorder="1"/>
    <xf numFmtId="1" fontId="1" fillId="5" borderId="4" xfId="0" applyNumberFormat="1" applyFont="1" applyFill="1" applyBorder="1" applyAlignment="1">
      <alignment horizontal="center"/>
    </xf>
    <xf numFmtId="1" fontId="2" fillId="5" borderId="10" xfId="0" applyNumberFormat="1" applyFont="1" applyFill="1" applyBorder="1" applyAlignment="1">
      <alignment horizontal="center"/>
    </xf>
    <xf numFmtId="0" fontId="0" fillId="5" borderId="0" xfId="0" applyFill="1"/>
    <xf numFmtId="0" fontId="1" fillId="4" borderId="4" xfId="0" applyFont="1" applyFill="1" applyBorder="1" applyAlignment="1">
      <alignment horizontal="left"/>
    </xf>
    <xf numFmtId="3" fontId="1" fillId="4" borderId="4" xfId="0" applyNumberFormat="1" applyFont="1" applyFill="1" applyBorder="1" applyAlignment="1">
      <alignment horizontal="left"/>
    </xf>
    <xf numFmtId="1" fontId="1" fillId="4" borderId="4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3" fillId="4" borderId="4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0" fillId="4" borderId="0" xfId="0" applyFill="1"/>
    <xf numFmtId="0" fontId="1" fillId="5" borderId="1" xfId="0" applyFont="1" applyFill="1" applyBorder="1"/>
    <xf numFmtId="3" fontId="1" fillId="5" borderId="2" xfId="0" applyNumberFormat="1" applyFont="1" applyFill="1" applyBorder="1" applyAlignment="1">
      <alignment horizontal="left"/>
    </xf>
    <xf numFmtId="0" fontId="0" fillId="5" borderId="4" xfId="0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5" fillId="5" borderId="10" xfId="0" applyFont="1" applyFill="1" applyBorder="1" applyAlignment="1"/>
    <xf numFmtId="0" fontId="5" fillId="5" borderId="4" xfId="0" applyFont="1" applyFill="1" applyBorder="1" applyAlignment="1">
      <alignment horizontal="left"/>
    </xf>
    <xf numFmtId="1" fontId="6" fillId="5" borderId="4" xfId="0" applyNumberFormat="1" applyFont="1" applyFill="1" applyBorder="1" applyAlignment="1">
      <alignment horizontal="center"/>
    </xf>
    <xf numFmtId="1" fontId="6" fillId="5" borderId="4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1" fontId="6" fillId="5" borderId="4" xfId="0" applyNumberFormat="1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/>
    <xf numFmtId="1" fontId="8" fillId="5" borderId="4" xfId="0" applyNumberFormat="1" applyFont="1" applyFill="1" applyBorder="1"/>
    <xf numFmtId="0" fontId="8" fillId="5" borderId="4" xfId="0" applyFont="1" applyFill="1" applyBorder="1"/>
    <xf numFmtId="164" fontId="2" fillId="6" borderId="2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164" fontId="1" fillId="5" borderId="13" xfId="0" applyNumberFormat="1" applyFont="1" applyFill="1" applyBorder="1" applyAlignment="1">
      <alignment horizontal="center"/>
    </xf>
    <xf numFmtId="0" fontId="1" fillId="5" borderId="13" xfId="0" applyNumberFormat="1" applyFont="1" applyFill="1" applyBorder="1" applyAlignment="1">
      <alignment horizontal="center"/>
    </xf>
    <xf numFmtId="164" fontId="1" fillId="6" borderId="13" xfId="0" applyNumberFormat="1" applyFont="1" applyFill="1" applyBorder="1" applyAlignment="1">
      <alignment horizontal="center"/>
    </xf>
    <xf numFmtId="164" fontId="1" fillId="7" borderId="13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9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164" fontId="2" fillId="6" borderId="9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7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164" fontId="2" fillId="6" borderId="4" xfId="0" applyNumberFormat="1" applyFont="1" applyFill="1" applyBorder="1" applyAlignment="1">
      <alignment horizontal="center"/>
    </xf>
    <xf numFmtId="164" fontId="2" fillId="7" borderId="6" xfId="0" applyNumberFormat="1" applyFont="1" applyFill="1" applyBorder="1" applyAlignment="1">
      <alignment horizontal="center"/>
    </xf>
    <xf numFmtId="164" fontId="2" fillId="7" borderId="4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164" fontId="2" fillId="0" borderId="17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164" fontId="2" fillId="6" borderId="17" xfId="0" applyNumberFormat="1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7" borderId="17" xfId="0" applyNumberFormat="1" applyFont="1" applyFill="1" applyBorder="1" applyAlignment="1">
      <alignment horizontal="center"/>
    </xf>
    <xf numFmtId="0" fontId="1" fillId="5" borderId="18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left"/>
    </xf>
    <xf numFmtId="164" fontId="1" fillId="5" borderId="19" xfId="0" applyNumberFormat="1" applyFont="1" applyFill="1" applyBorder="1" applyAlignment="1">
      <alignment horizontal="center"/>
    </xf>
    <xf numFmtId="0" fontId="1" fillId="5" borderId="19" xfId="0" applyNumberFormat="1" applyFont="1" applyFill="1" applyBorder="1" applyAlignment="1">
      <alignment horizontal="center"/>
    </xf>
    <xf numFmtId="164" fontId="1" fillId="6" borderId="19" xfId="0" applyNumberFormat="1" applyFont="1" applyFill="1" applyBorder="1" applyAlignment="1">
      <alignment horizontal="center"/>
    </xf>
    <xf numFmtId="1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" fontId="6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wrapText="1"/>
    </xf>
    <xf numFmtId="1" fontId="6" fillId="6" borderId="4" xfId="0" applyNumberFormat="1" applyFont="1" applyFill="1" applyBorder="1" applyAlignment="1">
      <alignment horizontal="center" wrapText="1"/>
    </xf>
    <xf numFmtId="1" fontId="6" fillId="6" borderId="4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1" fontId="8" fillId="6" borderId="4" xfId="0" applyNumberFormat="1" applyFont="1" applyFill="1" applyBorder="1"/>
    <xf numFmtId="1" fontId="4" fillId="6" borderId="4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vertical="center" wrapText="1"/>
    </xf>
    <xf numFmtId="164" fontId="2" fillId="6" borderId="6" xfId="0" applyNumberFormat="1" applyFont="1" applyFill="1" applyBorder="1" applyAlignment="1">
      <alignment horizontal="center"/>
    </xf>
    <xf numFmtId="0" fontId="10" fillId="6" borderId="4" xfId="0" applyFont="1" applyFill="1" applyBorder="1" applyAlignment="1">
      <alignment wrapText="1"/>
    </xf>
    <xf numFmtId="0" fontId="2" fillId="4" borderId="11" xfId="0" applyFont="1" applyFill="1" applyBorder="1" applyAlignment="1"/>
    <xf numFmtId="0" fontId="2" fillId="4" borderId="2" xfId="0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1" fillId="4" borderId="2" xfId="0" applyNumberFormat="1" applyFont="1" applyFill="1" applyBorder="1" applyAlignment="1">
      <alignment horizontal="center"/>
    </xf>
    <xf numFmtId="0" fontId="0" fillId="8" borderId="4" xfId="0" applyFill="1" applyBorder="1"/>
    <xf numFmtId="164" fontId="0" fillId="8" borderId="4" xfId="0" applyNumberFormat="1" applyFill="1" applyBorder="1"/>
    <xf numFmtId="0" fontId="0" fillId="8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147"/>
  <sheetViews>
    <sheetView tabSelected="1" topLeftCell="A127" workbookViewId="0">
      <selection activeCell="E11" sqref="E11"/>
    </sheetView>
  </sheetViews>
  <sheetFormatPr defaultRowHeight="15"/>
  <cols>
    <col min="1" max="1" width="20.7109375" customWidth="1"/>
    <col min="16" max="16" width="20.140625" customWidth="1"/>
  </cols>
  <sheetData>
    <row r="2" spans="1:29">
      <c r="A2" s="153" t="s">
        <v>0</v>
      </c>
      <c r="B2" s="159" t="s">
        <v>1</v>
      </c>
      <c r="C2" s="159" t="s">
        <v>150</v>
      </c>
      <c r="D2" s="153" t="s">
        <v>2</v>
      </c>
      <c r="E2" s="154"/>
      <c r="F2" s="154"/>
      <c r="G2" s="154"/>
      <c r="H2" s="153" t="s">
        <v>3</v>
      </c>
      <c r="I2" s="154"/>
      <c r="J2" s="154"/>
      <c r="K2" s="154"/>
      <c r="L2" s="153" t="s">
        <v>4</v>
      </c>
      <c r="M2" s="154"/>
      <c r="N2" s="154"/>
      <c r="O2" s="154"/>
      <c r="P2" s="159" t="s">
        <v>149</v>
      </c>
      <c r="Q2" s="153" t="s">
        <v>2</v>
      </c>
      <c r="R2" s="154"/>
      <c r="S2" s="154"/>
      <c r="T2" s="154"/>
      <c r="U2" s="153" t="s">
        <v>3</v>
      </c>
      <c r="V2" s="154"/>
      <c r="W2" s="154"/>
      <c r="X2" s="154"/>
      <c r="Y2" s="153" t="s">
        <v>4</v>
      </c>
      <c r="Z2" s="154"/>
      <c r="AA2" s="154"/>
      <c r="AB2" s="154"/>
      <c r="AC2" s="164" t="s">
        <v>5</v>
      </c>
    </row>
    <row r="3" spans="1:29">
      <c r="A3" s="155"/>
      <c r="B3" s="160"/>
      <c r="C3" s="162"/>
      <c r="D3" s="155"/>
      <c r="E3" s="156"/>
      <c r="F3" s="156"/>
      <c r="G3" s="156"/>
      <c r="H3" s="155"/>
      <c r="I3" s="156"/>
      <c r="J3" s="156"/>
      <c r="K3" s="156"/>
      <c r="L3" s="155"/>
      <c r="M3" s="156"/>
      <c r="N3" s="156"/>
      <c r="O3" s="156"/>
      <c r="P3" s="162"/>
      <c r="Q3" s="155"/>
      <c r="R3" s="156"/>
      <c r="S3" s="156"/>
      <c r="T3" s="156"/>
      <c r="U3" s="155"/>
      <c r="V3" s="156"/>
      <c r="W3" s="156"/>
      <c r="X3" s="156"/>
      <c r="Y3" s="155"/>
      <c r="Z3" s="156"/>
      <c r="AA3" s="156"/>
      <c r="AB3" s="156"/>
      <c r="AC3" s="164"/>
    </row>
    <row r="4" spans="1:29">
      <c r="A4" s="155"/>
      <c r="B4" s="160"/>
      <c r="C4" s="162"/>
      <c r="D4" s="155"/>
      <c r="E4" s="156"/>
      <c r="F4" s="156"/>
      <c r="G4" s="156"/>
      <c r="H4" s="155"/>
      <c r="I4" s="156"/>
      <c r="J4" s="156"/>
      <c r="K4" s="156"/>
      <c r="L4" s="155"/>
      <c r="M4" s="156"/>
      <c r="N4" s="156"/>
      <c r="O4" s="156"/>
      <c r="P4" s="162"/>
      <c r="Q4" s="155"/>
      <c r="R4" s="156"/>
      <c r="S4" s="156"/>
      <c r="T4" s="156"/>
      <c r="U4" s="155"/>
      <c r="V4" s="156"/>
      <c r="W4" s="156"/>
      <c r="X4" s="156"/>
      <c r="Y4" s="155"/>
      <c r="Z4" s="156"/>
      <c r="AA4" s="156"/>
      <c r="AB4" s="156"/>
      <c r="AC4" s="164"/>
    </row>
    <row r="5" spans="1:29">
      <c r="A5" s="155"/>
      <c r="B5" s="160"/>
      <c r="C5" s="162"/>
      <c r="D5" s="157"/>
      <c r="E5" s="158"/>
      <c r="F5" s="158"/>
      <c r="G5" s="158"/>
      <c r="H5" s="157"/>
      <c r="I5" s="158"/>
      <c r="J5" s="158"/>
      <c r="K5" s="158"/>
      <c r="L5" s="157"/>
      <c r="M5" s="158"/>
      <c r="N5" s="158"/>
      <c r="O5" s="158"/>
      <c r="P5" s="162"/>
      <c r="Q5" s="157"/>
      <c r="R5" s="158"/>
      <c r="S5" s="158"/>
      <c r="T5" s="158"/>
      <c r="U5" s="157"/>
      <c r="V5" s="158"/>
      <c r="W5" s="158"/>
      <c r="X5" s="158"/>
      <c r="Y5" s="157"/>
      <c r="Z5" s="158"/>
      <c r="AA5" s="158"/>
      <c r="AB5" s="158"/>
      <c r="AC5" s="164"/>
    </row>
    <row r="6" spans="1:29">
      <c r="A6" s="157"/>
      <c r="B6" s="161"/>
      <c r="C6" s="163"/>
      <c r="D6" s="1" t="s">
        <v>6</v>
      </c>
      <c r="E6" s="2" t="s">
        <v>7</v>
      </c>
      <c r="F6" s="3" t="s">
        <v>8</v>
      </c>
      <c r="G6" s="3" t="s">
        <v>9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6</v>
      </c>
      <c r="M6" s="2" t="s">
        <v>7</v>
      </c>
      <c r="N6" s="3" t="s">
        <v>8</v>
      </c>
      <c r="O6" s="3" t="s">
        <v>9</v>
      </c>
      <c r="P6" s="163"/>
      <c r="Q6" s="4" t="s">
        <v>6</v>
      </c>
      <c r="R6" s="2" t="s">
        <v>7</v>
      </c>
      <c r="S6" s="3" t="s">
        <v>8</v>
      </c>
      <c r="T6" s="3" t="s">
        <v>9</v>
      </c>
      <c r="U6" s="3" t="s">
        <v>6</v>
      </c>
      <c r="V6" s="2" t="s">
        <v>7</v>
      </c>
      <c r="W6" s="3" t="s">
        <v>8</v>
      </c>
      <c r="X6" s="3" t="s">
        <v>9</v>
      </c>
      <c r="Y6" s="5" t="s">
        <v>6</v>
      </c>
      <c r="Z6" s="2" t="s">
        <v>7</v>
      </c>
      <c r="AA6" s="3" t="s">
        <v>8</v>
      </c>
      <c r="AB6" s="6" t="s">
        <v>9</v>
      </c>
      <c r="AC6" s="164"/>
    </row>
    <row r="7" spans="1:29">
      <c r="A7" s="7">
        <v>1</v>
      </c>
      <c r="B7" s="7"/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10</v>
      </c>
      <c r="M7" s="8">
        <v>12</v>
      </c>
      <c r="N7" s="8">
        <v>13</v>
      </c>
      <c r="O7" s="8">
        <v>14</v>
      </c>
      <c r="P7" s="8">
        <v>15</v>
      </c>
      <c r="Q7" s="9">
        <v>16</v>
      </c>
      <c r="R7" s="8">
        <v>17</v>
      </c>
      <c r="S7" s="8">
        <v>18</v>
      </c>
      <c r="T7" s="8">
        <v>19</v>
      </c>
      <c r="U7" s="8">
        <v>20</v>
      </c>
      <c r="V7" s="8">
        <v>21</v>
      </c>
      <c r="W7" s="8">
        <v>22</v>
      </c>
      <c r="X7" s="8">
        <v>23</v>
      </c>
      <c r="Y7" s="9">
        <v>24</v>
      </c>
      <c r="Z7" s="8">
        <v>25</v>
      </c>
      <c r="AA7" s="8">
        <v>26</v>
      </c>
      <c r="AB7" s="10">
        <v>27</v>
      </c>
      <c r="AC7" s="11">
        <v>28</v>
      </c>
    </row>
    <row r="8" spans="1:29" s="60" customFormat="1">
      <c r="A8" s="52" t="s">
        <v>10</v>
      </c>
      <c r="B8" s="53">
        <v>93701000</v>
      </c>
      <c r="C8" s="54">
        <v>50988</v>
      </c>
      <c r="D8" s="55">
        <v>13701</v>
      </c>
      <c r="E8" s="126">
        <v>12573</v>
      </c>
      <c r="F8" s="55">
        <v>11180</v>
      </c>
      <c r="G8" s="55">
        <v>1393</v>
      </c>
      <c r="H8" s="56">
        <v>7678</v>
      </c>
      <c r="I8" s="126">
        <v>9754</v>
      </c>
      <c r="J8" s="55">
        <v>8405</v>
      </c>
      <c r="K8" s="55">
        <v>1349</v>
      </c>
      <c r="L8" s="56">
        <v>14660</v>
      </c>
      <c r="M8" s="126">
        <v>28661</v>
      </c>
      <c r="N8" s="55">
        <v>25353</v>
      </c>
      <c r="O8" s="57">
        <v>3562</v>
      </c>
      <c r="P8" s="54">
        <v>47559</v>
      </c>
      <c r="Q8" s="58">
        <v>15001</v>
      </c>
      <c r="R8" s="138">
        <v>11406</v>
      </c>
      <c r="S8" s="55">
        <v>9832</v>
      </c>
      <c r="T8" s="55">
        <v>1574</v>
      </c>
      <c r="U8" s="59">
        <v>7223</v>
      </c>
      <c r="V8" s="138">
        <v>9300</v>
      </c>
      <c r="W8" s="55">
        <v>8007</v>
      </c>
      <c r="X8" s="55">
        <v>1293</v>
      </c>
      <c r="Y8" s="55">
        <v>13544</v>
      </c>
      <c r="Z8" s="126">
        <v>26853</v>
      </c>
      <c r="AA8" s="55">
        <v>22882</v>
      </c>
      <c r="AB8" s="55">
        <v>3971</v>
      </c>
      <c r="AC8" s="54">
        <f>C8-P8</f>
        <v>3429</v>
      </c>
    </row>
    <row r="9" spans="1:29" s="51" customFormat="1">
      <c r="A9" s="61" t="s">
        <v>11</v>
      </c>
      <c r="B9" s="62">
        <v>93657000</v>
      </c>
      <c r="C9" s="63">
        <v>2160</v>
      </c>
      <c r="D9" s="64">
        <v>1300</v>
      </c>
      <c r="E9" s="127">
        <v>721</v>
      </c>
      <c r="F9" s="64">
        <v>636</v>
      </c>
      <c r="G9" s="64">
        <v>85</v>
      </c>
      <c r="H9" s="64">
        <v>744</v>
      </c>
      <c r="I9" s="127">
        <v>299</v>
      </c>
      <c r="J9" s="64">
        <v>268</v>
      </c>
      <c r="K9" s="64">
        <v>31</v>
      </c>
      <c r="L9" s="64">
        <v>341</v>
      </c>
      <c r="M9" s="127">
        <v>1140</v>
      </c>
      <c r="N9" s="64">
        <v>743</v>
      </c>
      <c r="O9" s="65">
        <v>397</v>
      </c>
      <c r="P9" s="49">
        <f t="shared" ref="P9:P15" si="0">R9+V9+Z9</f>
        <v>1024.5999999999999</v>
      </c>
      <c r="Q9" s="64">
        <v>827</v>
      </c>
      <c r="R9" s="138">
        <v>316</v>
      </c>
      <c r="S9" s="64">
        <v>271.7</v>
      </c>
      <c r="T9" s="64">
        <v>44.3</v>
      </c>
      <c r="U9" s="64">
        <v>564</v>
      </c>
      <c r="V9" s="127">
        <v>210.8</v>
      </c>
      <c r="W9" s="64">
        <v>184</v>
      </c>
      <c r="X9" s="64">
        <v>26.8</v>
      </c>
      <c r="Y9" s="64">
        <v>360</v>
      </c>
      <c r="Z9" s="126">
        <v>497.8</v>
      </c>
      <c r="AA9" s="64">
        <v>424.7</v>
      </c>
      <c r="AB9" s="50">
        <v>73.099999999999994</v>
      </c>
      <c r="AC9" s="54">
        <f t="shared" ref="AC9:AC72" si="1">C9-P9</f>
        <v>1135.4000000000001</v>
      </c>
    </row>
    <row r="10" spans="1:29">
      <c r="A10" s="17" t="s">
        <v>12</v>
      </c>
      <c r="B10" s="18">
        <v>93657405</v>
      </c>
      <c r="C10" s="14">
        <v>1520</v>
      </c>
      <c r="D10" s="13">
        <v>967</v>
      </c>
      <c r="E10" s="127">
        <v>620</v>
      </c>
      <c r="F10" s="13">
        <v>551</v>
      </c>
      <c r="G10" s="13">
        <v>69</v>
      </c>
      <c r="H10" s="13">
        <v>440</v>
      </c>
      <c r="I10" s="127">
        <v>164</v>
      </c>
      <c r="J10" s="13">
        <v>154</v>
      </c>
      <c r="K10" s="13">
        <v>10</v>
      </c>
      <c r="L10" s="19">
        <v>217</v>
      </c>
      <c r="M10" s="127">
        <v>736</v>
      </c>
      <c r="N10" s="13">
        <v>483</v>
      </c>
      <c r="O10" s="15">
        <v>253</v>
      </c>
      <c r="P10" s="11">
        <f t="shared" si="0"/>
        <v>588.4</v>
      </c>
      <c r="Q10" s="16">
        <v>502</v>
      </c>
      <c r="R10" s="138">
        <v>236</v>
      </c>
      <c r="S10" s="16">
        <v>199</v>
      </c>
      <c r="T10" s="16">
        <v>37</v>
      </c>
      <c r="U10" s="16">
        <v>164</v>
      </c>
      <c r="V10" s="127">
        <v>68.400000000000006</v>
      </c>
      <c r="W10" s="16">
        <v>59</v>
      </c>
      <c r="X10" s="16">
        <v>9.4</v>
      </c>
      <c r="Y10" s="16">
        <v>167</v>
      </c>
      <c r="Z10" s="126">
        <v>284</v>
      </c>
      <c r="AA10" s="16">
        <v>239</v>
      </c>
      <c r="AB10" s="16">
        <v>45</v>
      </c>
      <c r="AC10" s="54">
        <f t="shared" si="1"/>
        <v>931.6</v>
      </c>
    </row>
    <row r="11" spans="1:29">
      <c r="A11" s="12" t="s">
        <v>13</v>
      </c>
      <c r="B11" s="20">
        <v>93657410</v>
      </c>
      <c r="C11" s="14">
        <v>77</v>
      </c>
      <c r="D11" s="13">
        <v>55</v>
      </c>
      <c r="E11" s="127">
        <v>9</v>
      </c>
      <c r="F11" s="13">
        <v>7</v>
      </c>
      <c r="G11" s="13">
        <v>2</v>
      </c>
      <c r="H11" s="13">
        <v>57</v>
      </c>
      <c r="I11" s="127">
        <v>22</v>
      </c>
      <c r="J11" s="13">
        <v>18</v>
      </c>
      <c r="K11" s="13">
        <v>4</v>
      </c>
      <c r="L11" s="13">
        <v>23</v>
      </c>
      <c r="M11" s="127">
        <v>46</v>
      </c>
      <c r="N11" s="13">
        <v>28</v>
      </c>
      <c r="O11" s="15">
        <v>18</v>
      </c>
      <c r="P11" s="11">
        <f t="shared" si="0"/>
        <v>96.3</v>
      </c>
      <c r="Q11" s="16">
        <v>55</v>
      </c>
      <c r="R11" s="138">
        <v>13.2</v>
      </c>
      <c r="S11" s="16">
        <v>12</v>
      </c>
      <c r="T11" s="16">
        <v>1.2</v>
      </c>
      <c r="U11" s="16">
        <v>81</v>
      </c>
      <c r="V11" s="127">
        <v>34.6</v>
      </c>
      <c r="W11" s="16">
        <v>30.6</v>
      </c>
      <c r="X11" s="16">
        <v>4</v>
      </c>
      <c r="Y11" s="21">
        <v>37</v>
      </c>
      <c r="Z11" s="126">
        <v>48.5</v>
      </c>
      <c r="AA11" s="16">
        <v>41.5</v>
      </c>
      <c r="AB11" s="22">
        <v>7</v>
      </c>
      <c r="AC11" s="54">
        <f t="shared" si="1"/>
        <v>-19.299999999999997</v>
      </c>
    </row>
    <row r="12" spans="1:29">
      <c r="A12" s="12" t="s">
        <v>14</v>
      </c>
      <c r="B12" s="20">
        <v>93657420</v>
      </c>
      <c r="C12" s="14">
        <v>71</v>
      </c>
      <c r="D12" s="13">
        <v>23</v>
      </c>
      <c r="E12" s="127">
        <v>11</v>
      </c>
      <c r="F12" s="13">
        <v>9</v>
      </c>
      <c r="G12" s="13">
        <v>2</v>
      </c>
      <c r="H12" s="23">
        <v>30</v>
      </c>
      <c r="I12" s="127">
        <v>17</v>
      </c>
      <c r="J12" s="13">
        <v>14</v>
      </c>
      <c r="K12" s="13">
        <v>3</v>
      </c>
      <c r="L12" s="24">
        <v>22</v>
      </c>
      <c r="M12" s="127">
        <v>43</v>
      </c>
      <c r="N12" s="13">
        <v>25</v>
      </c>
      <c r="O12" s="13">
        <v>18</v>
      </c>
      <c r="P12" s="11">
        <f t="shared" si="0"/>
        <v>55.9</v>
      </c>
      <c r="Q12" s="16">
        <v>31</v>
      </c>
      <c r="R12" s="138">
        <v>12.7</v>
      </c>
      <c r="S12" s="16">
        <v>11.4</v>
      </c>
      <c r="T12" s="16">
        <v>1.3</v>
      </c>
      <c r="U12" s="16">
        <v>40</v>
      </c>
      <c r="V12" s="127">
        <v>9.1</v>
      </c>
      <c r="W12" s="16">
        <v>7.9</v>
      </c>
      <c r="X12" s="16">
        <v>1.2</v>
      </c>
      <c r="Y12" s="16">
        <v>34</v>
      </c>
      <c r="Z12" s="126">
        <v>34.1</v>
      </c>
      <c r="AA12" s="16">
        <v>29.6</v>
      </c>
      <c r="AB12" s="22">
        <v>4.5</v>
      </c>
      <c r="AC12" s="54">
        <f t="shared" si="1"/>
        <v>15.100000000000001</v>
      </c>
    </row>
    <row r="13" spans="1:29">
      <c r="A13" s="12" t="s">
        <v>15</v>
      </c>
      <c r="B13" s="20">
        <v>93657421</v>
      </c>
      <c r="C13" s="14">
        <v>58</v>
      </c>
      <c r="D13" s="13">
        <v>15</v>
      </c>
      <c r="E13" s="127">
        <v>18</v>
      </c>
      <c r="F13" s="13">
        <v>16</v>
      </c>
      <c r="G13" s="23">
        <v>2</v>
      </c>
      <c r="H13" s="13">
        <v>15</v>
      </c>
      <c r="I13" s="127">
        <v>8</v>
      </c>
      <c r="J13" s="13">
        <v>5</v>
      </c>
      <c r="K13" s="13">
        <v>3</v>
      </c>
      <c r="L13" s="23">
        <v>25</v>
      </c>
      <c r="M13" s="127">
        <v>32</v>
      </c>
      <c r="N13" s="13">
        <v>22</v>
      </c>
      <c r="O13" s="13">
        <v>15</v>
      </c>
      <c r="P13" s="11">
        <f t="shared" si="0"/>
        <v>55.8</v>
      </c>
      <c r="Q13" s="16">
        <v>14</v>
      </c>
      <c r="R13" s="138">
        <v>23.7</v>
      </c>
      <c r="S13" s="16">
        <v>21.7</v>
      </c>
      <c r="T13" s="16">
        <v>2</v>
      </c>
      <c r="U13" s="16">
        <v>25</v>
      </c>
      <c r="V13" s="127">
        <v>7.8</v>
      </c>
      <c r="W13" s="16">
        <v>7.3</v>
      </c>
      <c r="X13" s="16">
        <v>0.5</v>
      </c>
      <c r="Y13" s="25">
        <v>41</v>
      </c>
      <c r="Z13" s="126">
        <v>24.3</v>
      </c>
      <c r="AA13" s="16">
        <v>21.9</v>
      </c>
      <c r="AB13" s="22">
        <v>2.4</v>
      </c>
      <c r="AC13" s="54">
        <f t="shared" si="1"/>
        <v>2.2000000000000028</v>
      </c>
    </row>
    <row r="14" spans="1:29">
      <c r="A14" s="12" t="s">
        <v>16</v>
      </c>
      <c r="B14" s="20">
        <v>93657422</v>
      </c>
      <c r="C14" s="14">
        <v>44</v>
      </c>
      <c r="D14" s="13">
        <v>20</v>
      </c>
      <c r="E14" s="127">
        <v>8</v>
      </c>
      <c r="F14" s="13">
        <v>6</v>
      </c>
      <c r="G14" s="23">
        <v>2</v>
      </c>
      <c r="H14" s="13">
        <v>25</v>
      </c>
      <c r="I14" s="127">
        <v>9</v>
      </c>
      <c r="J14" s="13">
        <v>6</v>
      </c>
      <c r="K14" s="13">
        <v>3</v>
      </c>
      <c r="L14" s="13">
        <v>7</v>
      </c>
      <c r="M14" s="127">
        <v>27</v>
      </c>
      <c r="N14" s="13">
        <v>19</v>
      </c>
      <c r="O14" s="13">
        <v>13</v>
      </c>
      <c r="P14" s="11">
        <f t="shared" si="0"/>
        <v>28.26</v>
      </c>
      <c r="Q14" s="16">
        <v>18</v>
      </c>
      <c r="R14" s="138">
        <v>1.76</v>
      </c>
      <c r="S14" s="16">
        <v>1.6</v>
      </c>
      <c r="T14" s="16">
        <v>0.16</v>
      </c>
      <c r="U14" s="16">
        <v>24</v>
      </c>
      <c r="V14" s="127">
        <v>19</v>
      </c>
      <c r="W14" s="16">
        <v>15.6</v>
      </c>
      <c r="X14" s="16">
        <v>3.4</v>
      </c>
      <c r="Y14" s="16">
        <v>8</v>
      </c>
      <c r="Z14" s="126">
        <v>7.5</v>
      </c>
      <c r="AA14" s="16">
        <v>6.7</v>
      </c>
      <c r="AB14" s="16">
        <v>0.8</v>
      </c>
      <c r="AC14" s="54">
        <f t="shared" si="1"/>
        <v>15.739999999999998</v>
      </c>
    </row>
    <row r="15" spans="1:29">
      <c r="A15" s="12" t="s">
        <v>17</v>
      </c>
      <c r="B15" s="20">
        <v>93657425</v>
      </c>
      <c r="C15" s="14">
        <v>390</v>
      </c>
      <c r="D15" s="13">
        <v>220</v>
      </c>
      <c r="E15" s="127">
        <v>55</v>
      </c>
      <c r="F15" s="13">
        <v>47</v>
      </c>
      <c r="G15" s="13">
        <v>8</v>
      </c>
      <c r="H15" s="13">
        <v>266</v>
      </c>
      <c r="I15" s="127">
        <v>79</v>
      </c>
      <c r="J15" s="13">
        <v>71</v>
      </c>
      <c r="K15" s="13">
        <v>8</v>
      </c>
      <c r="L15" s="13">
        <v>47</v>
      </c>
      <c r="M15" s="127">
        <v>256</v>
      </c>
      <c r="N15" s="13">
        <v>166</v>
      </c>
      <c r="O15" s="13">
        <v>80</v>
      </c>
      <c r="P15" s="11">
        <f t="shared" si="0"/>
        <v>199</v>
      </c>
      <c r="Q15" s="16">
        <v>207</v>
      </c>
      <c r="R15" s="138">
        <v>27.7</v>
      </c>
      <c r="S15" s="16">
        <v>26</v>
      </c>
      <c r="T15" s="16">
        <v>2.7</v>
      </c>
      <c r="U15" s="16">
        <v>230</v>
      </c>
      <c r="V15" s="127">
        <v>71.900000000000006</v>
      </c>
      <c r="W15" s="16">
        <v>63.6</v>
      </c>
      <c r="X15" s="16">
        <v>8.3000000000000007</v>
      </c>
      <c r="Y15" s="16">
        <v>73</v>
      </c>
      <c r="Z15" s="126">
        <v>99.4</v>
      </c>
      <c r="AA15" s="16">
        <v>86</v>
      </c>
      <c r="AB15" s="16">
        <v>13.4</v>
      </c>
      <c r="AC15" s="54">
        <f t="shared" si="1"/>
        <v>191</v>
      </c>
    </row>
    <row r="16" spans="1:29" s="51" customFormat="1">
      <c r="A16" s="66" t="s">
        <v>18</v>
      </c>
      <c r="B16" s="67"/>
      <c r="C16" s="68">
        <f>E16+I16+M16</f>
        <v>11976</v>
      </c>
      <c r="D16" s="68">
        <f>D17+D18+D19+D20+D21+D22+D23+D24+D25+D26</f>
        <v>3980</v>
      </c>
      <c r="E16" s="128">
        <f>E17+E18+E19+E20+E21+E22+E23+E24+E25+E26</f>
        <v>2998</v>
      </c>
      <c r="F16" s="69">
        <f>F17+F18+F19+F20+F21+F22+F23+F24+F25+F26</f>
        <v>2715</v>
      </c>
      <c r="G16" s="68">
        <f>E16-F16</f>
        <v>283</v>
      </c>
      <c r="H16" s="68">
        <f>H17+H18+H19+H20+H21+H22+H23+H24+H25+H26</f>
        <v>4372</v>
      </c>
      <c r="I16" s="128">
        <f>I17+I18+I19+I20+I21+I22+I23+I24+I25+I26</f>
        <v>2601</v>
      </c>
      <c r="J16" s="69">
        <f>J17+J18+J19+J20+J21+J22+J23+J24+J25+J26</f>
        <v>2389</v>
      </c>
      <c r="K16" s="68">
        <f>I16-J16</f>
        <v>212</v>
      </c>
      <c r="L16" s="68">
        <f>L17+L18+L19+L20+L21+L22+L23+L24+L25+L26</f>
        <v>3860</v>
      </c>
      <c r="M16" s="128">
        <f>M17+M18+M19+M20+M21+M22+M23+M24+M25+M26</f>
        <v>6377</v>
      </c>
      <c r="N16" s="69">
        <f>N17+N18+N19+N20+N21+N22+N23+N24+N25+N26</f>
        <v>5455</v>
      </c>
      <c r="O16" s="68">
        <f>M16-N16</f>
        <v>922</v>
      </c>
      <c r="P16" s="68">
        <f>P17+P18+P19+P20+P21+P22+P23+P24+P25+P26</f>
        <v>9608</v>
      </c>
      <c r="Q16" s="68">
        <f t="shared" ref="Q16:AB16" si="2">Q17+Q18+Q19+Q20+Q21+Q22+Q23+Q24+Q25+Q26</f>
        <v>3455</v>
      </c>
      <c r="R16" s="130">
        <f t="shared" si="2"/>
        <v>2331</v>
      </c>
      <c r="S16" s="68">
        <f t="shared" si="2"/>
        <v>1966</v>
      </c>
      <c r="T16" s="68">
        <f t="shared" si="2"/>
        <v>365</v>
      </c>
      <c r="U16" s="68">
        <f t="shared" si="2"/>
        <v>3866</v>
      </c>
      <c r="V16" s="130">
        <f t="shared" si="2"/>
        <v>1751</v>
      </c>
      <c r="W16" s="68">
        <f t="shared" si="2"/>
        <v>1469</v>
      </c>
      <c r="X16" s="68">
        <f t="shared" si="2"/>
        <v>282</v>
      </c>
      <c r="Y16" s="68">
        <f t="shared" si="2"/>
        <v>3434</v>
      </c>
      <c r="Z16" s="130">
        <f t="shared" si="2"/>
        <v>5526</v>
      </c>
      <c r="AA16" s="68">
        <f t="shared" si="2"/>
        <v>4456</v>
      </c>
      <c r="AB16" s="68">
        <f t="shared" si="2"/>
        <v>1070</v>
      </c>
      <c r="AC16" s="54">
        <f t="shared" si="1"/>
        <v>2368</v>
      </c>
    </row>
    <row r="17" spans="1:29">
      <c r="A17" s="26" t="s">
        <v>19</v>
      </c>
      <c r="B17" s="27">
        <v>93622151</v>
      </c>
      <c r="C17" s="28">
        <v>8584</v>
      </c>
      <c r="D17" s="29">
        <v>2224</v>
      </c>
      <c r="E17" s="129">
        <v>2249</v>
      </c>
      <c r="F17" s="27">
        <v>2027</v>
      </c>
      <c r="G17" s="29">
        <f t="shared" ref="G17:G26" si="3">E17-F17</f>
        <v>222</v>
      </c>
      <c r="H17" s="29">
        <v>2686</v>
      </c>
      <c r="I17" s="129">
        <v>1963</v>
      </c>
      <c r="J17" s="27">
        <v>1805</v>
      </c>
      <c r="K17" s="29">
        <f t="shared" ref="K17:K26" si="4">I17-J17</f>
        <v>158</v>
      </c>
      <c r="L17" s="30">
        <v>2544</v>
      </c>
      <c r="M17" s="129">
        <v>4372</v>
      </c>
      <c r="N17" s="27">
        <v>3747</v>
      </c>
      <c r="O17" s="29">
        <f t="shared" ref="O17:O26" si="5">M17-N17</f>
        <v>625</v>
      </c>
      <c r="P17" s="29">
        <f t="shared" ref="P17:P26" si="6">R17+V17+Z17</f>
        <v>6702</v>
      </c>
      <c r="Q17" s="29">
        <v>1960</v>
      </c>
      <c r="R17" s="129">
        <v>1729</v>
      </c>
      <c r="S17" s="31">
        <v>1449</v>
      </c>
      <c r="T17" s="29">
        <f t="shared" ref="T17:T26" si="7">R17-S17</f>
        <v>280</v>
      </c>
      <c r="U17" s="29">
        <v>2393</v>
      </c>
      <c r="V17" s="129">
        <v>1266</v>
      </c>
      <c r="W17" s="31">
        <v>1058</v>
      </c>
      <c r="X17" s="29">
        <f t="shared" ref="X17:X26" si="8">V17-W17</f>
        <v>208</v>
      </c>
      <c r="Y17" s="30">
        <v>2254</v>
      </c>
      <c r="Z17" s="129">
        <v>3707</v>
      </c>
      <c r="AA17" s="31">
        <v>2999</v>
      </c>
      <c r="AB17" s="29">
        <f t="shared" ref="AB17:AB26" si="9">Z17-AA17</f>
        <v>708</v>
      </c>
      <c r="AC17" s="54">
        <f t="shared" si="1"/>
        <v>1882</v>
      </c>
    </row>
    <row r="18" spans="1:29">
      <c r="A18" s="26" t="s">
        <v>20</v>
      </c>
      <c r="B18" s="27">
        <v>93622405</v>
      </c>
      <c r="C18" s="28">
        <v>325</v>
      </c>
      <c r="D18" s="29">
        <v>146</v>
      </c>
      <c r="E18" s="129">
        <v>32</v>
      </c>
      <c r="F18" s="27">
        <v>30</v>
      </c>
      <c r="G18" s="29">
        <f t="shared" si="3"/>
        <v>2</v>
      </c>
      <c r="H18" s="29">
        <v>146</v>
      </c>
      <c r="I18" s="129">
        <v>86</v>
      </c>
      <c r="J18" s="27">
        <v>76</v>
      </c>
      <c r="K18" s="29">
        <f t="shared" si="4"/>
        <v>10</v>
      </c>
      <c r="L18" s="30">
        <v>149</v>
      </c>
      <c r="M18" s="129">
        <v>207</v>
      </c>
      <c r="N18" s="27">
        <v>176</v>
      </c>
      <c r="O18" s="29">
        <f t="shared" si="5"/>
        <v>31</v>
      </c>
      <c r="P18" s="29">
        <f t="shared" si="6"/>
        <v>287</v>
      </c>
      <c r="Q18" s="29">
        <v>125</v>
      </c>
      <c r="R18" s="129">
        <v>22</v>
      </c>
      <c r="S18" s="31">
        <v>20</v>
      </c>
      <c r="T18" s="29">
        <f t="shared" si="7"/>
        <v>2</v>
      </c>
      <c r="U18" s="29">
        <v>133</v>
      </c>
      <c r="V18" s="129">
        <v>81</v>
      </c>
      <c r="W18" s="31">
        <v>68</v>
      </c>
      <c r="X18" s="29">
        <f t="shared" si="8"/>
        <v>13</v>
      </c>
      <c r="Y18" s="30">
        <v>133</v>
      </c>
      <c r="Z18" s="129">
        <v>184</v>
      </c>
      <c r="AA18" s="31">
        <v>147</v>
      </c>
      <c r="AB18" s="29">
        <f t="shared" si="9"/>
        <v>37</v>
      </c>
      <c r="AC18" s="54">
        <f t="shared" si="1"/>
        <v>38</v>
      </c>
    </row>
    <row r="19" spans="1:29">
      <c r="A19" s="32" t="s">
        <v>21</v>
      </c>
      <c r="B19" s="27">
        <v>93622418</v>
      </c>
      <c r="C19" s="28">
        <v>208</v>
      </c>
      <c r="D19" s="29">
        <v>233</v>
      </c>
      <c r="E19" s="129">
        <v>28</v>
      </c>
      <c r="F19" s="27">
        <v>27</v>
      </c>
      <c r="G19" s="29">
        <f t="shared" si="3"/>
        <v>1</v>
      </c>
      <c r="H19" s="29">
        <v>228</v>
      </c>
      <c r="I19" s="129">
        <v>47</v>
      </c>
      <c r="J19" s="27">
        <v>45</v>
      </c>
      <c r="K19" s="29">
        <f t="shared" si="4"/>
        <v>2</v>
      </c>
      <c r="L19" s="30">
        <v>109</v>
      </c>
      <c r="M19" s="129">
        <v>133</v>
      </c>
      <c r="N19" s="27">
        <v>117</v>
      </c>
      <c r="O19" s="29">
        <f t="shared" si="5"/>
        <v>16</v>
      </c>
      <c r="P19" s="29">
        <f t="shared" si="6"/>
        <v>186</v>
      </c>
      <c r="Q19" s="29">
        <v>205</v>
      </c>
      <c r="R19" s="129">
        <v>23</v>
      </c>
      <c r="S19" s="31">
        <v>21</v>
      </c>
      <c r="T19" s="29">
        <f t="shared" si="7"/>
        <v>2</v>
      </c>
      <c r="U19" s="29">
        <v>205</v>
      </c>
      <c r="V19" s="129">
        <v>41</v>
      </c>
      <c r="W19" s="31">
        <v>36</v>
      </c>
      <c r="X19" s="29">
        <f t="shared" si="8"/>
        <v>5</v>
      </c>
      <c r="Y19" s="30">
        <v>97</v>
      </c>
      <c r="Z19" s="129">
        <v>122</v>
      </c>
      <c r="AA19" s="31">
        <v>101</v>
      </c>
      <c r="AB19" s="29">
        <f t="shared" si="9"/>
        <v>21</v>
      </c>
      <c r="AC19" s="54">
        <f t="shared" si="1"/>
        <v>22</v>
      </c>
    </row>
    <row r="20" spans="1:29">
      <c r="A20" s="32" t="s">
        <v>22</v>
      </c>
      <c r="B20" s="27">
        <v>93622430</v>
      </c>
      <c r="C20" s="28">
        <v>1570</v>
      </c>
      <c r="D20" s="29">
        <v>683</v>
      </c>
      <c r="E20" s="129">
        <v>497</v>
      </c>
      <c r="F20" s="27">
        <v>451</v>
      </c>
      <c r="G20" s="29">
        <f t="shared" si="3"/>
        <v>46</v>
      </c>
      <c r="H20" s="29">
        <v>635</v>
      </c>
      <c r="I20" s="129">
        <v>236</v>
      </c>
      <c r="J20" s="27">
        <v>212</v>
      </c>
      <c r="K20" s="29">
        <f t="shared" si="4"/>
        <v>24</v>
      </c>
      <c r="L20" s="30">
        <v>508</v>
      </c>
      <c r="M20" s="129">
        <v>837</v>
      </c>
      <c r="N20" s="27">
        <v>719</v>
      </c>
      <c r="O20" s="29">
        <f t="shared" si="5"/>
        <v>118</v>
      </c>
      <c r="P20" s="29">
        <f t="shared" si="6"/>
        <v>1359</v>
      </c>
      <c r="Q20" s="29">
        <v>611</v>
      </c>
      <c r="R20" s="129">
        <v>399</v>
      </c>
      <c r="S20" s="31">
        <v>337</v>
      </c>
      <c r="T20" s="29">
        <f t="shared" si="7"/>
        <v>62</v>
      </c>
      <c r="U20" s="29">
        <v>559</v>
      </c>
      <c r="V20" s="129">
        <v>191</v>
      </c>
      <c r="W20" s="31">
        <v>160</v>
      </c>
      <c r="X20" s="29">
        <f t="shared" si="8"/>
        <v>31</v>
      </c>
      <c r="Y20" s="30">
        <v>454</v>
      </c>
      <c r="Z20" s="129">
        <v>769</v>
      </c>
      <c r="AA20" s="31">
        <v>620</v>
      </c>
      <c r="AB20" s="29">
        <f t="shared" si="9"/>
        <v>149</v>
      </c>
      <c r="AC20" s="54">
        <f t="shared" si="1"/>
        <v>211</v>
      </c>
    </row>
    <row r="21" spans="1:29">
      <c r="A21" s="32" t="s">
        <v>23</v>
      </c>
      <c r="B21" s="27">
        <v>93622434</v>
      </c>
      <c r="C21" s="28">
        <v>51</v>
      </c>
      <c r="D21" s="29">
        <v>77</v>
      </c>
      <c r="E21" s="129">
        <v>8</v>
      </c>
      <c r="F21" s="27">
        <v>8</v>
      </c>
      <c r="G21" s="29">
        <f t="shared" si="3"/>
        <v>0</v>
      </c>
      <c r="H21" s="29">
        <v>51</v>
      </c>
      <c r="I21" s="129">
        <v>12</v>
      </c>
      <c r="J21" s="27">
        <v>11</v>
      </c>
      <c r="K21" s="29">
        <f t="shared" si="4"/>
        <v>1</v>
      </c>
      <c r="L21" s="30">
        <v>34</v>
      </c>
      <c r="M21" s="129">
        <v>31</v>
      </c>
      <c r="N21" s="27">
        <v>29</v>
      </c>
      <c r="O21" s="29">
        <f t="shared" si="5"/>
        <v>2</v>
      </c>
      <c r="P21" s="29">
        <f t="shared" si="6"/>
        <v>48</v>
      </c>
      <c r="Q21" s="29">
        <v>60</v>
      </c>
      <c r="R21" s="129">
        <v>8</v>
      </c>
      <c r="S21" s="31">
        <v>7</v>
      </c>
      <c r="T21" s="29">
        <f t="shared" si="7"/>
        <v>1</v>
      </c>
      <c r="U21" s="29">
        <v>41</v>
      </c>
      <c r="V21" s="129">
        <v>12</v>
      </c>
      <c r="W21" s="31">
        <v>10</v>
      </c>
      <c r="X21" s="29">
        <f t="shared" si="8"/>
        <v>2</v>
      </c>
      <c r="Y21" s="30">
        <v>31</v>
      </c>
      <c r="Z21" s="129">
        <v>28</v>
      </c>
      <c r="AA21" s="31">
        <v>25</v>
      </c>
      <c r="AB21" s="29">
        <f t="shared" si="9"/>
        <v>3</v>
      </c>
      <c r="AC21" s="54">
        <f t="shared" si="1"/>
        <v>3</v>
      </c>
    </row>
    <row r="22" spans="1:29">
      <c r="A22" s="32" t="s">
        <v>24</v>
      </c>
      <c r="B22" s="27">
        <v>93622437</v>
      </c>
      <c r="C22" s="28">
        <v>185</v>
      </c>
      <c r="D22" s="29">
        <v>75</v>
      </c>
      <c r="E22" s="129">
        <v>30</v>
      </c>
      <c r="F22" s="27">
        <v>28</v>
      </c>
      <c r="G22" s="29">
        <f t="shared" si="3"/>
        <v>2</v>
      </c>
      <c r="H22" s="29">
        <v>60</v>
      </c>
      <c r="I22" s="129">
        <v>37</v>
      </c>
      <c r="J22" s="27">
        <v>32</v>
      </c>
      <c r="K22" s="29">
        <f t="shared" si="4"/>
        <v>5</v>
      </c>
      <c r="L22" s="30">
        <v>84</v>
      </c>
      <c r="M22" s="129">
        <v>118</v>
      </c>
      <c r="N22" s="27">
        <v>99</v>
      </c>
      <c r="O22" s="29">
        <f t="shared" si="5"/>
        <v>19</v>
      </c>
      <c r="P22" s="29">
        <f t="shared" si="6"/>
        <v>166</v>
      </c>
      <c r="Q22" s="29">
        <v>33</v>
      </c>
      <c r="R22" s="129">
        <v>26</v>
      </c>
      <c r="S22" s="31">
        <v>23</v>
      </c>
      <c r="T22" s="29">
        <f t="shared" si="7"/>
        <v>3</v>
      </c>
      <c r="U22" s="29">
        <v>47</v>
      </c>
      <c r="V22" s="129">
        <v>34</v>
      </c>
      <c r="W22" s="31">
        <v>28</v>
      </c>
      <c r="X22" s="29">
        <f t="shared" si="8"/>
        <v>6</v>
      </c>
      <c r="Y22" s="30">
        <v>73</v>
      </c>
      <c r="Z22" s="129">
        <v>106</v>
      </c>
      <c r="AA22" s="31">
        <v>85</v>
      </c>
      <c r="AB22" s="29">
        <f t="shared" si="9"/>
        <v>21</v>
      </c>
      <c r="AC22" s="54">
        <f t="shared" si="1"/>
        <v>19</v>
      </c>
    </row>
    <row r="23" spans="1:29">
      <c r="A23" s="32" t="s">
        <v>25</v>
      </c>
      <c r="B23" s="27">
        <v>93622442</v>
      </c>
      <c r="C23" s="28">
        <v>306</v>
      </c>
      <c r="D23" s="29">
        <v>100</v>
      </c>
      <c r="E23" s="129">
        <v>57</v>
      </c>
      <c r="F23" s="27">
        <v>55</v>
      </c>
      <c r="G23" s="29">
        <f t="shared" si="3"/>
        <v>2</v>
      </c>
      <c r="H23" s="29">
        <v>124</v>
      </c>
      <c r="I23" s="129">
        <v>27</v>
      </c>
      <c r="J23" s="27">
        <v>26</v>
      </c>
      <c r="K23" s="29">
        <f t="shared" si="4"/>
        <v>1</v>
      </c>
      <c r="L23" s="30">
        <v>141</v>
      </c>
      <c r="M23" s="129">
        <v>222</v>
      </c>
      <c r="N23" s="27">
        <v>180</v>
      </c>
      <c r="O23" s="29">
        <f t="shared" si="5"/>
        <v>42</v>
      </c>
      <c r="P23" s="29">
        <f t="shared" si="6"/>
        <v>272</v>
      </c>
      <c r="Q23" s="29">
        <v>84</v>
      </c>
      <c r="R23" s="129">
        <v>46</v>
      </c>
      <c r="S23" s="31">
        <v>41</v>
      </c>
      <c r="T23" s="29">
        <f t="shared" si="7"/>
        <v>5</v>
      </c>
      <c r="U23" s="29">
        <v>100</v>
      </c>
      <c r="V23" s="129">
        <v>23</v>
      </c>
      <c r="W23" s="31">
        <v>21</v>
      </c>
      <c r="X23" s="29">
        <f t="shared" si="8"/>
        <v>2</v>
      </c>
      <c r="Y23" s="30">
        <v>125</v>
      </c>
      <c r="Z23" s="129">
        <v>203</v>
      </c>
      <c r="AA23" s="31">
        <v>154</v>
      </c>
      <c r="AB23" s="29">
        <f t="shared" si="9"/>
        <v>49</v>
      </c>
      <c r="AC23" s="54">
        <f t="shared" si="1"/>
        <v>34</v>
      </c>
    </row>
    <row r="24" spans="1:29">
      <c r="A24" s="32" t="s">
        <v>26</v>
      </c>
      <c r="B24" s="27">
        <v>93622445</v>
      </c>
      <c r="C24" s="28">
        <v>175</v>
      </c>
      <c r="D24" s="29">
        <v>146</v>
      </c>
      <c r="E24" s="129">
        <v>26</v>
      </c>
      <c r="F24" s="27">
        <v>24</v>
      </c>
      <c r="G24" s="29">
        <f t="shared" si="3"/>
        <v>2</v>
      </c>
      <c r="H24" s="29">
        <v>157</v>
      </c>
      <c r="I24" s="129">
        <v>60</v>
      </c>
      <c r="J24" s="27">
        <v>55</v>
      </c>
      <c r="K24" s="29">
        <f t="shared" si="4"/>
        <v>5</v>
      </c>
      <c r="L24" s="30">
        <v>82</v>
      </c>
      <c r="M24" s="129">
        <v>89</v>
      </c>
      <c r="N24" s="27">
        <v>76</v>
      </c>
      <c r="O24" s="29">
        <f t="shared" si="5"/>
        <v>13</v>
      </c>
      <c r="P24" s="29">
        <f t="shared" si="6"/>
        <v>137</v>
      </c>
      <c r="Q24" s="29">
        <v>119</v>
      </c>
      <c r="R24" s="129">
        <v>19</v>
      </c>
      <c r="S24" s="31">
        <v>17</v>
      </c>
      <c r="T24" s="29">
        <f t="shared" si="7"/>
        <v>2</v>
      </c>
      <c r="U24" s="29">
        <v>139</v>
      </c>
      <c r="V24" s="129">
        <v>49</v>
      </c>
      <c r="W24" s="31">
        <v>42</v>
      </c>
      <c r="X24" s="29">
        <f t="shared" si="8"/>
        <v>7</v>
      </c>
      <c r="Y24" s="30">
        <v>71</v>
      </c>
      <c r="Z24" s="129">
        <v>69</v>
      </c>
      <c r="AA24" s="31">
        <v>56</v>
      </c>
      <c r="AB24" s="29">
        <f t="shared" si="9"/>
        <v>13</v>
      </c>
      <c r="AC24" s="54">
        <f t="shared" si="1"/>
        <v>38</v>
      </c>
    </row>
    <row r="25" spans="1:29">
      <c r="A25" s="32" t="s">
        <v>27</v>
      </c>
      <c r="B25" s="27">
        <v>93622448</v>
      </c>
      <c r="C25" s="28">
        <v>175</v>
      </c>
      <c r="D25" s="29">
        <v>146</v>
      </c>
      <c r="E25" s="129">
        <v>30</v>
      </c>
      <c r="F25" s="27">
        <v>27</v>
      </c>
      <c r="G25" s="29">
        <f t="shared" si="3"/>
        <v>3</v>
      </c>
      <c r="H25" s="29">
        <v>133</v>
      </c>
      <c r="I25" s="129">
        <v>19</v>
      </c>
      <c r="J25" s="27">
        <v>17</v>
      </c>
      <c r="K25" s="29">
        <f t="shared" si="4"/>
        <v>2</v>
      </c>
      <c r="L25" s="30">
        <v>76</v>
      </c>
      <c r="M25" s="129">
        <v>126</v>
      </c>
      <c r="N25" s="27">
        <v>110</v>
      </c>
      <c r="O25" s="29">
        <f t="shared" si="5"/>
        <v>16</v>
      </c>
      <c r="P25" s="29">
        <f t="shared" si="6"/>
        <v>159</v>
      </c>
      <c r="Q25" s="29">
        <v>129</v>
      </c>
      <c r="R25" s="129">
        <v>29</v>
      </c>
      <c r="S25" s="31">
        <v>25</v>
      </c>
      <c r="T25" s="29">
        <f t="shared" si="7"/>
        <v>4</v>
      </c>
      <c r="U25" s="29">
        <v>114</v>
      </c>
      <c r="V25" s="129">
        <v>19</v>
      </c>
      <c r="W25" s="31">
        <v>16</v>
      </c>
      <c r="X25" s="29">
        <f t="shared" si="8"/>
        <v>3</v>
      </c>
      <c r="Y25" s="30">
        <v>66</v>
      </c>
      <c r="Z25" s="129">
        <v>111</v>
      </c>
      <c r="AA25" s="31">
        <v>91</v>
      </c>
      <c r="AB25" s="29">
        <f t="shared" si="9"/>
        <v>20</v>
      </c>
      <c r="AC25" s="54">
        <f t="shared" si="1"/>
        <v>16</v>
      </c>
    </row>
    <row r="26" spans="1:29">
      <c r="A26" s="32" t="s">
        <v>28</v>
      </c>
      <c r="B26" s="27">
        <v>93622456</v>
      </c>
      <c r="C26" s="28">
        <v>397</v>
      </c>
      <c r="D26" s="29">
        <v>150</v>
      </c>
      <c r="E26" s="129">
        <v>41</v>
      </c>
      <c r="F26" s="27">
        <v>38</v>
      </c>
      <c r="G26" s="29">
        <f t="shared" si="3"/>
        <v>3</v>
      </c>
      <c r="H26" s="29">
        <v>152</v>
      </c>
      <c r="I26" s="129">
        <v>114</v>
      </c>
      <c r="J26" s="27">
        <v>110</v>
      </c>
      <c r="K26" s="29">
        <f t="shared" si="4"/>
        <v>4</v>
      </c>
      <c r="L26" s="30">
        <v>133</v>
      </c>
      <c r="M26" s="129">
        <v>242</v>
      </c>
      <c r="N26" s="27">
        <v>202</v>
      </c>
      <c r="O26" s="29">
        <f t="shared" si="5"/>
        <v>40</v>
      </c>
      <c r="P26" s="29">
        <f t="shared" si="6"/>
        <v>292</v>
      </c>
      <c r="Q26" s="29">
        <v>129</v>
      </c>
      <c r="R26" s="129">
        <v>30</v>
      </c>
      <c r="S26" s="31">
        <v>26</v>
      </c>
      <c r="T26" s="29">
        <f t="shared" si="7"/>
        <v>4</v>
      </c>
      <c r="U26" s="29">
        <v>135</v>
      </c>
      <c r="V26" s="129">
        <v>35</v>
      </c>
      <c r="W26" s="31">
        <v>30</v>
      </c>
      <c r="X26" s="29">
        <f t="shared" si="8"/>
        <v>5</v>
      </c>
      <c r="Y26" s="30">
        <v>130</v>
      </c>
      <c r="Z26" s="129">
        <v>227</v>
      </c>
      <c r="AA26" s="31">
        <v>178</v>
      </c>
      <c r="AB26" s="29">
        <f t="shared" si="9"/>
        <v>49</v>
      </c>
      <c r="AC26" s="54">
        <f t="shared" si="1"/>
        <v>105</v>
      </c>
    </row>
    <row r="27" spans="1:29" s="51" customFormat="1">
      <c r="A27" s="70" t="s">
        <v>29</v>
      </c>
      <c r="B27" s="71"/>
      <c r="C27" s="68">
        <f>E27+I27+M27</f>
        <v>1767</v>
      </c>
      <c r="D27" s="68">
        <f>D28+D29+D30+D31+D32+D33+D34+D35+D36+D37+D38</f>
        <v>1287</v>
      </c>
      <c r="E27" s="130">
        <f>E28+E29+E30+E31+E32+E33+E34+E35+E36+E37+E38</f>
        <v>290</v>
      </c>
      <c r="F27" s="72">
        <f>F28+F29+F30+F31+F32+F33+F34+F35+F36+F37+F38</f>
        <v>270</v>
      </c>
      <c r="G27" s="68">
        <f>E27-F27</f>
        <v>20</v>
      </c>
      <c r="H27" s="68">
        <f>H28+H29+H30+H31+H32+H33+H34+H35+H36+H37+H38</f>
        <v>1474</v>
      </c>
      <c r="I27" s="130">
        <f>I28+I29+I30+I31+I32+I33+I34+I35+I36+I37+I38</f>
        <v>611</v>
      </c>
      <c r="J27" s="72">
        <f>J28+J29+J30+J31+J32+J33+J34+J35+J36+J37+J38</f>
        <v>560</v>
      </c>
      <c r="K27" s="68">
        <f>I27-J27</f>
        <v>51</v>
      </c>
      <c r="L27" s="68">
        <f>L28+L29+L30+L31+L32+L33+L34+L35+L36+L37+L38</f>
        <v>868</v>
      </c>
      <c r="M27" s="132">
        <f>M28+M29+M30+M31+M32+M33+M34+M35+M36+M37+M38</f>
        <v>866</v>
      </c>
      <c r="N27" s="72">
        <f>N28+N29+N30+N31+N32+N33+N34+N35+N36+N37+N38</f>
        <v>761</v>
      </c>
      <c r="O27" s="68">
        <f>M27-N27</f>
        <v>105</v>
      </c>
      <c r="P27" s="68">
        <f>R27+V27+Z27</f>
        <v>1272</v>
      </c>
      <c r="Q27" s="68">
        <f>Q28+Q29+Q30+Q31+Q32+Q33+Q34+Q35+Q36+Q37+Q38</f>
        <v>845</v>
      </c>
      <c r="R27" s="139">
        <f>R28+R29+R30+R31+R32+R33+R34+R35+R36+R37+R38</f>
        <v>171</v>
      </c>
      <c r="S27" s="73">
        <f>S28+S29+S30+S31+S32+S33+S34+S35+S36+S37+S38</f>
        <v>146</v>
      </c>
      <c r="T27" s="68">
        <f>R27-S27</f>
        <v>25</v>
      </c>
      <c r="U27" s="68">
        <f>U28+U29+U30+U31+U32+U33+U34+U35+U36+U37+U38</f>
        <v>979</v>
      </c>
      <c r="V27" s="139">
        <f>V28+V29+V30+V31+V32+V33+V34+V35+V36+V37+V38</f>
        <v>438</v>
      </c>
      <c r="W27" s="73">
        <f>W28+W29+W30+W31+W32+W33+W34+W35+W36+W37+W38</f>
        <v>374</v>
      </c>
      <c r="X27" s="68">
        <f>V27-W27</f>
        <v>64</v>
      </c>
      <c r="Y27" s="68">
        <f>Y28+Y29+Y30+Y31+Y32+Y33+Y34+Y35+Y36+Y37+Y38</f>
        <v>630</v>
      </c>
      <c r="Z27" s="139">
        <f>Z28+Z29+Z30+Z31+Z32+Z33+Z34+Z35+Z36+Z37+Z38</f>
        <v>663</v>
      </c>
      <c r="AA27" s="73">
        <f>AA28+AA29+AA30+AA31+AA32+AA33+AA34+AA35+AA36+AA37+AA38</f>
        <v>535</v>
      </c>
      <c r="AB27" s="68">
        <f>Z27-AA27</f>
        <v>128</v>
      </c>
      <c r="AC27" s="54">
        <f t="shared" si="1"/>
        <v>495</v>
      </c>
    </row>
    <row r="28" spans="1:29">
      <c r="A28" s="33" t="s">
        <v>30</v>
      </c>
      <c r="B28" s="34">
        <v>93620403</v>
      </c>
      <c r="C28" s="29">
        <v>115</v>
      </c>
      <c r="D28" s="29">
        <v>97</v>
      </c>
      <c r="E28" s="131">
        <v>13</v>
      </c>
      <c r="F28" s="28">
        <v>12</v>
      </c>
      <c r="G28" s="29">
        <f t="shared" ref="G28:G38" si="10">E28-F28</f>
        <v>1</v>
      </c>
      <c r="H28" s="29">
        <v>126</v>
      </c>
      <c r="I28" s="131">
        <v>52</v>
      </c>
      <c r="J28" s="28">
        <v>47</v>
      </c>
      <c r="K28" s="29">
        <f t="shared" ref="K28:K38" si="11">I28-J28</f>
        <v>5</v>
      </c>
      <c r="L28" s="29">
        <v>56</v>
      </c>
      <c r="M28" s="131">
        <v>50</v>
      </c>
      <c r="N28" s="28">
        <v>46</v>
      </c>
      <c r="O28" s="29">
        <f t="shared" ref="O28:O38" si="12">M28-N28</f>
        <v>4</v>
      </c>
      <c r="P28" s="29">
        <f t="shared" ref="P28:P38" si="13">R28+V28+Z28</f>
        <v>89</v>
      </c>
      <c r="Q28" s="29">
        <v>73</v>
      </c>
      <c r="R28" s="131">
        <v>11</v>
      </c>
      <c r="S28" s="35">
        <v>9</v>
      </c>
      <c r="T28" s="29">
        <f t="shared" ref="T28:T38" si="14">R28-S28</f>
        <v>2</v>
      </c>
      <c r="U28" s="29">
        <v>92</v>
      </c>
      <c r="V28" s="131">
        <v>40</v>
      </c>
      <c r="W28" s="35">
        <v>34</v>
      </c>
      <c r="X28" s="29">
        <f t="shared" ref="X28:X38" si="15">V28-W28</f>
        <v>6</v>
      </c>
      <c r="Y28" s="29">
        <v>41</v>
      </c>
      <c r="Z28" s="131">
        <v>38</v>
      </c>
      <c r="AA28" s="35">
        <v>32</v>
      </c>
      <c r="AB28" s="29">
        <f t="shared" ref="AB28:AB38" si="16">Z28-AA28</f>
        <v>6</v>
      </c>
      <c r="AC28" s="54">
        <f t="shared" si="1"/>
        <v>26</v>
      </c>
    </row>
    <row r="29" spans="1:29">
      <c r="A29" s="33" t="s">
        <v>31</v>
      </c>
      <c r="B29" s="34">
        <v>93620405</v>
      </c>
      <c r="C29" s="29">
        <v>103</v>
      </c>
      <c r="D29" s="29">
        <v>99</v>
      </c>
      <c r="E29" s="131">
        <v>8</v>
      </c>
      <c r="F29" s="28">
        <v>7</v>
      </c>
      <c r="G29" s="29">
        <f t="shared" si="10"/>
        <v>1</v>
      </c>
      <c r="H29" s="29">
        <v>128</v>
      </c>
      <c r="I29" s="131">
        <v>29</v>
      </c>
      <c r="J29" s="28">
        <v>27</v>
      </c>
      <c r="K29" s="29">
        <f t="shared" si="11"/>
        <v>2</v>
      </c>
      <c r="L29" s="29">
        <v>75</v>
      </c>
      <c r="M29" s="131">
        <v>66</v>
      </c>
      <c r="N29" s="28">
        <v>60</v>
      </c>
      <c r="O29" s="29">
        <f t="shared" si="12"/>
        <v>6</v>
      </c>
      <c r="P29" s="29">
        <f t="shared" si="13"/>
        <v>70</v>
      </c>
      <c r="Q29" s="29">
        <v>55</v>
      </c>
      <c r="R29" s="131">
        <v>4</v>
      </c>
      <c r="S29" s="35">
        <v>3</v>
      </c>
      <c r="T29" s="29">
        <f t="shared" si="14"/>
        <v>1</v>
      </c>
      <c r="U29" s="29">
        <v>85</v>
      </c>
      <c r="V29" s="131">
        <v>19</v>
      </c>
      <c r="W29" s="35">
        <v>17</v>
      </c>
      <c r="X29" s="29">
        <f t="shared" si="15"/>
        <v>2</v>
      </c>
      <c r="Y29" s="29">
        <v>60</v>
      </c>
      <c r="Z29" s="131">
        <v>47</v>
      </c>
      <c r="AA29" s="35">
        <v>38</v>
      </c>
      <c r="AB29" s="29">
        <f t="shared" si="16"/>
        <v>9</v>
      </c>
      <c r="AC29" s="54">
        <f t="shared" si="1"/>
        <v>33</v>
      </c>
    </row>
    <row r="30" spans="1:29">
      <c r="A30" s="33" t="s">
        <v>32</v>
      </c>
      <c r="B30" s="34">
        <v>93620407</v>
      </c>
      <c r="C30" s="29">
        <v>136</v>
      </c>
      <c r="D30" s="29">
        <v>49</v>
      </c>
      <c r="E30" s="131">
        <v>11</v>
      </c>
      <c r="F30" s="28">
        <v>11</v>
      </c>
      <c r="G30" s="29">
        <f t="shared" si="10"/>
        <v>0</v>
      </c>
      <c r="H30" s="29">
        <v>63</v>
      </c>
      <c r="I30" s="131">
        <v>32</v>
      </c>
      <c r="J30" s="28">
        <v>31</v>
      </c>
      <c r="K30" s="29">
        <f t="shared" si="11"/>
        <v>1</v>
      </c>
      <c r="L30" s="29">
        <v>72</v>
      </c>
      <c r="M30" s="131">
        <v>93</v>
      </c>
      <c r="N30" s="28">
        <v>78</v>
      </c>
      <c r="O30" s="29">
        <f t="shared" si="12"/>
        <v>15</v>
      </c>
      <c r="P30" s="29">
        <f t="shared" si="13"/>
        <v>108</v>
      </c>
      <c r="Q30" s="29">
        <v>26</v>
      </c>
      <c r="R30" s="131">
        <v>3</v>
      </c>
      <c r="S30" s="35">
        <v>3</v>
      </c>
      <c r="T30" s="29">
        <f t="shared" si="14"/>
        <v>0</v>
      </c>
      <c r="U30" s="29">
        <v>42</v>
      </c>
      <c r="V30" s="131">
        <v>18</v>
      </c>
      <c r="W30" s="35">
        <v>16</v>
      </c>
      <c r="X30" s="29">
        <f t="shared" si="15"/>
        <v>2</v>
      </c>
      <c r="Y30" s="29">
        <v>58</v>
      </c>
      <c r="Z30" s="131">
        <v>87</v>
      </c>
      <c r="AA30" s="35">
        <v>69</v>
      </c>
      <c r="AB30" s="29">
        <f t="shared" si="16"/>
        <v>18</v>
      </c>
      <c r="AC30" s="54">
        <f t="shared" si="1"/>
        <v>28</v>
      </c>
    </row>
    <row r="31" spans="1:29">
      <c r="A31" s="33" t="s">
        <v>33</v>
      </c>
      <c r="B31" s="34">
        <v>93620409</v>
      </c>
      <c r="C31" s="29">
        <v>180</v>
      </c>
      <c r="D31" s="29">
        <v>168</v>
      </c>
      <c r="E31" s="131">
        <v>36</v>
      </c>
      <c r="F31" s="28">
        <v>31</v>
      </c>
      <c r="G31" s="29">
        <f t="shared" si="10"/>
        <v>5</v>
      </c>
      <c r="H31" s="29">
        <v>183</v>
      </c>
      <c r="I31" s="131">
        <v>72</v>
      </c>
      <c r="J31" s="28">
        <v>64</v>
      </c>
      <c r="K31" s="29">
        <f t="shared" si="11"/>
        <v>8</v>
      </c>
      <c r="L31" s="29">
        <v>80</v>
      </c>
      <c r="M31" s="131">
        <v>72</v>
      </c>
      <c r="N31" s="28">
        <v>63</v>
      </c>
      <c r="O31" s="29">
        <f t="shared" si="12"/>
        <v>9</v>
      </c>
      <c r="P31" s="29">
        <f t="shared" si="13"/>
        <v>129</v>
      </c>
      <c r="Q31" s="29">
        <v>102</v>
      </c>
      <c r="R31" s="131">
        <v>30</v>
      </c>
      <c r="S31" s="35">
        <v>25</v>
      </c>
      <c r="T31" s="29">
        <f t="shared" si="14"/>
        <v>5</v>
      </c>
      <c r="U31" s="29">
        <v>101</v>
      </c>
      <c r="V31" s="131">
        <v>48</v>
      </c>
      <c r="W31" s="35">
        <v>40</v>
      </c>
      <c r="X31" s="29">
        <f t="shared" si="15"/>
        <v>8</v>
      </c>
      <c r="Y31" s="29">
        <v>44</v>
      </c>
      <c r="Z31" s="131">
        <v>51</v>
      </c>
      <c r="AA31" s="35">
        <v>41</v>
      </c>
      <c r="AB31" s="29">
        <f t="shared" si="16"/>
        <v>10</v>
      </c>
      <c r="AC31" s="54">
        <f t="shared" si="1"/>
        <v>51</v>
      </c>
    </row>
    <row r="32" spans="1:29">
      <c r="A32" s="33" t="s">
        <v>34</v>
      </c>
      <c r="B32" s="34">
        <v>93620410</v>
      </c>
      <c r="C32" s="29">
        <v>92</v>
      </c>
      <c r="D32" s="29">
        <v>27</v>
      </c>
      <c r="E32" s="131">
        <v>8</v>
      </c>
      <c r="F32" s="28">
        <v>7</v>
      </c>
      <c r="G32" s="29">
        <f t="shared" si="10"/>
        <v>1</v>
      </c>
      <c r="H32" s="29">
        <v>42</v>
      </c>
      <c r="I32" s="131">
        <v>28</v>
      </c>
      <c r="J32" s="28">
        <v>25</v>
      </c>
      <c r="K32" s="29">
        <f t="shared" si="11"/>
        <v>3</v>
      </c>
      <c r="L32" s="29">
        <v>41</v>
      </c>
      <c r="M32" s="131">
        <v>56</v>
      </c>
      <c r="N32" s="28">
        <v>46</v>
      </c>
      <c r="O32" s="29">
        <f t="shared" si="12"/>
        <v>10</v>
      </c>
      <c r="P32" s="29">
        <f t="shared" si="13"/>
        <v>82</v>
      </c>
      <c r="Q32" s="29">
        <v>17</v>
      </c>
      <c r="R32" s="131">
        <v>7</v>
      </c>
      <c r="S32" s="35">
        <v>6</v>
      </c>
      <c r="T32" s="29">
        <f t="shared" si="14"/>
        <v>1</v>
      </c>
      <c r="U32" s="29">
        <v>31</v>
      </c>
      <c r="V32" s="131">
        <v>23</v>
      </c>
      <c r="W32" s="35">
        <v>20</v>
      </c>
      <c r="X32" s="29">
        <f t="shared" si="15"/>
        <v>3</v>
      </c>
      <c r="Y32" s="29">
        <v>35</v>
      </c>
      <c r="Z32" s="131">
        <v>52</v>
      </c>
      <c r="AA32" s="35">
        <v>39</v>
      </c>
      <c r="AB32" s="29">
        <f t="shared" si="16"/>
        <v>13</v>
      </c>
      <c r="AC32" s="54">
        <f t="shared" si="1"/>
        <v>10</v>
      </c>
    </row>
    <row r="33" spans="1:29">
      <c r="A33" s="33" t="s">
        <v>35</v>
      </c>
      <c r="B33" s="34">
        <v>93620413</v>
      </c>
      <c r="C33" s="29">
        <v>29</v>
      </c>
      <c r="D33" s="29">
        <v>13</v>
      </c>
      <c r="E33" s="131">
        <v>1</v>
      </c>
      <c r="F33" s="28">
        <v>1</v>
      </c>
      <c r="G33" s="29">
        <f t="shared" si="10"/>
        <v>0</v>
      </c>
      <c r="H33" s="29">
        <v>32</v>
      </c>
      <c r="I33" s="131">
        <v>18</v>
      </c>
      <c r="J33" s="28">
        <v>15</v>
      </c>
      <c r="K33" s="29">
        <f t="shared" si="11"/>
        <v>3</v>
      </c>
      <c r="L33" s="29">
        <v>12</v>
      </c>
      <c r="M33" s="131">
        <v>10</v>
      </c>
      <c r="N33" s="28">
        <v>9</v>
      </c>
      <c r="O33" s="29">
        <f t="shared" si="12"/>
        <v>1</v>
      </c>
      <c r="P33" s="29">
        <f t="shared" si="13"/>
        <v>24</v>
      </c>
      <c r="Q33" s="29">
        <v>10</v>
      </c>
      <c r="R33" s="131">
        <v>1</v>
      </c>
      <c r="S33" s="35">
        <v>1</v>
      </c>
      <c r="T33" s="29">
        <f t="shared" si="14"/>
        <v>0</v>
      </c>
      <c r="U33" s="29">
        <v>20</v>
      </c>
      <c r="V33" s="131">
        <v>13</v>
      </c>
      <c r="W33" s="35">
        <v>10</v>
      </c>
      <c r="X33" s="29">
        <f t="shared" si="15"/>
        <v>3</v>
      </c>
      <c r="Y33" s="29">
        <v>9</v>
      </c>
      <c r="Z33" s="131">
        <v>10</v>
      </c>
      <c r="AA33" s="35">
        <v>9</v>
      </c>
      <c r="AB33" s="29">
        <f t="shared" si="16"/>
        <v>1</v>
      </c>
      <c r="AC33" s="54">
        <f t="shared" si="1"/>
        <v>5</v>
      </c>
    </row>
    <row r="34" spans="1:29">
      <c r="A34" s="33" t="s">
        <v>36</v>
      </c>
      <c r="B34" s="36">
        <v>93620415</v>
      </c>
      <c r="C34" s="29">
        <v>39</v>
      </c>
      <c r="D34" s="29">
        <v>37</v>
      </c>
      <c r="E34" s="131">
        <v>3</v>
      </c>
      <c r="F34" s="28">
        <v>3</v>
      </c>
      <c r="G34" s="29">
        <f t="shared" si="10"/>
        <v>0</v>
      </c>
      <c r="H34" s="29">
        <v>52</v>
      </c>
      <c r="I34" s="131">
        <v>13</v>
      </c>
      <c r="J34" s="28">
        <v>12</v>
      </c>
      <c r="K34" s="29">
        <f t="shared" si="11"/>
        <v>1</v>
      </c>
      <c r="L34" s="29">
        <v>37</v>
      </c>
      <c r="M34" s="131">
        <v>23</v>
      </c>
      <c r="N34" s="28">
        <v>20</v>
      </c>
      <c r="O34" s="29">
        <f t="shared" si="12"/>
        <v>3</v>
      </c>
      <c r="P34" s="29">
        <f t="shared" si="13"/>
        <v>32</v>
      </c>
      <c r="Q34" s="29">
        <v>23</v>
      </c>
      <c r="R34" s="131">
        <v>2</v>
      </c>
      <c r="S34" s="35">
        <v>2</v>
      </c>
      <c r="T34" s="29">
        <f t="shared" si="14"/>
        <v>0</v>
      </c>
      <c r="U34" s="29">
        <v>24</v>
      </c>
      <c r="V34" s="131">
        <v>9</v>
      </c>
      <c r="W34" s="35">
        <v>7</v>
      </c>
      <c r="X34" s="29">
        <f t="shared" si="15"/>
        <v>2</v>
      </c>
      <c r="Y34" s="29">
        <v>27</v>
      </c>
      <c r="Z34" s="131">
        <v>21</v>
      </c>
      <c r="AA34" s="35">
        <v>17</v>
      </c>
      <c r="AB34" s="29">
        <f t="shared" si="16"/>
        <v>4</v>
      </c>
      <c r="AC34" s="54">
        <f t="shared" si="1"/>
        <v>7</v>
      </c>
    </row>
    <row r="35" spans="1:29">
      <c r="A35" s="33" t="s">
        <v>37</v>
      </c>
      <c r="B35" s="34">
        <v>93620420</v>
      </c>
      <c r="C35" s="29">
        <v>955</v>
      </c>
      <c r="D35" s="29">
        <v>717</v>
      </c>
      <c r="E35" s="131">
        <v>199</v>
      </c>
      <c r="F35" s="28">
        <v>187</v>
      </c>
      <c r="G35" s="29">
        <f t="shared" si="10"/>
        <v>12</v>
      </c>
      <c r="H35" s="29">
        <v>755</v>
      </c>
      <c r="I35" s="131">
        <v>333</v>
      </c>
      <c r="J35" s="28">
        <v>308</v>
      </c>
      <c r="K35" s="29">
        <f t="shared" si="11"/>
        <v>25</v>
      </c>
      <c r="L35" s="29">
        <v>404</v>
      </c>
      <c r="M35" s="131">
        <v>423</v>
      </c>
      <c r="N35" s="28">
        <v>372</v>
      </c>
      <c r="O35" s="29">
        <f t="shared" si="12"/>
        <v>51</v>
      </c>
      <c r="P35" s="29">
        <f t="shared" si="13"/>
        <v>672</v>
      </c>
      <c r="Q35" s="29">
        <v>517</v>
      </c>
      <c r="R35" s="131">
        <v>111</v>
      </c>
      <c r="S35" s="35">
        <v>95</v>
      </c>
      <c r="T35" s="29">
        <f t="shared" si="14"/>
        <v>16</v>
      </c>
      <c r="U35" s="29">
        <v>548</v>
      </c>
      <c r="V35" s="131">
        <v>255</v>
      </c>
      <c r="W35" s="35">
        <v>219</v>
      </c>
      <c r="X35" s="29">
        <f t="shared" si="15"/>
        <v>36</v>
      </c>
      <c r="Y35" s="29">
        <v>289</v>
      </c>
      <c r="Z35" s="131">
        <v>306</v>
      </c>
      <c r="AA35" s="35">
        <v>246</v>
      </c>
      <c r="AB35" s="29">
        <f t="shared" si="16"/>
        <v>60</v>
      </c>
      <c r="AC35" s="54">
        <f t="shared" si="1"/>
        <v>283</v>
      </c>
    </row>
    <row r="36" spans="1:29">
      <c r="A36" s="33" t="s">
        <v>38</v>
      </c>
      <c r="B36" s="34">
        <v>93620425</v>
      </c>
      <c r="C36" s="29">
        <v>14</v>
      </c>
      <c r="D36" s="29">
        <v>1</v>
      </c>
      <c r="E36" s="131">
        <v>7</v>
      </c>
      <c r="F36" s="28">
        <v>7</v>
      </c>
      <c r="G36" s="29">
        <f t="shared" si="10"/>
        <v>0</v>
      </c>
      <c r="H36" s="29">
        <v>4</v>
      </c>
      <c r="I36" s="131">
        <v>2</v>
      </c>
      <c r="J36" s="28">
        <v>2</v>
      </c>
      <c r="K36" s="29">
        <f t="shared" si="11"/>
        <v>0</v>
      </c>
      <c r="L36" s="29">
        <v>5</v>
      </c>
      <c r="M36" s="131">
        <v>5</v>
      </c>
      <c r="N36" s="28">
        <v>4</v>
      </c>
      <c r="O36" s="29">
        <f t="shared" si="12"/>
        <v>1</v>
      </c>
      <c r="P36" s="29">
        <f t="shared" si="13"/>
        <v>0</v>
      </c>
      <c r="Q36" s="29">
        <v>0</v>
      </c>
      <c r="R36" s="131">
        <v>0</v>
      </c>
      <c r="S36" s="35">
        <v>0</v>
      </c>
      <c r="T36" s="29">
        <f t="shared" si="14"/>
        <v>0</v>
      </c>
      <c r="U36" s="29">
        <v>0</v>
      </c>
      <c r="V36" s="131">
        <v>0</v>
      </c>
      <c r="W36" s="35">
        <v>0</v>
      </c>
      <c r="X36" s="29">
        <f t="shared" si="15"/>
        <v>0</v>
      </c>
      <c r="Y36" s="29">
        <v>0</v>
      </c>
      <c r="Z36" s="131">
        <v>0</v>
      </c>
      <c r="AA36" s="35">
        <v>0</v>
      </c>
      <c r="AB36" s="29">
        <f t="shared" si="16"/>
        <v>0</v>
      </c>
      <c r="AC36" s="54">
        <f t="shared" si="1"/>
        <v>14</v>
      </c>
    </row>
    <row r="37" spans="1:29">
      <c r="A37" s="33" t="s">
        <v>39</v>
      </c>
      <c r="B37" s="34">
        <v>93620427</v>
      </c>
      <c r="C37" s="29">
        <v>52</v>
      </c>
      <c r="D37" s="29">
        <v>36</v>
      </c>
      <c r="E37" s="131">
        <v>0</v>
      </c>
      <c r="F37" s="28">
        <v>0</v>
      </c>
      <c r="G37" s="29">
        <f t="shared" si="10"/>
        <v>0</v>
      </c>
      <c r="H37" s="29">
        <v>50</v>
      </c>
      <c r="I37" s="131">
        <v>12</v>
      </c>
      <c r="J37" s="28">
        <v>11</v>
      </c>
      <c r="K37" s="29">
        <f t="shared" si="11"/>
        <v>1</v>
      </c>
      <c r="L37" s="29">
        <v>57</v>
      </c>
      <c r="M37" s="131">
        <v>40</v>
      </c>
      <c r="N37" s="28">
        <v>37</v>
      </c>
      <c r="O37" s="29">
        <f t="shared" si="12"/>
        <v>3</v>
      </c>
      <c r="P37" s="29">
        <f t="shared" si="13"/>
        <v>26</v>
      </c>
      <c r="Q37" s="29">
        <v>1</v>
      </c>
      <c r="R37" s="131">
        <v>0</v>
      </c>
      <c r="S37" s="35">
        <v>0</v>
      </c>
      <c r="T37" s="29">
        <f t="shared" si="14"/>
        <v>0</v>
      </c>
      <c r="U37" s="29">
        <v>15</v>
      </c>
      <c r="V37" s="131">
        <v>0</v>
      </c>
      <c r="W37" s="35">
        <v>0</v>
      </c>
      <c r="X37" s="29">
        <f t="shared" si="15"/>
        <v>0</v>
      </c>
      <c r="Y37" s="29">
        <v>45</v>
      </c>
      <c r="Z37" s="131">
        <v>26</v>
      </c>
      <c r="AA37" s="35">
        <v>22</v>
      </c>
      <c r="AB37" s="29">
        <f t="shared" si="16"/>
        <v>4</v>
      </c>
      <c r="AC37" s="54">
        <f t="shared" si="1"/>
        <v>26</v>
      </c>
    </row>
    <row r="38" spans="1:29">
      <c r="A38" s="33" t="s">
        <v>40</v>
      </c>
      <c r="B38" s="34">
        <v>93620430</v>
      </c>
      <c r="C38" s="29">
        <v>52</v>
      </c>
      <c r="D38" s="29">
        <v>43</v>
      </c>
      <c r="E38" s="131">
        <v>4</v>
      </c>
      <c r="F38" s="28">
        <v>4</v>
      </c>
      <c r="G38" s="29">
        <f t="shared" si="10"/>
        <v>0</v>
      </c>
      <c r="H38" s="29">
        <v>39</v>
      </c>
      <c r="I38" s="131">
        <v>20</v>
      </c>
      <c r="J38" s="28">
        <v>18</v>
      </c>
      <c r="K38" s="29">
        <f t="shared" si="11"/>
        <v>2</v>
      </c>
      <c r="L38" s="29">
        <v>29</v>
      </c>
      <c r="M38" s="131">
        <v>28</v>
      </c>
      <c r="N38" s="28">
        <v>26</v>
      </c>
      <c r="O38" s="29">
        <f t="shared" si="12"/>
        <v>2</v>
      </c>
      <c r="P38" s="29">
        <f t="shared" si="13"/>
        <v>40</v>
      </c>
      <c r="Q38" s="29">
        <v>21</v>
      </c>
      <c r="R38" s="131">
        <v>2</v>
      </c>
      <c r="S38" s="35">
        <v>2</v>
      </c>
      <c r="T38" s="29">
        <f t="shared" si="14"/>
        <v>0</v>
      </c>
      <c r="U38" s="29">
        <v>21</v>
      </c>
      <c r="V38" s="131">
        <v>13</v>
      </c>
      <c r="W38" s="35">
        <v>11</v>
      </c>
      <c r="X38" s="29">
        <f t="shared" si="15"/>
        <v>2</v>
      </c>
      <c r="Y38" s="29">
        <v>22</v>
      </c>
      <c r="Z38" s="131">
        <v>25</v>
      </c>
      <c r="AA38" s="35">
        <v>22</v>
      </c>
      <c r="AB38" s="29">
        <f t="shared" si="16"/>
        <v>3</v>
      </c>
      <c r="AC38" s="54">
        <f t="shared" si="1"/>
        <v>12</v>
      </c>
    </row>
    <row r="39" spans="1:29" s="51" customFormat="1">
      <c r="A39" s="74" t="s">
        <v>41</v>
      </c>
      <c r="B39" s="75"/>
      <c r="C39" s="68">
        <f>E39+I39+M39</f>
        <v>3292</v>
      </c>
      <c r="D39" s="68">
        <f>D40+D41+D42+D43+D44+D45+D46+D47</f>
        <v>1746</v>
      </c>
      <c r="E39" s="132">
        <f>E40+E41+E42+E43+E44+E45+E46+E47</f>
        <v>990</v>
      </c>
      <c r="F39" s="72">
        <f>F40+F41+F42+F43+F44+F45+F46+F47</f>
        <v>662</v>
      </c>
      <c r="G39" s="68">
        <f>E39-F39</f>
        <v>328</v>
      </c>
      <c r="H39" s="68">
        <f>H40+H41+H42+H43+H44+H45+H46+H47</f>
        <v>2008</v>
      </c>
      <c r="I39" s="132">
        <f>I40+I41+I42+I43+I44+I45+I46+I47</f>
        <v>1189</v>
      </c>
      <c r="J39" s="72">
        <f>J40+J41+J42+J43+J44+J45+J46+J47</f>
        <v>769</v>
      </c>
      <c r="K39" s="68">
        <f>I39-J39</f>
        <v>420</v>
      </c>
      <c r="L39" s="68">
        <f>L40+L41+L42+L43+L44+L45+L46+L47</f>
        <v>1088</v>
      </c>
      <c r="M39" s="132">
        <f>M40+M41+M42+M43+M44+M45+M46+M47</f>
        <v>1113</v>
      </c>
      <c r="N39" s="72">
        <f>N40+N41+N42+N43+N44+N45+N46+N47</f>
        <v>941</v>
      </c>
      <c r="O39" s="68">
        <f>M39-N39</f>
        <v>172</v>
      </c>
      <c r="P39" s="68">
        <f>R39+V39+Z39</f>
        <v>2666</v>
      </c>
      <c r="Q39" s="68">
        <f>Q40+Q41+Q42+Q43+Q44+Q45+Q46+Q47</f>
        <v>1550</v>
      </c>
      <c r="R39" s="139">
        <f>R40+R41+R42+R43+R44+R45+R46+R47</f>
        <v>664</v>
      </c>
      <c r="S39" s="73">
        <f>S40+S41+S42+S43+S44+S45+S46+S47</f>
        <v>561</v>
      </c>
      <c r="T39" s="68">
        <f>R39-S39</f>
        <v>103</v>
      </c>
      <c r="U39" s="68">
        <f>U40+U41+U42+U43+U44+U45+U46+U47</f>
        <v>1763</v>
      </c>
      <c r="V39" s="139">
        <f>V40+V41+V42+V43+V44+V45+V46+V47</f>
        <v>1018</v>
      </c>
      <c r="W39" s="73">
        <f>W40+W41+W42+W43+W44+W45+W46+W47</f>
        <v>843</v>
      </c>
      <c r="X39" s="68">
        <f>V39-W39</f>
        <v>175</v>
      </c>
      <c r="Y39" s="68">
        <f>Y40+Y41+Y42+Y43+Y44+Y45+Y46+Y47</f>
        <v>961</v>
      </c>
      <c r="Z39" s="139">
        <f>Z40+Z41+Z42+Z43+Z44+Z45+Z46+Z47</f>
        <v>984</v>
      </c>
      <c r="AA39" s="73">
        <f>AA40+AA41+AA42+AA43+AA44+AA45+AA46+AA47</f>
        <v>777</v>
      </c>
      <c r="AB39" s="68">
        <f>Z39-AA39</f>
        <v>207</v>
      </c>
      <c r="AC39" s="54">
        <f t="shared" si="1"/>
        <v>626</v>
      </c>
    </row>
    <row r="40" spans="1:29">
      <c r="A40" s="33" t="s">
        <v>42</v>
      </c>
      <c r="B40" s="34">
        <v>93635101</v>
      </c>
      <c r="C40" s="29">
        <v>2453</v>
      </c>
      <c r="D40" s="29">
        <v>1090</v>
      </c>
      <c r="E40" s="131">
        <v>822</v>
      </c>
      <c r="F40" s="35">
        <v>507</v>
      </c>
      <c r="G40" s="37">
        <f>E40-F40</f>
        <v>315</v>
      </c>
      <c r="H40" s="29">
        <v>1173</v>
      </c>
      <c r="I40" s="131">
        <v>932</v>
      </c>
      <c r="J40" s="35">
        <v>536</v>
      </c>
      <c r="K40" s="37">
        <f t="shared" ref="K40:K47" si="17">I40-J40</f>
        <v>396</v>
      </c>
      <c r="L40" s="29">
        <v>710</v>
      </c>
      <c r="M40" s="131">
        <v>699</v>
      </c>
      <c r="N40" s="35">
        <v>589</v>
      </c>
      <c r="O40" s="37">
        <f t="shared" ref="O40:O47" si="18">M40-N40</f>
        <v>110</v>
      </c>
      <c r="P40" s="29">
        <f t="shared" ref="P40:P47" si="19">R40+V40+Z40</f>
        <v>1991</v>
      </c>
      <c r="Q40" s="29">
        <v>1025</v>
      </c>
      <c r="R40" s="131">
        <v>545</v>
      </c>
      <c r="S40" s="38">
        <v>455</v>
      </c>
      <c r="T40" s="29">
        <f t="shared" ref="T40:T47" si="20">R40-S40</f>
        <v>90</v>
      </c>
      <c r="U40" s="29">
        <v>1100</v>
      </c>
      <c r="V40" s="131">
        <v>824</v>
      </c>
      <c r="W40" s="38">
        <v>676</v>
      </c>
      <c r="X40" s="29">
        <f t="shared" ref="X40:X47" si="21">V40-W40</f>
        <v>148</v>
      </c>
      <c r="Y40" s="29">
        <v>646</v>
      </c>
      <c r="Z40" s="131">
        <v>622</v>
      </c>
      <c r="AA40" s="38">
        <v>489</v>
      </c>
      <c r="AB40" s="29">
        <f t="shared" ref="AB40:AB47" si="22">Z40-AA40</f>
        <v>133</v>
      </c>
      <c r="AC40" s="54">
        <f t="shared" si="1"/>
        <v>462</v>
      </c>
    </row>
    <row r="41" spans="1:29">
      <c r="A41" s="33" t="s">
        <v>43</v>
      </c>
      <c r="B41" s="34">
        <v>93635411</v>
      </c>
      <c r="C41" s="29">
        <v>147</v>
      </c>
      <c r="D41" s="29">
        <v>147</v>
      </c>
      <c r="E41" s="131">
        <v>33</v>
      </c>
      <c r="F41" s="35">
        <v>28</v>
      </c>
      <c r="G41" s="37">
        <v>2</v>
      </c>
      <c r="H41" s="29">
        <v>127</v>
      </c>
      <c r="I41" s="131">
        <v>31</v>
      </c>
      <c r="J41" s="35">
        <v>28</v>
      </c>
      <c r="K41" s="37">
        <f t="shared" si="17"/>
        <v>3</v>
      </c>
      <c r="L41" s="29">
        <v>74</v>
      </c>
      <c r="M41" s="131">
        <v>83</v>
      </c>
      <c r="N41" s="35">
        <v>71</v>
      </c>
      <c r="O41" s="37">
        <f t="shared" si="18"/>
        <v>12</v>
      </c>
      <c r="P41" s="29">
        <f t="shared" si="19"/>
        <v>104</v>
      </c>
      <c r="Q41" s="29">
        <v>88</v>
      </c>
      <c r="R41" s="131">
        <v>14</v>
      </c>
      <c r="S41" s="38">
        <v>13</v>
      </c>
      <c r="T41" s="29">
        <f t="shared" si="20"/>
        <v>1</v>
      </c>
      <c r="U41" s="29">
        <v>64</v>
      </c>
      <c r="V41" s="131">
        <v>14</v>
      </c>
      <c r="W41" s="38">
        <v>12</v>
      </c>
      <c r="X41" s="29">
        <f t="shared" si="21"/>
        <v>2</v>
      </c>
      <c r="Y41" s="29">
        <v>68</v>
      </c>
      <c r="Z41" s="131">
        <v>76</v>
      </c>
      <c r="AA41" s="38">
        <v>60</v>
      </c>
      <c r="AB41" s="29">
        <f t="shared" si="22"/>
        <v>16</v>
      </c>
      <c r="AC41" s="54">
        <f t="shared" si="1"/>
        <v>43</v>
      </c>
    </row>
    <row r="42" spans="1:29">
      <c r="A42" s="33" t="s">
        <v>44</v>
      </c>
      <c r="B42" s="34">
        <v>93635422</v>
      </c>
      <c r="C42" s="29">
        <v>36</v>
      </c>
      <c r="D42" s="29">
        <v>15</v>
      </c>
      <c r="E42" s="131">
        <v>4</v>
      </c>
      <c r="F42" s="35">
        <v>4</v>
      </c>
      <c r="G42" s="37">
        <f t="shared" ref="G42:G47" si="23">E42-F42</f>
        <v>0</v>
      </c>
      <c r="H42" s="29">
        <v>34</v>
      </c>
      <c r="I42" s="131">
        <v>16</v>
      </c>
      <c r="J42" s="35">
        <v>16</v>
      </c>
      <c r="K42" s="37">
        <f t="shared" si="17"/>
        <v>0</v>
      </c>
      <c r="L42" s="29">
        <v>14</v>
      </c>
      <c r="M42" s="131">
        <v>16</v>
      </c>
      <c r="N42" s="35">
        <v>16</v>
      </c>
      <c r="O42" s="37">
        <f t="shared" si="18"/>
        <v>0</v>
      </c>
      <c r="P42" s="29">
        <f t="shared" si="19"/>
        <v>26</v>
      </c>
      <c r="Q42" s="29">
        <v>5</v>
      </c>
      <c r="R42" s="131">
        <v>2</v>
      </c>
      <c r="S42" s="38">
        <v>2</v>
      </c>
      <c r="T42" s="29">
        <f t="shared" si="20"/>
        <v>0</v>
      </c>
      <c r="U42" s="29">
        <v>14</v>
      </c>
      <c r="V42" s="131">
        <v>10</v>
      </c>
      <c r="W42" s="38">
        <v>9</v>
      </c>
      <c r="X42" s="29">
        <f t="shared" si="21"/>
        <v>1</v>
      </c>
      <c r="Y42" s="29">
        <v>5</v>
      </c>
      <c r="Z42" s="131">
        <v>14</v>
      </c>
      <c r="AA42" s="38">
        <v>13</v>
      </c>
      <c r="AB42" s="29">
        <f t="shared" si="22"/>
        <v>1</v>
      </c>
      <c r="AC42" s="54">
        <f t="shared" si="1"/>
        <v>10</v>
      </c>
    </row>
    <row r="43" spans="1:29">
      <c r="A43" s="33" t="s">
        <v>45</v>
      </c>
      <c r="B43" s="34">
        <v>93635425</v>
      </c>
      <c r="C43" s="29">
        <v>200</v>
      </c>
      <c r="D43" s="29">
        <v>161</v>
      </c>
      <c r="E43" s="131">
        <v>29</v>
      </c>
      <c r="F43" s="35">
        <v>27</v>
      </c>
      <c r="G43" s="37">
        <f t="shared" si="23"/>
        <v>2</v>
      </c>
      <c r="H43" s="29">
        <v>218</v>
      </c>
      <c r="I43" s="131">
        <v>51</v>
      </c>
      <c r="J43" s="35">
        <v>46</v>
      </c>
      <c r="K43" s="37">
        <f t="shared" si="17"/>
        <v>5</v>
      </c>
      <c r="L43" s="29">
        <v>90</v>
      </c>
      <c r="M43" s="131">
        <v>120</v>
      </c>
      <c r="N43" s="35">
        <v>99</v>
      </c>
      <c r="O43" s="37">
        <f t="shared" si="18"/>
        <v>21</v>
      </c>
      <c r="P43" s="29">
        <f t="shared" si="19"/>
        <v>171</v>
      </c>
      <c r="Q43" s="29">
        <v>132</v>
      </c>
      <c r="R43" s="131">
        <v>25</v>
      </c>
      <c r="S43" s="38">
        <v>22</v>
      </c>
      <c r="T43" s="29">
        <f t="shared" si="20"/>
        <v>3</v>
      </c>
      <c r="U43" s="29">
        <v>179</v>
      </c>
      <c r="V43" s="131">
        <v>40</v>
      </c>
      <c r="W43" s="38">
        <v>34</v>
      </c>
      <c r="X43" s="29">
        <f t="shared" si="21"/>
        <v>6</v>
      </c>
      <c r="Y43" s="29">
        <v>75</v>
      </c>
      <c r="Z43" s="131">
        <v>106</v>
      </c>
      <c r="AA43" s="38">
        <v>82</v>
      </c>
      <c r="AB43" s="29">
        <f t="shared" si="22"/>
        <v>24</v>
      </c>
      <c r="AC43" s="54">
        <f t="shared" si="1"/>
        <v>29</v>
      </c>
    </row>
    <row r="44" spans="1:29">
      <c r="A44" s="33" t="s">
        <v>46</v>
      </c>
      <c r="B44" s="34">
        <v>93635426</v>
      </c>
      <c r="C44" s="29">
        <v>86</v>
      </c>
      <c r="D44" s="29">
        <v>49</v>
      </c>
      <c r="E44" s="131">
        <v>13</v>
      </c>
      <c r="F44" s="35">
        <v>12</v>
      </c>
      <c r="G44" s="37">
        <f t="shared" si="23"/>
        <v>1</v>
      </c>
      <c r="H44" s="29">
        <v>74</v>
      </c>
      <c r="I44" s="131">
        <v>14</v>
      </c>
      <c r="J44" s="35">
        <v>12</v>
      </c>
      <c r="K44" s="37">
        <f t="shared" si="17"/>
        <v>2</v>
      </c>
      <c r="L44" s="29">
        <v>51</v>
      </c>
      <c r="M44" s="131">
        <v>59</v>
      </c>
      <c r="N44" s="35">
        <v>51</v>
      </c>
      <c r="O44" s="37">
        <f t="shared" si="18"/>
        <v>8</v>
      </c>
      <c r="P44" s="29">
        <f t="shared" si="19"/>
        <v>60</v>
      </c>
      <c r="Q44" s="29">
        <v>37</v>
      </c>
      <c r="R44" s="131">
        <v>8</v>
      </c>
      <c r="S44" s="38">
        <v>7</v>
      </c>
      <c r="T44" s="29">
        <f t="shared" si="20"/>
        <v>1</v>
      </c>
      <c r="U44" s="29">
        <v>55</v>
      </c>
      <c r="V44" s="131">
        <v>9</v>
      </c>
      <c r="W44" s="38">
        <v>8</v>
      </c>
      <c r="X44" s="29">
        <f t="shared" si="21"/>
        <v>1</v>
      </c>
      <c r="Y44" s="29">
        <v>44</v>
      </c>
      <c r="Z44" s="131">
        <v>43</v>
      </c>
      <c r="AA44" s="38">
        <v>36</v>
      </c>
      <c r="AB44" s="29">
        <f t="shared" si="22"/>
        <v>7</v>
      </c>
      <c r="AC44" s="54">
        <f t="shared" si="1"/>
        <v>26</v>
      </c>
    </row>
    <row r="45" spans="1:29">
      <c r="A45" s="33" t="s">
        <v>47</v>
      </c>
      <c r="B45" s="34">
        <v>93635428</v>
      </c>
      <c r="C45" s="29">
        <v>86</v>
      </c>
      <c r="D45" s="29">
        <v>47</v>
      </c>
      <c r="E45" s="131">
        <v>17</v>
      </c>
      <c r="F45" s="35">
        <v>16</v>
      </c>
      <c r="G45" s="37">
        <f t="shared" si="23"/>
        <v>1</v>
      </c>
      <c r="H45" s="29">
        <v>91</v>
      </c>
      <c r="I45" s="131">
        <v>36</v>
      </c>
      <c r="J45" s="35">
        <v>31</v>
      </c>
      <c r="K45" s="37">
        <f t="shared" si="17"/>
        <v>5</v>
      </c>
      <c r="L45" s="29">
        <v>41</v>
      </c>
      <c r="M45" s="131">
        <v>33</v>
      </c>
      <c r="N45" s="35">
        <v>29</v>
      </c>
      <c r="O45" s="37">
        <f t="shared" si="18"/>
        <v>4</v>
      </c>
      <c r="P45" s="29">
        <f t="shared" si="19"/>
        <v>70</v>
      </c>
      <c r="Q45" s="29">
        <v>42</v>
      </c>
      <c r="R45" s="131">
        <v>14</v>
      </c>
      <c r="S45" s="38">
        <v>13</v>
      </c>
      <c r="T45" s="29">
        <f t="shared" si="20"/>
        <v>1</v>
      </c>
      <c r="U45" s="29">
        <v>84</v>
      </c>
      <c r="V45" s="131">
        <v>31</v>
      </c>
      <c r="W45" s="38">
        <v>24</v>
      </c>
      <c r="X45" s="29">
        <f t="shared" si="21"/>
        <v>7</v>
      </c>
      <c r="Y45" s="29">
        <v>34</v>
      </c>
      <c r="Z45" s="131">
        <v>25</v>
      </c>
      <c r="AA45" s="38">
        <v>20</v>
      </c>
      <c r="AB45" s="29">
        <f t="shared" si="22"/>
        <v>5</v>
      </c>
      <c r="AC45" s="54">
        <f t="shared" si="1"/>
        <v>16</v>
      </c>
    </row>
    <row r="46" spans="1:29">
      <c r="A46" s="33" t="s">
        <v>48</v>
      </c>
      <c r="B46" s="34">
        <v>93635433</v>
      </c>
      <c r="C46" s="29">
        <v>163</v>
      </c>
      <c r="D46" s="29">
        <v>138</v>
      </c>
      <c r="E46" s="131">
        <v>46</v>
      </c>
      <c r="F46" s="35">
        <v>43</v>
      </c>
      <c r="G46" s="37">
        <f t="shared" si="23"/>
        <v>3</v>
      </c>
      <c r="H46" s="29">
        <v>149</v>
      </c>
      <c r="I46" s="131">
        <v>48</v>
      </c>
      <c r="J46" s="35">
        <v>43</v>
      </c>
      <c r="K46" s="37">
        <f t="shared" si="17"/>
        <v>5</v>
      </c>
      <c r="L46" s="29">
        <v>59</v>
      </c>
      <c r="M46" s="131">
        <v>69</v>
      </c>
      <c r="N46" s="35">
        <v>56</v>
      </c>
      <c r="O46" s="37">
        <f t="shared" si="18"/>
        <v>13</v>
      </c>
      <c r="P46" s="29">
        <f t="shared" si="19"/>
        <v>145</v>
      </c>
      <c r="Q46" s="29">
        <v>129</v>
      </c>
      <c r="R46" s="131">
        <v>38</v>
      </c>
      <c r="S46" s="38">
        <v>33</v>
      </c>
      <c r="T46" s="29">
        <f t="shared" si="20"/>
        <v>5</v>
      </c>
      <c r="U46" s="29">
        <v>134</v>
      </c>
      <c r="V46" s="131">
        <v>39</v>
      </c>
      <c r="W46" s="38">
        <v>34</v>
      </c>
      <c r="X46" s="29">
        <f t="shared" si="21"/>
        <v>5</v>
      </c>
      <c r="Y46" s="29">
        <v>50</v>
      </c>
      <c r="Z46" s="131">
        <v>68</v>
      </c>
      <c r="AA46" s="38">
        <v>52</v>
      </c>
      <c r="AB46" s="29">
        <f t="shared" si="22"/>
        <v>16</v>
      </c>
      <c r="AC46" s="54">
        <f t="shared" si="1"/>
        <v>18</v>
      </c>
    </row>
    <row r="47" spans="1:29">
      <c r="A47" s="33" t="s">
        <v>49</v>
      </c>
      <c r="B47" s="34">
        <v>93635437</v>
      </c>
      <c r="C47" s="29">
        <v>121</v>
      </c>
      <c r="D47" s="29">
        <v>99</v>
      </c>
      <c r="E47" s="131">
        <v>26</v>
      </c>
      <c r="F47" s="35">
        <v>25</v>
      </c>
      <c r="G47" s="37">
        <f t="shared" si="23"/>
        <v>1</v>
      </c>
      <c r="H47" s="29">
        <v>142</v>
      </c>
      <c r="I47" s="131">
        <v>61</v>
      </c>
      <c r="J47" s="35">
        <v>57</v>
      </c>
      <c r="K47" s="37">
        <f t="shared" si="17"/>
        <v>4</v>
      </c>
      <c r="L47" s="29">
        <v>49</v>
      </c>
      <c r="M47" s="131">
        <v>34</v>
      </c>
      <c r="N47" s="35">
        <v>30</v>
      </c>
      <c r="O47" s="37">
        <f t="shared" si="18"/>
        <v>4</v>
      </c>
      <c r="P47" s="29">
        <f t="shared" si="19"/>
        <v>99</v>
      </c>
      <c r="Q47" s="29">
        <v>92</v>
      </c>
      <c r="R47" s="131">
        <v>18</v>
      </c>
      <c r="S47" s="38">
        <v>16</v>
      </c>
      <c r="T47" s="29">
        <f t="shared" si="20"/>
        <v>2</v>
      </c>
      <c r="U47" s="29">
        <v>133</v>
      </c>
      <c r="V47" s="131">
        <v>51</v>
      </c>
      <c r="W47" s="38">
        <v>46</v>
      </c>
      <c r="X47" s="29">
        <f t="shared" si="21"/>
        <v>5</v>
      </c>
      <c r="Y47" s="29">
        <v>39</v>
      </c>
      <c r="Z47" s="131">
        <v>30</v>
      </c>
      <c r="AA47" s="38">
        <v>25</v>
      </c>
      <c r="AB47" s="29">
        <f t="shared" si="22"/>
        <v>5</v>
      </c>
      <c r="AC47" s="54">
        <f t="shared" si="1"/>
        <v>22</v>
      </c>
    </row>
    <row r="48" spans="1:29" s="51" customFormat="1">
      <c r="A48" s="74" t="s">
        <v>50</v>
      </c>
      <c r="B48" s="75"/>
      <c r="C48" s="68">
        <f>E48+I48+M48</f>
        <v>669</v>
      </c>
      <c r="D48" s="68">
        <f>D49+D50+D51+D52+D53+D54</f>
        <v>492</v>
      </c>
      <c r="E48" s="133">
        <f>E49+E50+E51+E52+E53+E54</f>
        <v>186</v>
      </c>
      <c r="F48" s="76">
        <f>F49+F50+F51+F52+F53+F54</f>
        <v>180</v>
      </c>
      <c r="G48" s="68">
        <f>E48-F48</f>
        <v>6</v>
      </c>
      <c r="H48" s="68">
        <f>H49+H50+H51+H52+H53+H54</f>
        <v>545</v>
      </c>
      <c r="I48" s="133">
        <f>I49+I50+I51+I52+I53+I54</f>
        <v>169</v>
      </c>
      <c r="J48" s="76">
        <f>J49+J50+J51+J52+J53+J54</f>
        <v>144</v>
      </c>
      <c r="K48" s="68">
        <f>I48-J48</f>
        <v>25</v>
      </c>
      <c r="L48" s="68">
        <f>L49+L50+L51+L52+L53+L54</f>
        <v>280</v>
      </c>
      <c r="M48" s="133">
        <f>M49+M50+M51+M52+M53+M54</f>
        <v>314</v>
      </c>
      <c r="N48" s="76">
        <f>N49+N50+N51+N52+N53+N54</f>
        <v>284</v>
      </c>
      <c r="O48" s="68">
        <f>M48-N48</f>
        <v>30</v>
      </c>
      <c r="P48" s="68">
        <f>R48+V48+Z48</f>
        <v>445</v>
      </c>
      <c r="Q48" s="68">
        <f>Q49+Q50+Q51+Q52+Q53+Q54</f>
        <v>265</v>
      </c>
      <c r="R48" s="140">
        <f>R49+R50+R51+R52+R53+R54</f>
        <v>100</v>
      </c>
      <c r="S48" s="77">
        <f>S49+S50+S51+S52+S53+S54</f>
        <v>90</v>
      </c>
      <c r="T48" s="68">
        <f>R48-S48</f>
        <v>10</v>
      </c>
      <c r="U48" s="68">
        <f>U49+U50+U51+U52+U53+U54</f>
        <v>300</v>
      </c>
      <c r="V48" s="140">
        <f>V49+V50+V51+V52+V53+V54</f>
        <v>156</v>
      </c>
      <c r="W48" s="77">
        <f>W49+W50+W51+W52+W53+W54</f>
        <v>138</v>
      </c>
      <c r="X48" s="68">
        <f>V48-W48</f>
        <v>18</v>
      </c>
      <c r="Y48" s="68">
        <f>Y49+Y50+Y51+Y52+Y53+Y54</f>
        <v>177</v>
      </c>
      <c r="Z48" s="140">
        <f>Z49+Z50+Z51+Z52+Z53+Z54</f>
        <v>189</v>
      </c>
      <c r="AA48" s="77">
        <f>AA49+AA50+AA51+AA52+AA53+AA54</f>
        <v>155</v>
      </c>
      <c r="AB48" s="68">
        <f>Z48-AA48</f>
        <v>34</v>
      </c>
      <c r="AC48" s="54">
        <f t="shared" si="1"/>
        <v>224</v>
      </c>
    </row>
    <row r="49" spans="1:29">
      <c r="A49" s="33" t="s">
        <v>51</v>
      </c>
      <c r="B49" s="34">
        <v>93650411</v>
      </c>
      <c r="C49" s="29">
        <v>54</v>
      </c>
      <c r="D49" s="29">
        <v>101</v>
      </c>
      <c r="E49" s="134">
        <v>15</v>
      </c>
      <c r="F49" s="39">
        <v>14</v>
      </c>
      <c r="G49" s="37">
        <f t="shared" ref="G49:G54" si="24">E49-F49</f>
        <v>1</v>
      </c>
      <c r="H49" s="29">
        <v>112</v>
      </c>
      <c r="I49" s="134">
        <v>24</v>
      </c>
      <c r="J49" s="39">
        <v>24</v>
      </c>
      <c r="K49" s="37">
        <f t="shared" ref="K49:K54" si="25">I49-J49</f>
        <v>0</v>
      </c>
      <c r="L49" s="29">
        <v>27</v>
      </c>
      <c r="M49" s="134">
        <v>15</v>
      </c>
      <c r="N49" s="39">
        <v>14</v>
      </c>
      <c r="O49" s="37">
        <f t="shared" ref="O49:O54" si="26">M49-N49</f>
        <v>1</v>
      </c>
      <c r="P49" s="29">
        <f t="shared" ref="P49:P54" si="27">R49+V49+Z49</f>
        <v>22</v>
      </c>
      <c r="Q49" s="29">
        <v>35</v>
      </c>
      <c r="R49" s="134">
        <v>3</v>
      </c>
      <c r="S49" s="39">
        <v>3</v>
      </c>
      <c r="T49" s="29">
        <f t="shared" ref="T49:T54" si="28">R49-S49</f>
        <v>0</v>
      </c>
      <c r="U49" s="29">
        <v>47</v>
      </c>
      <c r="V49" s="134">
        <v>8</v>
      </c>
      <c r="W49" s="39">
        <v>7</v>
      </c>
      <c r="X49" s="29">
        <f t="shared" ref="X49:X54" si="29">V49-W49</f>
        <v>1</v>
      </c>
      <c r="Y49" s="29">
        <v>14</v>
      </c>
      <c r="Z49" s="134">
        <v>11</v>
      </c>
      <c r="AA49" s="39">
        <v>9</v>
      </c>
      <c r="AB49" s="29">
        <f t="shared" ref="AB49:AB54" si="30">Z49-AA49</f>
        <v>2</v>
      </c>
      <c r="AC49" s="54">
        <f t="shared" si="1"/>
        <v>32</v>
      </c>
    </row>
    <row r="50" spans="1:29">
      <c r="A50" s="33" t="s">
        <v>52</v>
      </c>
      <c r="B50" s="34">
        <v>93650422</v>
      </c>
      <c r="C50" s="29">
        <v>93</v>
      </c>
      <c r="D50" s="29">
        <v>107</v>
      </c>
      <c r="E50" s="129">
        <v>25</v>
      </c>
      <c r="F50" s="27">
        <v>24</v>
      </c>
      <c r="G50" s="37">
        <f t="shared" si="24"/>
        <v>1</v>
      </c>
      <c r="H50" s="29">
        <v>94</v>
      </c>
      <c r="I50" s="129">
        <v>20</v>
      </c>
      <c r="J50" s="27">
        <v>19</v>
      </c>
      <c r="K50" s="37">
        <f t="shared" si="25"/>
        <v>1</v>
      </c>
      <c r="L50" s="29">
        <v>42</v>
      </c>
      <c r="M50" s="129">
        <v>48</v>
      </c>
      <c r="N50" s="27">
        <v>41</v>
      </c>
      <c r="O50" s="37">
        <f t="shared" si="26"/>
        <v>7</v>
      </c>
      <c r="P50" s="29">
        <f t="shared" si="27"/>
        <v>77</v>
      </c>
      <c r="Q50" s="29">
        <v>78</v>
      </c>
      <c r="R50" s="129">
        <v>22</v>
      </c>
      <c r="S50" s="27">
        <v>19</v>
      </c>
      <c r="T50" s="29">
        <f t="shared" si="28"/>
        <v>3</v>
      </c>
      <c r="U50" s="29">
        <v>76</v>
      </c>
      <c r="V50" s="129">
        <v>18</v>
      </c>
      <c r="W50" s="27">
        <v>16</v>
      </c>
      <c r="X50" s="29">
        <f t="shared" si="29"/>
        <v>2</v>
      </c>
      <c r="Y50" s="29">
        <v>30</v>
      </c>
      <c r="Z50" s="129">
        <v>37</v>
      </c>
      <c r="AA50" s="27">
        <v>30</v>
      </c>
      <c r="AB50" s="29">
        <f t="shared" si="30"/>
        <v>7</v>
      </c>
      <c r="AC50" s="54">
        <f t="shared" si="1"/>
        <v>16</v>
      </c>
    </row>
    <row r="51" spans="1:29">
      <c r="A51" s="33" t="s">
        <v>53</v>
      </c>
      <c r="B51" s="34">
        <v>93650433</v>
      </c>
      <c r="C51" s="29">
        <v>4</v>
      </c>
      <c r="D51" s="29">
        <v>4</v>
      </c>
      <c r="E51" s="129">
        <v>1</v>
      </c>
      <c r="F51" s="27">
        <v>1</v>
      </c>
      <c r="G51" s="37">
        <f t="shared" si="24"/>
        <v>0</v>
      </c>
      <c r="H51" s="29">
        <v>8</v>
      </c>
      <c r="I51" s="129">
        <v>1</v>
      </c>
      <c r="J51" s="27">
        <v>1</v>
      </c>
      <c r="K51" s="37">
        <f t="shared" si="25"/>
        <v>0</v>
      </c>
      <c r="L51" s="29">
        <v>4</v>
      </c>
      <c r="M51" s="129">
        <v>2</v>
      </c>
      <c r="N51" s="27">
        <v>2</v>
      </c>
      <c r="O51" s="37">
        <f t="shared" si="26"/>
        <v>0</v>
      </c>
      <c r="P51" s="29">
        <f t="shared" si="27"/>
        <v>0</v>
      </c>
      <c r="Q51" s="29">
        <v>0</v>
      </c>
      <c r="R51" s="129">
        <v>0</v>
      </c>
      <c r="S51" s="27">
        <v>0</v>
      </c>
      <c r="T51" s="29">
        <f t="shared" si="28"/>
        <v>0</v>
      </c>
      <c r="U51" s="29">
        <v>0</v>
      </c>
      <c r="V51" s="129">
        <v>0</v>
      </c>
      <c r="W51" s="27">
        <v>0</v>
      </c>
      <c r="X51" s="29">
        <f t="shared" si="29"/>
        <v>0</v>
      </c>
      <c r="Y51" s="29">
        <v>1</v>
      </c>
      <c r="Z51" s="129">
        <v>0</v>
      </c>
      <c r="AA51" s="27">
        <v>0</v>
      </c>
      <c r="AB51" s="29">
        <f t="shared" si="30"/>
        <v>0</v>
      </c>
      <c r="AC51" s="54">
        <f t="shared" si="1"/>
        <v>4</v>
      </c>
    </row>
    <row r="52" spans="1:29">
      <c r="A52" s="33" t="s">
        <v>54</v>
      </c>
      <c r="B52" s="34">
        <v>93650444</v>
      </c>
      <c r="C52" s="29">
        <v>488</v>
      </c>
      <c r="D52" s="29">
        <v>259</v>
      </c>
      <c r="E52" s="129">
        <v>138</v>
      </c>
      <c r="F52" s="27">
        <v>134</v>
      </c>
      <c r="G52" s="37">
        <f t="shared" si="24"/>
        <v>4</v>
      </c>
      <c r="H52" s="29">
        <v>305</v>
      </c>
      <c r="I52" s="129">
        <v>112</v>
      </c>
      <c r="J52" s="27">
        <v>89</v>
      </c>
      <c r="K52" s="37">
        <f t="shared" si="25"/>
        <v>23</v>
      </c>
      <c r="L52" s="29">
        <v>183</v>
      </c>
      <c r="M52" s="129">
        <v>238</v>
      </c>
      <c r="N52" s="27">
        <v>217</v>
      </c>
      <c r="O52" s="37">
        <f t="shared" si="26"/>
        <v>21</v>
      </c>
      <c r="P52" s="29">
        <f t="shared" si="27"/>
        <v>326</v>
      </c>
      <c r="Q52" s="29">
        <v>143</v>
      </c>
      <c r="R52" s="129">
        <v>72</v>
      </c>
      <c r="S52" s="27">
        <v>65</v>
      </c>
      <c r="T52" s="29">
        <f t="shared" si="28"/>
        <v>7</v>
      </c>
      <c r="U52" s="29">
        <v>162</v>
      </c>
      <c r="V52" s="129">
        <v>121</v>
      </c>
      <c r="W52" s="27">
        <v>107</v>
      </c>
      <c r="X52" s="29">
        <f t="shared" si="29"/>
        <v>14</v>
      </c>
      <c r="Y52" s="29">
        <v>122</v>
      </c>
      <c r="Z52" s="129">
        <v>133</v>
      </c>
      <c r="AA52" s="27">
        <v>109</v>
      </c>
      <c r="AB52" s="29">
        <f t="shared" si="30"/>
        <v>24</v>
      </c>
      <c r="AC52" s="54">
        <f t="shared" si="1"/>
        <v>162</v>
      </c>
    </row>
    <row r="53" spans="1:29">
      <c r="A53" s="33" t="s">
        <v>55</v>
      </c>
      <c r="B53" s="34">
        <v>93650452</v>
      </c>
      <c r="C53" s="29">
        <v>0</v>
      </c>
      <c r="D53" s="29">
        <v>0</v>
      </c>
      <c r="E53" s="129">
        <v>0</v>
      </c>
      <c r="F53" s="27">
        <v>0</v>
      </c>
      <c r="G53" s="37">
        <f t="shared" si="24"/>
        <v>0</v>
      </c>
      <c r="H53" s="29">
        <v>0</v>
      </c>
      <c r="I53" s="129">
        <v>0</v>
      </c>
      <c r="J53" s="27">
        <v>0</v>
      </c>
      <c r="K53" s="37">
        <f t="shared" si="25"/>
        <v>0</v>
      </c>
      <c r="L53" s="29">
        <v>0</v>
      </c>
      <c r="M53" s="129">
        <v>0</v>
      </c>
      <c r="N53" s="27">
        <v>0</v>
      </c>
      <c r="O53" s="37">
        <f t="shared" si="26"/>
        <v>0</v>
      </c>
      <c r="P53" s="29">
        <f t="shared" si="27"/>
        <v>0</v>
      </c>
      <c r="Q53" s="29">
        <v>0</v>
      </c>
      <c r="R53" s="129">
        <v>0</v>
      </c>
      <c r="S53" s="27">
        <v>0</v>
      </c>
      <c r="T53" s="29">
        <f t="shared" si="28"/>
        <v>0</v>
      </c>
      <c r="U53" s="29">
        <v>0</v>
      </c>
      <c r="V53" s="129">
        <v>0</v>
      </c>
      <c r="W53" s="27">
        <v>0</v>
      </c>
      <c r="X53" s="29">
        <f t="shared" si="29"/>
        <v>0</v>
      </c>
      <c r="Y53" s="29">
        <v>0</v>
      </c>
      <c r="Z53" s="129">
        <v>0</v>
      </c>
      <c r="AA53" s="27">
        <v>0</v>
      </c>
      <c r="AB53" s="29">
        <f t="shared" si="30"/>
        <v>0</v>
      </c>
      <c r="AC53" s="54">
        <f t="shared" si="1"/>
        <v>0</v>
      </c>
    </row>
    <row r="54" spans="1:29">
      <c r="A54" s="33" t="s">
        <v>56</v>
      </c>
      <c r="B54" s="34">
        <v>93650460</v>
      </c>
      <c r="C54" s="29">
        <v>30</v>
      </c>
      <c r="D54" s="29">
        <v>21</v>
      </c>
      <c r="E54" s="135">
        <v>7</v>
      </c>
      <c r="F54" s="40">
        <v>7</v>
      </c>
      <c r="G54" s="37">
        <f t="shared" si="24"/>
        <v>0</v>
      </c>
      <c r="H54" s="29">
        <v>26</v>
      </c>
      <c r="I54" s="136">
        <v>12</v>
      </c>
      <c r="J54" s="41">
        <v>11</v>
      </c>
      <c r="K54" s="37">
        <f t="shared" si="25"/>
        <v>1</v>
      </c>
      <c r="L54" s="29">
        <v>24</v>
      </c>
      <c r="M54" s="135">
        <v>11</v>
      </c>
      <c r="N54" s="40">
        <v>10</v>
      </c>
      <c r="O54" s="37">
        <f t="shared" si="26"/>
        <v>1</v>
      </c>
      <c r="P54" s="29">
        <f t="shared" si="27"/>
        <v>20</v>
      </c>
      <c r="Q54" s="29">
        <v>9</v>
      </c>
      <c r="R54" s="135">
        <v>3</v>
      </c>
      <c r="S54" s="40">
        <v>3</v>
      </c>
      <c r="T54" s="29">
        <f t="shared" si="28"/>
        <v>0</v>
      </c>
      <c r="U54" s="29">
        <v>15</v>
      </c>
      <c r="V54" s="136">
        <v>9</v>
      </c>
      <c r="W54" s="41">
        <v>8</v>
      </c>
      <c r="X54" s="29">
        <f t="shared" si="29"/>
        <v>1</v>
      </c>
      <c r="Y54" s="29">
        <v>10</v>
      </c>
      <c r="Z54" s="135">
        <v>8</v>
      </c>
      <c r="AA54" s="40">
        <v>7</v>
      </c>
      <c r="AB54" s="29">
        <f t="shared" si="30"/>
        <v>1</v>
      </c>
      <c r="AC54" s="54">
        <f t="shared" si="1"/>
        <v>10</v>
      </c>
    </row>
    <row r="55" spans="1:29" s="51" customFormat="1">
      <c r="A55" s="74" t="s">
        <v>57</v>
      </c>
      <c r="B55" s="75"/>
      <c r="C55" s="68">
        <f>E55+I55+M55</f>
        <v>365</v>
      </c>
      <c r="D55" s="68">
        <f>D56</f>
        <v>369</v>
      </c>
      <c r="E55" s="130">
        <f t="shared" ref="E55:O55" si="31">E56</f>
        <v>85</v>
      </c>
      <c r="F55" s="68">
        <f t="shared" si="31"/>
        <v>80</v>
      </c>
      <c r="G55" s="68">
        <f t="shared" si="31"/>
        <v>3</v>
      </c>
      <c r="H55" s="68">
        <f t="shared" si="31"/>
        <v>445</v>
      </c>
      <c r="I55" s="130">
        <f t="shared" si="31"/>
        <v>88</v>
      </c>
      <c r="J55" s="68">
        <f t="shared" si="31"/>
        <v>83</v>
      </c>
      <c r="K55" s="68">
        <f t="shared" si="31"/>
        <v>3</v>
      </c>
      <c r="L55" s="68">
        <f t="shared" si="31"/>
        <v>98</v>
      </c>
      <c r="M55" s="130">
        <f t="shared" si="31"/>
        <v>192</v>
      </c>
      <c r="N55" s="68">
        <f t="shared" si="31"/>
        <v>168</v>
      </c>
      <c r="O55" s="68">
        <f t="shared" si="31"/>
        <v>17</v>
      </c>
      <c r="P55" s="68">
        <f>R55+V55+Z55</f>
        <v>311</v>
      </c>
      <c r="Q55" s="68">
        <f>Q56</f>
        <v>333</v>
      </c>
      <c r="R55" s="130">
        <f t="shared" ref="R55:AA55" si="32">R56</f>
        <v>65</v>
      </c>
      <c r="S55" s="68">
        <f t="shared" si="32"/>
        <v>57</v>
      </c>
      <c r="T55" s="68">
        <f>R55-S55</f>
        <v>8</v>
      </c>
      <c r="U55" s="68">
        <f t="shared" si="32"/>
        <v>402</v>
      </c>
      <c r="V55" s="130">
        <f t="shared" si="32"/>
        <v>78</v>
      </c>
      <c r="W55" s="68">
        <f t="shared" si="32"/>
        <v>69</v>
      </c>
      <c r="X55" s="68">
        <f>V55-W55</f>
        <v>9</v>
      </c>
      <c r="Y55" s="68">
        <f t="shared" si="32"/>
        <v>86</v>
      </c>
      <c r="Z55" s="130">
        <f t="shared" si="32"/>
        <v>168</v>
      </c>
      <c r="AA55" s="68">
        <f t="shared" si="32"/>
        <v>137</v>
      </c>
      <c r="AB55" s="68">
        <f>Z55-AA55</f>
        <v>31</v>
      </c>
      <c r="AC55" s="54">
        <f t="shared" si="1"/>
        <v>54</v>
      </c>
    </row>
    <row r="56" spans="1:29">
      <c r="A56" s="33" t="s">
        <v>58</v>
      </c>
      <c r="B56" s="34">
        <v>93643425</v>
      </c>
      <c r="C56" s="29">
        <v>365</v>
      </c>
      <c r="D56" s="29">
        <v>369</v>
      </c>
      <c r="E56" s="136">
        <v>85</v>
      </c>
      <c r="F56" s="42">
        <v>80</v>
      </c>
      <c r="G56" s="29">
        <v>3</v>
      </c>
      <c r="H56" s="29">
        <v>445</v>
      </c>
      <c r="I56" s="136">
        <v>88</v>
      </c>
      <c r="J56" s="42">
        <v>83</v>
      </c>
      <c r="K56" s="29">
        <v>3</v>
      </c>
      <c r="L56" s="29">
        <v>98</v>
      </c>
      <c r="M56" s="136">
        <v>192</v>
      </c>
      <c r="N56" s="42">
        <v>168</v>
      </c>
      <c r="O56" s="29">
        <v>17</v>
      </c>
      <c r="P56" s="29">
        <f>R56+V56+Z56</f>
        <v>311</v>
      </c>
      <c r="Q56" s="29">
        <v>333</v>
      </c>
      <c r="R56" s="136">
        <v>65</v>
      </c>
      <c r="S56" s="42">
        <v>57</v>
      </c>
      <c r="T56" s="29">
        <f>R56-S56</f>
        <v>8</v>
      </c>
      <c r="U56" s="29">
        <v>402</v>
      </c>
      <c r="V56" s="136">
        <v>78</v>
      </c>
      <c r="W56" s="42">
        <v>69</v>
      </c>
      <c r="X56" s="29">
        <f>V56-W56</f>
        <v>9</v>
      </c>
      <c r="Y56" s="29">
        <v>86</v>
      </c>
      <c r="Z56" s="136">
        <v>168</v>
      </c>
      <c r="AA56" s="42">
        <v>137</v>
      </c>
      <c r="AB56" s="29">
        <f>Z56-AA56</f>
        <v>31</v>
      </c>
      <c r="AC56" s="54">
        <f t="shared" si="1"/>
        <v>54</v>
      </c>
    </row>
    <row r="57" spans="1:29" s="51" customFormat="1">
      <c r="A57" s="78" t="s">
        <v>59</v>
      </c>
      <c r="B57" s="78">
        <v>93654000</v>
      </c>
      <c r="C57" s="79">
        <f t="shared" ref="C57:O57" si="33">C58+C59+C60+C61+C62+C63+C64+C65+C66+C67</f>
        <v>6565</v>
      </c>
      <c r="D57" s="79">
        <f t="shared" si="33"/>
        <v>3837</v>
      </c>
      <c r="E57" s="137">
        <f t="shared" si="33"/>
        <v>2762</v>
      </c>
      <c r="F57" s="79">
        <f t="shared" si="33"/>
        <v>2430</v>
      </c>
      <c r="G57" s="79">
        <f t="shared" si="33"/>
        <v>332</v>
      </c>
      <c r="H57" s="79">
        <f t="shared" si="33"/>
        <v>2434</v>
      </c>
      <c r="I57" s="137">
        <f t="shared" si="33"/>
        <v>1559</v>
      </c>
      <c r="J57" s="79">
        <f t="shared" si="33"/>
        <v>1350</v>
      </c>
      <c r="K57" s="79">
        <f t="shared" si="33"/>
        <v>209</v>
      </c>
      <c r="L57" s="79">
        <f t="shared" si="33"/>
        <v>1777</v>
      </c>
      <c r="M57" s="137">
        <f t="shared" si="33"/>
        <v>2244</v>
      </c>
      <c r="N57" s="79">
        <f t="shared" si="33"/>
        <v>1957</v>
      </c>
      <c r="O57" s="79">
        <f t="shared" si="33"/>
        <v>287</v>
      </c>
      <c r="P57" s="79">
        <f>P58+P59+P60+P61+P62+P63+P64+P65+P66+P67</f>
        <v>5490</v>
      </c>
      <c r="Q57" s="79">
        <f>Q58+Q59+Q60+Q61+Q62+Q63+Q64+Q65+Q66+Q67</f>
        <v>3585</v>
      </c>
      <c r="R57" s="137">
        <f>R58+R59+R60+R61+R62+R63+R64+R65+R66+R67</f>
        <v>2238</v>
      </c>
      <c r="S57" s="79">
        <f>R57-T57</f>
        <v>1861</v>
      </c>
      <c r="T57" s="79">
        <f>T58+T59+T60+T61+T62+T63+T64+T65+T66+T67</f>
        <v>377</v>
      </c>
      <c r="U57" s="79">
        <f>U58+U59+U60+U61+U62+U63+U64+U65+U66+U67</f>
        <v>2176</v>
      </c>
      <c r="V57" s="137">
        <f>V58+V59+V60+V61+V62+V63+V64+V65+V66+V67</f>
        <v>1422</v>
      </c>
      <c r="W57" s="79">
        <f>V57-X57</f>
        <v>1176</v>
      </c>
      <c r="X57" s="79">
        <f>X58+X59+X60+X61+X62+X63+X64+X65+X66+X67</f>
        <v>246</v>
      </c>
      <c r="Y57" s="79">
        <f>Y58+Y59+Y60+Y61+Y62+Y63+Y64+Y65+Y66+Y67</f>
        <v>1652</v>
      </c>
      <c r="Z57" s="137">
        <f>Z58+Z59+Z60+Z61+Z62+Z63+Z64+Z65+Z66+Z67</f>
        <v>1830</v>
      </c>
      <c r="AA57" s="79">
        <f>Z57-AB57</f>
        <v>1503</v>
      </c>
      <c r="AB57" s="79">
        <f>AB58+AB59+AB60+AB61+AB62+AB63+AB64+AB65+AB66+AB67</f>
        <v>327</v>
      </c>
      <c r="AC57" s="54">
        <f t="shared" si="1"/>
        <v>1075</v>
      </c>
    </row>
    <row r="58" spans="1:29">
      <c r="A58" s="48" t="s">
        <v>60</v>
      </c>
      <c r="B58" s="48">
        <v>93654101</v>
      </c>
      <c r="C58" s="43">
        <f t="shared" ref="C58:C67" si="34">E58+I58+M58</f>
        <v>4186</v>
      </c>
      <c r="D58" s="46">
        <v>2144</v>
      </c>
      <c r="E58" s="137">
        <v>2181</v>
      </c>
      <c r="F58" s="46">
        <v>1886</v>
      </c>
      <c r="G58" s="46">
        <v>295</v>
      </c>
      <c r="H58" s="46">
        <v>874</v>
      </c>
      <c r="I58" s="137">
        <v>629</v>
      </c>
      <c r="J58" s="46">
        <v>536</v>
      </c>
      <c r="K58" s="46">
        <v>93</v>
      </c>
      <c r="L58" s="46">
        <v>1010</v>
      </c>
      <c r="M58" s="137">
        <v>1376</v>
      </c>
      <c r="N58" s="46">
        <v>1195</v>
      </c>
      <c r="O58" s="47">
        <v>181</v>
      </c>
      <c r="P58" s="43">
        <f t="shared" ref="P58:P95" si="35">R58+V58+Z58</f>
        <v>3358</v>
      </c>
      <c r="Q58" s="46">
        <v>1951</v>
      </c>
      <c r="R58" s="137">
        <v>1721</v>
      </c>
      <c r="S58" s="46">
        <v>1397</v>
      </c>
      <c r="T58" s="44">
        <v>324</v>
      </c>
      <c r="U58" s="46">
        <v>739</v>
      </c>
      <c r="V58" s="137">
        <v>570</v>
      </c>
      <c r="W58" s="46">
        <v>461</v>
      </c>
      <c r="X58" s="44">
        <v>109</v>
      </c>
      <c r="Y58" s="46">
        <v>926</v>
      </c>
      <c r="Z58" s="142">
        <v>1067</v>
      </c>
      <c r="AA58" s="46">
        <v>869</v>
      </c>
      <c r="AB58" s="44">
        <v>198</v>
      </c>
      <c r="AC58" s="54">
        <f t="shared" si="1"/>
        <v>828</v>
      </c>
    </row>
    <row r="59" spans="1:29">
      <c r="A59" s="48" t="s">
        <v>61</v>
      </c>
      <c r="B59" s="48">
        <v>93654410</v>
      </c>
      <c r="C59" s="43">
        <f t="shared" si="34"/>
        <v>329</v>
      </c>
      <c r="D59" s="46">
        <v>278</v>
      </c>
      <c r="E59" s="137">
        <v>73</v>
      </c>
      <c r="F59" s="46">
        <v>69</v>
      </c>
      <c r="G59" s="46">
        <v>4</v>
      </c>
      <c r="H59" s="46">
        <v>201</v>
      </c>
      <c r="I59" s="137">
        <v>99</v>
      </c>
      <c r="J59" s="46">
        <v>89</v>
      </c>
      <c r="K59" s="46">
        <v>10</v>
      </c>
      <c r="L59" s="46">
        <v>120</v>
      </c>
      <c r="M59" s="137">
        <v>157</v>
      </c>
      <c r="N59" s="46">
        <v>135</v>
      </c>
      <c r="O59" s="47">
        <v>22</v>
      </c>
      <c r="P59" s="43">
        <f t="shared" si="35"/>
        <v>298</v>
      </c>
      <c r="Q59" s="46">
        <v>269</v>
      </c>
      <c r="R59" s="137">
        <v>68</v>
      </c>
      <c r="S59" s="46">
        <v>62</v>
      </c>
      <c r="T59" s="44">
        <v>6</v>
      </c>
      <c r="U59" s="46">
        <v>185</v>
      </c>
      <c r="V59" s="137">
        <v>92</v>
      </c>
      <c r="W59" s="46">
        <v>80</v>
      </c>
      <c r="X59" s="44">
        <v>12</v>
      </c>
      <c r="Y59" s="46">
        <v>112</v>
      </c>
      <c r="Z59" s="142">
        <v>138</v>
      </c>
      <c r="AA59" s="46">
        <v>112</v>
      </c>
      <c r="AB59" s="44">
        <v>26</v>
      </c>
      <c r="AC59" s="54">
        <f t="shared" si="1"/>
        <v>31</v>
      </c>
    </row>
    <row r="60" spans="1:29">
      <c r="A60" s="48" t="s">
        <v>62</v>
      </c>
      <c r="B60" s="48">
        <v>93654412</v>
      </c>
      <c r="C60" s="43">
        <f t="shared" si="34"/>
        <v>150</v>
      </c>
      <c r="D60" s="46">
        <v>166</v>
      </c>
      <c r="E60" s="137">
        <v>26</v>
      </c>
      <c r="F60" s="46">
        <v>24</v>
      </c>
      <c r="G60" s="46">
        <v>2</v>
      </c>
      <c r="H60" s="46">
        <v>106</v>
      </c>
      <c r="I60" s="137">
        <v>77</v>
      </c>
      <c r="J60" s="46">
        <v>67</v>
      </c>
      <c r="K60" s="46">
        <v>10</v>
      </c>
      <c r="L60" s="46">
        <v>58</v>
      </c>
      <c r="M60" s="137">
        <v>47</v>
      </c>
      <c r="N60" s="46">
        <v>43</v>
      </c>
      <c r="O60" s="47">
        <v>4</v>
      </c>
      <c r="P60" s="43">
        <f t="shared" si="35"/>
        <v>146</v>
      </c>
      <c r="Q60" s="46">
        <v>165</v>
      </c>
      <c r="R60" s="137">
        <v>25</v>
      </c>
      <c r="S60" s="46">
        <v>23</v>
      </c>
      <c r="T60" s="44">
        <v>2</v>
      </c>
      <c r="U60" s="46">
        <v>103</v>
      </c>
      <c r="V60" s="137">
        <v>75</v>
      </c>
      <c r="W60" s="46">
        <v>66</v>
      </c>
      <c r="X60" s="44">
        <v>9</v>
      </c>
      <c r="Y60" s="46">
        <v>57</v>
      </c>
      <c r="Z60" s="142">
        <v>46</v>
      </c>
      <c r="AA60" s="46">
        <v>40</v>
      </c>
      <c r="AB60" s="44">
        <v>6</v>
      </c>
      <c r="AC60" s="54">
        <f t="shared" si="1"/>
        <v>4</v>
      </c>
    </row>
    <row r="61" spans="1:29">
      <c r="A61" s="48" t="s">
        <v>63</v>
      </c>
      <c r="B61" s="48">
        <v>93654414</v>
      </c>
      <c r="C61" s="43">
        <f t="shared" si="34"/>
        <v>82</v>
      </c>
      <c r="D61" s="46">
        <v>55</v>
      </c>
      <c r="E61" s="137">
        <v>12</v>
      </c>
      <c r="F61" s="46">
        <v>11</v>
      </c>
      <c r="G61" s="46">
        <v>1</v>
      </c>
      <c r="H61" s="46">
        <v>85</v>
      </c>
      <c r="I61" s="137">
        <v>38</v>
      </c>
      <c r="J61" s="46">
        <v>34</v>
      </c>
      <c r="K61" s="46">
        <v>4</v>
      </c>
      <c r="L61" s="46">
        <v>34</v>
      </c>
      <c r="M61" s="137">
        <v>32</v>
      </c>
      <c r="N61" s="46">
        <v>27</v>
      </c>
      <c r="O61" s="47">
        <v>5</v>
      </c>
      <c r="P61" s="43">
        <f t="shared" si="35"/>
        <v>76</v>
      </c>
      <c r="Q61" s="46">
        <v>51</v>
      </c>
      <c r="R61" s="137">
        <v>11</v>
      </c>
      <c r="S61" s="46">
        <f t="shared" ref="S61:S66" si="36">R61-T61</f>
        <v>10</v>
      </c>
      <c r="T61" s="44">
        <v>1</v>
      </c>
      <c r="U61" s="46">
        <v>77</v>
      </c>
      <c r="V61" s="137">
        <v>35</v>
      </c>
      <c r="W61" s="46">
        <f>V61-X61</f>
        <v>30</v>
      </c>
      <c r="X61" s="44">
        <v>5</v>
      </c>
      <c r="Y61" s="46">
        <v>32</v>
      </c>
      <c r="Z61" s="142">
        <v>30</v>
      </c>
      <c r="AA61" s="46">
        <v>24</v>
      </c>
      <c r="AB61" s="44">
        <v>6</v>
      </c>
      <c r="AC61" s="54">
        <f t="shared" si="1"/>
        <v>6</v>
      </c>
    </row>
    <row r="62" spans="1:29">
      <c r="A62" s="48" t="s">
        <v>64</v>
      </c>
      <c r="B62" s="48">
        <v>93654416</v>
      </c>
      <c r="C62" s="43">
        <f t="shared" si="34"/>
        <v>184</v>
      </c>
      <c r="D62" s="46">
        <v>147</v>
      </c>
      <c r="E62" s="137">
        <v>62</v>
      </c>
      <c r="F62" s="46">
        <v>59</v>
      </c>
      <c r="G62" s="46">
        <v>3</v>
      </c>
      <c r="H62" s="46">
        <v>171</v>
      </c>
      <c r="I62" s="137">
        <v>51</v>
      </c>
      <c r="J62" s="46">
        <v>47</v>
      </c>
      <c r="K62" s="46">
        <v>4</v>
      </c>
      <c r="L62" s="46">
        <v>61</v>
      </c>
      <c r="M62" s="137">
        <v>71</v>
      </c>
      <c r="N62" s="46">
        <v>65</v>
      </c>
      <c r="O62" s="47">
        <v>6</v>
      </c>
      <c r="P62" s="43">
        <f t="shared" si="35"/>
        <v>162</v>
      </c>
      <c r="Q62" s="46">
        <v>140</v>
      </c>
      <c r="R62" s="137">
        <v>55</v>
      </c>
      <c r="S62" s="46">
        <f t="shared" si="36"/>
        <v>50</v>
      </c>
      <c r="T62" s="44">
        <v>5</v>
      </c>
      <c r="U62" s="46">
        <v>157</v>
      </c>
      <c r="V62" s="137">
        <v>47</v>
      </c>
      <c r="W62" s="46">
        <v>42</v>
      </c>
      <c r="X62" s="44">
        <v>5</v>
      </c>
      <c r="Y62" s="46">
        <v>59</v>
      </c>
      <c r="Z62" s="142">
        <v>60</v>
      </c>
      <c r="AA62" s="46">
        <v>52</v>
      </c>
      <c r="AB62" s="44">
        <v>8</v>
      </c>
      <c r="AC62" s="54">
        <f t="shared" si="1"/>
        <v>22</v>
      </c>
    </row>
    <row r="63" spans="1:29">
      <c r="A63" s="48" t="s">
        <v>65</v>
      </c>
      <c r="B63" s="48">
        <v>93654425</v>
      </c>
      <c r="C63" s="43">
        <f t="shared" si="34"/>
        <v>248</v>
      </c>
      <c r="D63" s="46">
        <v>174</v>
      </c>
      <c r="E63" s="137">
        <v>80</v>
      </c>
      <c r="F63" s="46">
        <v>73</v>
      </c>
      <c r="G63" s="46">
        <v>7</v>
      </c>
      <c r="H63" s="46">
        <v>164</v>
      </c>
      <c r="I63" s="137">
        <v>93</v>
      </c>
      <c r="J63" s="46">
        <v>83</v>
      </c>
      <c r="K63" s="46">
        <v>10</v>
      </c>
      <c r="L63" s="46">
        <v>63</v>
      </c>
      <c r="M63" s="137">
        <v>75</v>
      </c>
      <c r="N63" s="46">
        <v>66</v>
      </c>
      <c r="O63" s="47">
        <v>9</v>
      </c>
      <c r="P63" s="43">
        <f t="shared" si="35"/>
        <v>218</v>
      </c>
      <c r="Q63" s="46">
        <v>172</v>
      </c>
      <c r="R63" s="137">
        <v>71</v>
      </c>
      <c r="S63" s="46">
        <f t="shared" si="36"/>
        <v>63</v>
      </c>
      <c r="T63" s="44">
        <v>8</v>
      </c>
      <c r="U63" s="46">
        <v>157</v>
      </c>
      <c r="V63" s="137">
        <v>83</v>
      </c>
      <c r="W63" s="46">
        <v>71</v>
      </c>
      <c r="X63" s="44">
        <v>12</v>
      </c>
      <c r="Y63" s="46">
        <v>61</v>
      </c>
      <c r="Z63" s="142">
        <v>64</v>
      </c>
      <c r="AA63" s="46">
        <v>54</v>
      </c>
      <c r="AB63" s="44">
        <v>10</v>
      </c>
      <c r="AC63" s="54">
        <f t="shared" si="1"/>
        <v>30</v>
      </c>
    </row>
    <row r="64" spans="1:29">
      <c r="A64" s="48" t="s">
        <v>66</v>
      </c>
      <c r="B64" s="48">
        <v>93654435</v>
      </c>
      <c r="C64" s="43">
        <f t="shared" si="34"/>
        <v>394</v>
      </c>
      <c r="D64" s="46">
        <v>232</v>
      </c>
      <c r="E64" s="137">
        <v>44</v>
      </c>
      <c r="F64" s="46">
        <v>43</v>
      </c>
      <c r="G64" s="46">
        <v>1</v>
      </c>
      <c r="H64" s="46">
        <v>185</v>
      </c>
      <c r="I64" s="137">
        <v>248</v>
      </c>
      <c r="J64" s="46">
        <v>214</v>
      </c>
      <c r="K64" s="46">
        <v>34</v>
      </c>
      <c r="L64" s="46">
        <v>81</v>
      </c>
      <c r="M64" s="137">
        <v>102</v>
      </c>
      <c r="N64" s="46">
        <v>91</v>
      </c>
      <c r="O64" s="47">
        <v>11</v>
      </c>
      <c r="P64" s="43">
        <f t="shared" si="35"/>
        <v>351</v>
      </c>
      <c r="Q64" s="46">
        <v>248</v>
      </c>
      <c r="R64" s="137">
        <v>41</v>
      </c>
      <c r="S64" s="46">
        <f t="shared" si="36"/>
        <v>38</v>
      </c>
      <c r="T64" s="44">
        <v>3</v>
      </c>
      <c r="U64" s="46">
        <v>175</v>
      </c>
      <c r="V64" s="137">
        <v>223</v>
      </c>
      <c r="W64" s="46">
        <v>182</v>
      </c>
      <c r="X64" s="44">
        <v>41</v>
      </c>
      <c r="Y64" s="46">
        <v>78</v>
      </c>
      <c r="Z64" s="142">
        <v>87</v>
      </c>
      <c r="AA64" s="46">
        <v>73</v>
      </c>
      <c r="AB64" s="44">
        <v>14</v>
      </c>
      <c r="AC64" s="54">
        <f t="shared" si="1"/>
        <v>43</v>
      </c>
    </row>
    <row r="65" spans="1:29">
      <c r="A65" s="48" t="s">
        <v>67</v>
      </c>
      <c r="B65" s="48">
        <v>93654445</v>
      </c>
      <c r="C65" s="43">
        <f t="shared" si="34"/>
        <v>323</v>
      </c>
      <c r="D65" s="46">
        <v>186</v>
      </c>
      <c r="E65" s="137">
        <v>28</v>
      </c>
      <c r="F65" s="46">
        <v>26</v>
      </c>
      <c r="G65" s="46">
        <v>2</v>
      </c>
      <c r="H65" s="46">
        <v>248</v>
      </c>
      <c r="I65" s="137">
        <v>163</v>
      </c>
      <c r="J65" s="46">
        <v>138</v>
      </c>
      <c r="K65" s="46">
        <v>25</v>
      </c>
      <c r="L65" s="46">
        <v>97</v>
      </c>
      <c r="M65" s="137">
        <v>132</v>
      </c>
      <c r="N65" s="46">
        <v>115</v>
      </c>
      <c r="O65" s="47">
        <v>17</v>
      </c>
      <c r="P65" s="43">
        <f t="shared" si="35"/>
        <v>303</v>
      </c>
      <c r="Q65" s="46">
        <v>181</v>
      </c>
      <c r="R65" s="137">
        <v>27</v>
      </c>
      <c r="S65" s="46">
        <f t="shared" si="36"/>
        <v>24</v>
      </c>
      <c r="T65" s="44">
        <v>3</v>
      </c>
      <c r="U65" s="46">
        <v>231</v>
      </c>
      <c r="V65" s="137">
        <v>154</v>
      </c>
      <c r="W65" s="46">
        <v>125</v>
      </c>
      <c r="X65" s="44">
        <v>29</v>
      </c>
      <c r="Y65" s="46">
        <v>91</v>
      </c>
      <c r="Z65" s="142">
        <v>122</v>
      </c>
      <c r="AA65" s="46">
        <v>101</v>
      </c>
      <c r="AB65" s="44">
        <v>21</v>
      </c>
      <c r="AC65" s="54">
        <f t="shared" si="1"/>
        <v>20</v>
      </c>
    </row>
    <row r="66" spans="1:29">
      <c r="A66" s="48" t="s">
        <v>68</v>
      </c>
      <c r="B66" s="48">
        <v>93654455</v>
      </c>
      <c r="C66" s="43">
        <f t="shared" si="34"/>
        <v>190</v>
      </c>
      <c r="D66" s="46">
        <v>183</v>
      </c>
      <c r="E66" s="137">
        <v>104</v>
      </c>
      <c r="F66" s="46">
        <v>100</v>
      </c>
      <c r="G66" s="46">
        <v>4</v>
      </c>
      <c r="H66" s="46">
        <v>49</v>
      </c>
      <c r="I66" s="137">
        <v>16</v>
      </c>
      <c r="J66" s="46">
        <v>15</v>
      </c>
      <c r="K66" s="46">
        <v>1</v>
      </c>
      <c r="L66" s="46">
        <v>62</v>
      </c>
      <c r="M66" s="137">
        <v>70</v>
      </c>
      <c r="N66" s="46">
        <v>64</v>
      </c>
      <c r="O66" s="47">
        <v>6</v>
      </c>
      <c r="P66" s="43">
        <f t="shared" si="35"/>
        <v>155</v>
      </c>
      <c r="Q66" s="46">
        <v>153</v>
      </c>
      <c r="R66" s="137">
        <v>80</v>
      </c>
      <c r="S66" s="46">
        <f t="shared" si="36"/>
        <v>74</v>
      </c>
      <c r="T66" s="44">
        <v>6</v>
      </c>
      <c r="U66" s="46">
        <v>37</v>
      </c>
      <c r="V66" s="137">
        <v>12</v>
      </c>
      <c r="W66" s="46">
        <v>11</v>
      </c>
      <c r="X66" s="44">
        <v>1</v>
      </c>
      <c r="Y66" s="46">
        <v>56</v>
      </c>
      <c r="Z66" s="142">
        <v>63</v>
      </c>
      <c r="AA66" s="46">
        <v>55</v>
      </c>
      <c r="AB66" s="44">
        <v>8</v>
      </c>
      <c r="AC66" s="54">
        <f t="shared" si="1"/>
        <v>35</v>
      </c>
    </row>
    <row r="67" spans="1:29">
      <c r="A67" s="48" t="s">
        <v>69</v>
      </c>
      <c r="B67" s="48">
        <v>93654420</v>
      </c>
      <c r="C67" s="43">
        <f t="shared" si="34"/>
        <v>479</v>
      </c>
      <c r="D67" s="46">
        <v>272</v>
      </c>
      <c r="E67" s="137">
        <v>152</v>
      </c>
      <c r="F67" s="46">
        <v>139</v>
      </c>
      <c r="G67" s="46">
        <v>13</v>
      </c>
      <c r="H67" s="46">
        <v>351</v>
      </c>
      <c r="I67" s="137">
        <v>145</v>
      </c>
      <c r="J67" s="46">
        <v>127</v>
      </c>
      <c r="K67" s="46">
        <v>18</v>
      </c>
      <c r="L67" s="46">
        <v>191</v>
      </c>
      <c r="M67" s="137">
        <v>182</v>
      </c>
      <c r="N67" s="46">
        <v>156</v>
      </c>
      <c r="O67" s="47">
        <v>26</v>
      </c>
      <c r="P67" s="43">
        <f t="shared" si="35"/>
        <v>423</v>
      </c>
      <c r="Q67" s="46">
        <v>255</v>
      </c>
      <c r="R67" s="137">
        <v>139</v>
      </c>
      <c r="S67" s="46">
        <v>120</v>
      </c>
      <c r="T67" s="44">
        <v>19</v>
      </c>
      <c r="U67" s="46">
        <v>315</v>
      </c>
      <c r="V67" s="137">
        <v>131</v>
      </c>
      <c r="W67" s="46">
        <v>108</v>
      </c>
      <c r="X67" s="44">
        <v>23</v>
      </c>
      <c r="Y67" s="46">
        <v>180</v>
      </c>
      <c r="Z67" s="142">
        <v>153</v>
      </c>
      <c r="AA67" s="46">
        <v>123</v>
      </c>
      <c r="AB67" s="44">
        <v>30</v>
      </c>
      <c r="AC67" s="54">
        <f t="shared" si="1"/>
        <v>56</v>
      </c>
    </row>
    <row r="68" spans="1:29" s="51" customFormat="1">
      <c r="A68" s="80" t="s">
        <v>70</v>
      </c>
      <c r="B68" s="80">
        <v>93640000</v>
      </c>
      <c r="C68" s="79">
        <f t="shared" ref="C68:J68" si="37">C69+C70+C71+C72+C73+C74+C75+C76</f>
        <v>4334</v>
      </c>
      <c r="D68" s="79">
        <f t="shared" si="37"/>
        <v>2445</v>
      </c>
      <c r="E68" s="137">
        <f t="shared" si="37"/>
        <v>991</v>
      </c>
      <c r="F68" s="79">
        <f t="shared" si="37"/>
        <v>915</v>
      </c>
      <c r="G68" s="79">
        <f t="shared" si="37"/>
        <v>76</v>
      </c>
      <c r="H68" s="79">
        <f t="shared" si="37"/>
        <v>3061</v>
      </c>
      <c r="I68" s="137">
        <f t="shared" si="37"/>
        <v>1825</v>
      </c>
      <c r="J68" s="79">
        <f t="shared" si="37"/>
        <v>1620</v>
      </c>
      <c r="K68" s="79">
        <v>193</v>
      </c>
      <c r="L68" s="79">
        <f t="shared" ref="L68:Q68" si="38">L69+L70+L71+L72+L73+L74+L75+L76</f>
        <v>1336</v>
      </c>
      <c r="M68" s="137">
        <f t="shared" si="38"/>
        <v>1518</v>
      </c>
      <c r="N68" s="79">
        <f t="shared" si="38"/>
        <v>1336</v>
      </c>
      <c r="O68" s="79">
        <f t="shared" si="38"/>
        <v>182</v>
      </c>
      <c r="P68" s="79">
        <f t="shared" si="38"/>
        <v>3295</v>
      </c>
      <c r="Q68" s="79">
        <f t="shared" si="38"/>
        <v>2112</v>
      </c>
      <c r="R68" s="137">
        <f>SUM(R69:R76)</f>
        <v>755</v>
      </c>
      <c r="S68" s="45">
        <f>R68-T68</f>
        <v>661</v>
      </c>
      <c r="T68" s="79">
        <f>SUM(T69:T76)</f>
        <v>94</v>
      </c>
      <c r="U68" s="79">
        <f>U69+U70+U71+U72+U73+U74+U75+U76</f>
        <v>2486</v>
      </c>
      <c r="V68" s="137">
        <f>V69+V70+V71+V72+V73+V74+V75+V76</f>
        <v>1363</v>
      </c>
      <c r="W68" s="45">
        <f>V68-X68</f>
        <v>1138</v>
      </c>
      <c r="X68" s="79">
        <f>X69+X70+X71+X72+X73+X74+X75+X76</f>
        <v>225</v>
      </c>
      <c r="Y68" s="79">
        <f>Y69+Y70+Y71+Y72+Y73+Y74+Y75+Y76</f>
        <v>1201</v>
      </c>
      <c r="Z68" s="137">
        <f>Z69+Z70+Z71+Z72+Z73+Z74+Z75+Z76</f>
        <v>1177</v>
      </c>
      <c r="AA68" s="45">
        <f>Z68-AB68</f>
        <v>960</v>
      </c>
      <c r="AB68" s="79">
        <f>AB69+AB70+AB71+AB72+AB73+AB74+AB75+AB76</f>
        <v>217</v>
      </c>
      <c r="AC68" s="54">
        <f t="shared" si="1"/>
        <v>1039</v>
      </c>
    </row>
    <row r="69" spans="1:29">
      <c r="A69" s="48" t="s">
        <v>71</v>
      </c>
      <c r="B69" s="48">
        <v>93640422</v>
      </c>
      <c r="C69" s="43">
        <f t="shared" ref="C69:C76" si="39">E69+I69+M69</f>
        <v>1166</v>
      </c>
      <c r="D69" s="46">
        <v>576</v>
      </c>
      <c r="E69" s="137">
        <v>279</v>
      </c>
      <c r="F69" s="46">
        <v>258</v>
      </c>
      <c r="G69" s="46">
        <v>21</v>
      </c>
      <c r="H69" s="46">
        <v>756</v>
      </c>
      <c r="I69" s="137">
        <v>444</v>
      </c>
      <c r="J69" s="46">
        <v>402</v>
      </c>
      <c r="K69" s="46">
        <v>42</v>
      </c>
      <c r="L69" s="46">
        <v>359</v>
      </c>
      <c r="M69" s="137">
        <v>443</v>
      </c>
      <c r="N69" s="46">
        <v>390</v>
      </c>
      <c r="O69" s="47">
        <v>53</v>
      </c>
      <c r="P69" s="43">
        <f t="shared" si="35"/>
        <v>931</v>
      </c>
      <c r="Q69" s="46">
        <v>510</v>
      </c>
      <c r="R69" s="137">
        <v>214</v>
      </c>
      <c r="S69" s="46">
        <v>188</v>
      </c>
      <c r="T69" s="44">
        <v>26</v>
      </c>
      <c r="U69" s="46">
        <v>649</v>
      </c>
      <c r="V69" s="137">
        <v>371</v>
      </c>
      <c r="W69" s="46">
        <f>V69-X69</f>
        <v>319</v>
      </c>
      <c r="X69" s="44">
        <v>52</v>
      </c>
      <c r="Y69" s="46">
        <v>308</v>
      </c>
      <c r="Z69" s="137">
        <v>346</v>
      </c>
      <c r="AA69" s="46">
        <v>287</v>
      </c>
      <c r="AB69" s="44">
        <v>59</v>
      </c>
      <c r="AC69" s="54">
        <f t="shared" si="1"/>
        <v>235</v>
      </c>
    </row>
    <row r="70" spans="1:29">
      <c r="A70" s="48" t="s">
        <v>65</v>
      </c>
      <c r="B70" s="48">
        <v>93640411</v>
      </c>
      <c r="C70" s="43">
        <f t="shared" si="39"/>
        <v>115</v>
      </c>
      <c r="D70" s="46">
        <v>127</v>
      </c>
      <c r="E70" s="137">
        <v>23</v>
      </c>
      <c r="F70" s="46">
        <v>22</v>
      </c>
      <c r="G70" s="46">
        <v>1</v>
      </c>
      <c r="H70" s="46">
        <v>163</v>
      </c>
      <c r="I70" s="137">
        <v>33</v>
      </c>
      <c r="J70" s="46">
        <v>30</v>
      </c>
      <c r="K70" s="46">
        <v>3</v>
      </c>
      <c r="L70" s="46">
        <v>67</v>
      </c>
      <c r="M70" s="137">
        <v>59</v>
      </c>
      <c r="N70" s="46">
        <v>52</v>
      </c>
      <c r="O70" s="47">
        <v>7</v>
      </c>
      <c r="P70" s="43">
        <f t="shared" si="35"/>
        <v>91</v>
      </c>
      <c r="Q70" s="46">
        <v>87</v>
      </c>
      <c r="R70" s="137">
        <v>12</v>
      </c>
      <c r="S70" s="46">
        <v>11</v>
      </c>
      <c r="T70" s="44">
        <v>1</v>
      </c>
      <c r="U70" s="46">
        <v>114</v>
      </c>
      <c r="V70" s="137">
        <v>24</v>
      </c>
      <c r="W70" s="46">
        <v>21</v>
      </c>
      <c r="X70" s="44">
        <v>3</v>
      </c>
      <c r="Y70" s="46">
        <v>61</v>
      </c>
      <c r="Z70" s="137">
        <v>55</v>
      </c>
      <c r="AA70" s="46">
        <f>Z70-AB70</f>
        <v>46</v>
      </c>
      <c r="AB70" s="44">
        <v>9</v>
      </c>
      <c r="AC70" s="54">
        <f t="shared" si="1"/>
        <v>24</v>
      </c>
    </row>
    <row r="71" spans="1:29">
      <c r="A71" s="48" t="s">
        <v>72</v>
      </c>
      <c r="B71" s="48">
        <v>93640433</v>
      </c>
      <c r="C71" s="43">
        <f t="shared" si="39"/>
        <v>1087</v>
      </c>
      <c r="D71" s="46">
        <v>492</v>
      </c>
      <c r="E71" s="137">
        <v>223</v>
      </c>
      <c r="F71" s="46">
        <v>207</v>
      </c>
      <c r="G71" s="46">
        <v>16</v>
      </c>
      <c r="H71" s="46">
        <v>718</v>
      </c>
      <c r="I71" s="137">
        <v>502</v>
      </c>
      <c r="J71" s="46">
        <v>443</v>
      </c>
      <c r="K71" s="46">
        <v>59</v>
      </c>
      <c r="L71" s="46">
        <v>333</v>
      </c>
      <c r="M71" s="137">
        <v>362</v>
      </c>
      <c r="N71" s="46">
        <v>312</v>
      </c>
      <c r="O71" s="47">
        <v>50</v>
      </c>
      <c r="P71" s="43">
        <f t="shared" si="35"/>
        <v>789</v>
      </c>
      <c r="Q71" s="46">
        <v>434</v>
      </c>
      <c r="R71" s="137">
        <v>157</v>
      </c>
      <c r="S71" s="46">
        <f>R71-T71</f>
        <v>137</v>
      </c>
      <c r="T71" s="44">
        <v>20</v>
      </c>
      <c r="U71" s="46">
        <v>577</v>
      </c>
      <c r="V71" s="137">
        <v>380</v>
      </c>
      <c r="W71" s="46">
        <v>306</v>
      </c>
      <c r="X71" s="44">
        <v>74</v>
      </c>
      <c r="Y71" s="46">
        <v>301</v>
      </c>
      <c r="Z71" s="137">
        <v>252</v>
      </c>
      <c r="AA71" s="46">
        <f>Z71-AB71</f>
        <v>196</v>
      </c>
      <c r="AB71" s="44">
        <v>56</v>
      </c>
      <c r="AC71" s="54">
        <f t="shared" si="1"/>
        <v>298</v>
      </c>
    </row>
    <row r="72" spans="1:29">
      <c r="A72" s="48" t="s">
        <v>73</v>
      </c>
      <c r="B72" s="48">
        <v>93640444</v>
      </c>
      <c r="C72" s="43">
        <f t="shared" si="39"/>
        <v>1091</v>
      </c>
      <c r="D72" s="46">
        <v>717</v>
      </c>
      <c r="E72" s="137">
        <v>310</v>
      </c>
      <c r="F72" s="46">
        <v>279</v>
      </c>
      <c r="G72" s="46">
        <v>31</v>
      </c>
      <c r="H72" s="46">
        <v>650</v>
      </c>
      <c r="I72" s="137">
        <v>463</v>
      </c>
      <c r="J72" s="46">
        <v>399</v>
      </c>
      <c r="K72" s="46">
        <v>64</v>
      </c>
      <c r="L72" s="46">
        <v>272</v>
      </c>
      <c r="M72" s="137">
        <v>318</v>
      </c>
      <c r="N72" s="46">
        <v>284</v>
      </c>
      <c r="O72" s="47">
        <v>34</v>
      </c>
      <c r="P72" s="43">
        <f t="shared" si="35"/>
        <v>827</v>
      </c>
      <c r="Q72" s="46">
        <v>659</v>
      </c>
      <c r="R72" s="137">
        <v>261</v>
      </c>
      <c r="S72" s="46">
        <v>222</v>
      </c>
      <c r="T72" s="44">
        <v>39</v>
      </c>
      <c r="U72" s="46">
        <v>553</v>
      </c>
      <c r="V72" s="137">
        <v>321</v>
      </c>
      <c r="W72" s="46">
        <v>263</v>
      </c>
      <c r="X72" s="44">
        <v>58</v>
      </c>
      <c r="Y72" s="46">
        <v>245</v>
      </c>
      <c r="Z72" s="137">
        <v>245</v>
      </c>
      <c r="AA72" s="46">
        <v>198</v>
      </c>
      <c r="AB72" s="44">
        <v>47</v>
      </c>
      <c r="AC72" s="54">
        <f t="shared" si="1"/>
        <v>264</v>
      </c>
    </row>
    <row r="73" spans="1:29">
      <c r="A73" s="48" t="s">
        <v>74</v>
      </c>
      <c r="B73" s="48">
        <v>93640455</v>
      </c>
      <c r="C73" s="43">
        <f t="shared" si="39"/>
        <v>200</v>
      </c>
      <c r="D73" s="46">
        <v>219</v>
      </c>
      <c r="E73" s="137">
        <v>57</v>
      </c>
      <c r="F73" s="46">
        <v>55</v>
      </c>
      <c r="G73" s="46">
        <v>2</v>
      </c>
      <c r="H73" s="46">
        <v>196</v>
      </c>
      <c r="I73" s="137">
        <v>72</v>
      </c>
      <c r="J73" s="46">
        <v>67</v>
      </c>
      <c r="K73" s="46">
        <v>5</v>
      </c>
      <c r="L73" s="46">
        <v>76</v>
      </c>
      <c r="M73" s="137">
        <v>71</v>
      </c>
      <c r="N73" s="46">
        <v>65</v>
      </c>
      <c r="O73" s="47">
        <v>6</v>
      </c>
      <c r="P73" s="43">
        <f t="shared" si="35"/>
        <v>157</v>
      </c>
      <c r="Q73" s="46">
        <v>186</v>
      </c>
      <c r="R73" s="137">
        <v>41</v>
      </c>
      <c r="S73" s="46">
        <v>38</v>
      </c>
      <c r="T73" s="44">
        <v>3</v>
      </c>
      <c r="U73" s="46">
        <v>154</v>
      </c>
      <c r="V73" s="137">
        <v>53</v>
      </c>
      <c r="W73" s="46">
        <v>47</v>
      </c>
      <c r="X73" s="44">
        <v>6</v>
      </c>
      <c r="Y73" s="46">
        <v>74</v>
      </c>
      <c r="Z73" s="137">
        <v>63</v>
      </c>
      <c r="AA73" s="46">
        <v>54</v>
      </c>
      <c r="AB73" s="44">
        <v>9</v>
      </c>
      <c r="AC73" s="54">
        <f t="shared" ref="AC73:AC136" si="40">C73-P73</f>
        <v>43</v>
      </c>
    </row>
    <row r="74" spans="1:29">
      <c r="A74" s="48" t="s">
        <v>75</v>
      </c>
      <c r="B74" s="48">
        <v>93640460</v>
      </c>
      <c r="C74" s="43">
        <f t="shared" si="39"/>
        <v>298</v>
      </c>
      <c r="D74" s="46">
        <v>49</v>
      </c>
      <c r="E74" s="137">
        <v>20</v>
      </c>
      <c r="F74" s="46">
        <v>19</v>
      </c>
      <c r="G74" s="46">
        <v>1</v>
      </c>
      <c r="H74" s="46">
        <v>212</v>
      </c>
      <c r="I74" s="137">
        <v>196</v>
      </c>
      <c r="J74" s="46">
        <v>173</v>
      </c>
      <c r="K74" s="46">
        <v>23</v>
      </c>
      <c r="L74" s="46">
        <v>74</v>
      </c>
      <c r="M74" s="137">
        <v>82</v>
      </c>
      <c r="N74" s="46">
        <v>71</v>
      </c>
      <c r="O74" s="47">
        <v>11</v>
      </c>
      <c r="P74" s="43">
        <f t="shared" si="35"/>
        <v>223</v>
      </c>
      <c r="Q74" s="46">
        <v>49</v>
      </c>
      <c r="R74" s="137">
        <v>15</v>
      </c>
      <c r="S74" s="46">
        <v>14</v>
      </c>
      <c r="T74" s="44">
        <v>1</v>
      </c>
      <c r="U74" s="46">
        <v>182</v>
      </c>
      <c r="V74" s="137">
        <v>141</v>
      </c>
      <c r="W74" s="46">
        <v>118</v>
      </c>
      <c r="X74" s="44">
        <v>23</v>
      </c>
      <c r="Y74" s="46">
        <v>64</v>
      </c>
      <c r="Z74" s="137">
        <v>67</v>
      </c>
      <c r="AA74" s="46">
        <v>55</v>
      </c>
      <c r="AB74" s="44">
        <v>12</v>
      </c>
      <c r="AC74" s="54">
        <f t="shared" si="40"/>
        <v>75</v>
      </c>
    </row>
    <row r="75" spans="1:29">
      <c r="A75" s="48" t="s">
        <v>76</v>
      </c>
      <c r="B75" s="48">
        <v>93640466</v>
      </c>
      <c r="C75" s="43">
        <f t="shared" si="39"/>
        <v>330</v>
      </c>
      <c r="D75" s="46">
        <v>203</v>
      </c>
      <c r="E75" s="137">
        <v>64</v>
      </c>
      <c r="F75" s="46">
        <v>61</v>
      </c>
      <c r="G75" s="46">
        <v>3</v>
      </c>
      <c r="H75" s="46">
        <v>297</v>
      </c>
      <c r="I75" s="137">
        <v>99</v>
      </c>
      <c r="J75" s="46">
        <v>92</v>
      </c>
      <c r="K75" s="46">
        <v>7</v>
      </c>
      <c r="L75" s="46">
        <v>139</v>
      </c>
      <c r="M75" s="137">
        <v>167</v>
      </c>
      <c r="N75" s="46">
        <v>147</v>
      </c>
      <c r="O75" s="47">
        <v>20</v>
      </c>
      <c r="P75" s="43">
        <f t="shared" si="35"/>
        <v>261</v>
      </c>
      <c r="Q75" s="46">
        <v>164</v>
      </c>
      <c r="R75" s="137">
        <v>51</v>
      </c>
      <c r="S75" s="46">
        <f>R75-T75</f>
        <v>47</v>
      </c>
      <c r="T75" s="44">
        <v>4</v>
      </c>
      <c r="U75" s="46">
        <v>242</v>
      </c>
      <c r="V75" s="137">
        <v>70</v>
      </c>
      <c r="W75" s="46">
        <v>61</v>
      </c>
      <c r="X75" s="44">
        <v>9</v>
      </c>
      <c r="Y75" s="46">
        <v>138</v>
      </c>
      <c r="Z75" s="137">
        <v>140</v>
      </c>
      <c r="AA75" s="46">
        <v>116</v>
      </c>
      <c r="AB75" s="44">
        <v>24</v>
      </c>
      <c r="AC75" s="54">
        <f t="shared" si="40"/>
        <v>69</v>
      </c>
    </row>
    <row r="76" spans="1:29">
      <c r="A76" s="48" t="s">
        <v>77</v>
      </c>
      <c r="B76" s="48">
        <v>93640470</v>
      </c>
      <c r="C76" s="43">
        <f t="shared" si="39"/>
        <v>47</v>
      </c>
      <c r="D76" s="46">
        <v>62</v>
      </c>
      <c r="E76" s="137">
        <v>15</v>
      </c>
      <c r="F76" s="46">
        <v>14</v>
      </c>
      <c r="G76" s="46">
        <v>1</v>
      </c>
      <c r="H76" s="46">
        <v>69</v>
      </c>
      <c r="I76" s="137">
        <v>16</v>
      </c>
      <c r="J76" s="46">
        <v>14</v>
      </c>
      <c r="K76" s="46">
        <v>2</v>
      </c>
      <c r="L76" s="46">
        <v>16</v>
      </c>
      <c r="M76" s="137">
        <v>16</v>
      </c>
      <c r="N76" s="46">
        <v>15</v>
      </c>
      <c r="O76" s="47">
        <v>1</v>
      </c>
      <c r="P76" s="43">
        <f t="shared" si="35"/>
        <v>16</v>
      </c>
      <c r="Q76" s="46">
        <v>23</v>
      </c>
      <c r="R76" s="137">
        <v>4</v>
      </c>
      <c r="S76" s="46">
        <v>4</v>
      </c>
      <c r="T76" s="44">
        <v>0</v>
      </c>
      <c r="U76" s="46">
        <v>15</v>
      </c>
      <c r="V76" s="137">
        <v>3</v>
      </c>
      <c r="W76" s="46">
        <v>3</v>
      </c>
      <c r="X76" s="44">
        <v>0</v>
      </c>
      <c r="Y76" s="46">
        <v>10</v>
      </c>
      <c r="Z76" s="137">
        <v>9</v>
      </c>
      <c r="AA76" s="46">
        <v>8</v>
      </c>
      <c r="AB76" s="44">
        <v>1</v>
      </c>
      <c r="AC76" s="54">
        <f t="shared" si="40"/>
        <v>31</v>
      </c>
    </row>
    <row r="77" spans="1:29" s="51" customFormat="1">
      <c r="A77" s="80" t="s">
        <v>78</v>
      </c>
      <c r="B77" s="80">
        <v>93645000</v>
      </c>
      <c r="C77" s="79">
        <f>C78+C79+C80+C81+C82+C83+C84</f>
        <v>2361</v>
      </c>
      <c r="D77" s="79">
        <f>D78+D79+D80+D81+D82+D83+D84</f>
        <v>1421</v>
      </c>
      <c r="E77" s="137">
        <f>E78+E79+E80+E81+E82+E83+E84</f>
        <v>703</v>
      </c>
      <c r="F77" s="79">
        <f>F78+F79+F80+F81+F82+F83+F84</f>
        <v>631</v>
      </c>
      <c r="G77" s="79">
        <v>57</v>
      </c>
      <c r="H77" s="79">
        <f t="shared" ref="H77:M77" si="41">H78+H79+H80+H81+H82+H83+H84</f>
        <v>1582</v>
      </c>
      <c r="I77" s="137">
        <f t="shared" si="41"/>
        <v>673</v>
      </c>
      <c r="J77" s="79">
        <f t="shared" si="41"/>
        <v>608</v>
      </c>
      <c r="K77" s="79">
        <f t="shared" si="41"/>
        <v>65</v>
      </c>
      <c r="L77" s="79">
        <f t="shared" si="41"/>
        <v>760</v>
      </c>
      <c r="M77" s="137">
        <f t="shared" si="41"/>
        <v>985</v>
      </c>
      <c r="N77" s="79">
        <v>679</v>
      </c>
      <c r="O77" s="79">
        <f>O78+O79+O80+O81+O82+O83+O84</f>
        <v>109</v>
      </c>
      <c r="P77" s="79">
        <v>1763</v>
      </c>
      <c r="Q77" s="79">
        <f>Q78+Q79+Q80+Q81+Q82+Q83+Q84</f>
        <v>1182</v>
      </c>
      <c r="R77" s="137">
        <f>R78+R79+R80+R81+R82+R83+R84</f>
        <v>492</v>
      </c>
      <c r="S77" s="45">
        <f>R77-T77</f>
        <v>420</v>
      </c>
      <c r="T77" s="79">
        <f>T78+T79+T80+T81+T82+T83+T84</f>
        <v>72</v>
      </c>
      <c r="U77" s="79">
        <f>U78+U79+U80+U81+U82+U83+U84</f>
        <v>1253</v>
      </c>
      <c r="V77" s="137">
        <f>V78+V79+V80+V81+V82+V83+V84</f>
        <v>484</v>
      </c>
      <c r="W77" s="45">
        <f>V77-X77</f>
        <v>413</v>
      </c>
      <c r="X77" s="79">
        <f>X78+X79+X80+X81+X82+X83+X84</f>
        <v>71</v>
      </c>
      <c r="Y77" s="79">
        <f>Y78+Y79+Y80+Y81+Y82+Y83+Y84</f>
        <v>666</v>
      </c>
      <c r="Z77" s="137">
        <f>Z78+Z79+Z80+Z81+Z82+Z83+Z84</f>
        <v>787</v>
      </c>
      <c r="AA77" s="45">
        <f>Z77-AB77</f>
        <v>659</v>
      </c>
      <c r="AB77" s="79">
        <f>AB78+AB79+AB80+AB81+AB82+AB83+AB84</f>
        <v>128</v>
      </c>
      <c r="AC77" s="54">
        <f t="shared" si="40"/>
        <v>598</v>
      </c>
    </row>
    <row r="78" spans="1:29">
      <c r="A78" s="48" t="s">
        <v>79</v>
      </c>
      <c r="B78" s="48">
        <v>93645433</v>
      </c>
      <c r="C78" s="43">
        <f t="shared" ref="C78:C84" si="42">E78+I78+M78</f>
        <v>1141</v>
      </c>
      <c r="D78" s="46">
        <v>714</v>
      </c>
      <c r="E78" s="137">
        <v>407</v>
      </c>
      <c r="F78" s="46">
        <v>353</v>
      </c>
      <c r="G78" s="46">
        <v>54</v>
      </c>
      <c r="H78" s="46">
        <v>731</v>
      </c>
      <c r="I78" s="137">
        <v>277</v>
      </c>
      <c r="J78" s="46">
        <v>249</v>
      </c>
      <c r="K78" s="46">
        <v>28</v>
      </c>
      <c r="L78" s="46">
        <v>332</v>
      </c>
      <c r="M78" s="137">
        <v>457</v>
      </c>
      <c r="N78" s="46">
        <v>402</v>
      </c>
      <c r="O78" s="47">
        <v>55</v>
      </c>
      <c r="P78" s="43">
        <f t="shared" si="35"/>
        <v>856</v>
      </c>
      <c r="Q78" s="46">
        <v>620</v>
      </c>
      <c r="R78" s="137">
        <v>302</v>
      </c>
      <c r="S78" s="46">
        <v>249</v>
      </c>
      <c r="T78" s="44">
        <v>53</v>
      </c>
      <c r="U78" s="46">
        <v>587</v>
      </c>
      <c r="V78" s="137">
        <v>202</v>
      </c>
      <c r="W78" s="46">
        <v>173</v>
      </c>
      <c r="X78" s="44">
        <v>29</v>
      </c>
      <c r="Y78" s="46">
        <v>287</v>
      </c>
      <c r="Z78" s="137">
        <v>352</v>
      </c>
      <c r="AA78" s="46">
        <f>Z78-AB78</f>
        <v>292</v>
      </c>
      <c r="AB78" s="44">
        <v>60</v>
      </c>
      <c r="AC78" s="54">
        <f t="shared" si="40"/>
        <v>285</v>
      </c>
    </row>
    <row r="79" spans="1:29">
      <c r="A79" s="48" t="s">
        <v>80</v>
      </c>
      <c r="B79" s="48">
        <v>93645411</v>
      </c>
      <c r="C79" s="43">
        <f t="shared" si="42"/>
        <v>190</v>
      </c>
      <c r="D79" s="46">
        <v>147</v>
      </c>
      <c r="E79" s="137">
        <v>68</v>
      </c>
      <c r="F79" s="46">
        <v>64</v>
      </c>
      <c r="G79" s="46">
        <v>4</v>
      </c>
      <c r="H79" s="46">
        <v>154</v>
      </c>
      <c r="I79" s="137">
        <v>32</v>
      </c>
      <c r="J79" s="46">
        <v>29</v>
      </c>
      <c r="K79" s="46">
        <v>3</v>
      </c>
      <c r="L79" s="46">
        <v>79</v>
      </c>
      <c r="M79" s="137">
        <v>90</v>
      </c>
      <c r="N79" s="46">
        <v>81</v>
      </c>
      <c r="O79" s="47">
        <v>9</v>
      </c>
      <c r="P79" s="43">
        <v>150</v>
      </c>
      <c r="Q79" s="46">
        <v>117</v>
      </c>
      <c r="R79" s="137">
        <v>45</v>
      </c>
      <c r="S79" s="46">
        <f>R79-T79</f>
        <v>40</v>
      </c>
      <c r="T79" s="44">
        <v>5</v>
      </c>
      <c r="U79" s="46">
        <v>109</v>
      </c>
      <c r="V79" s="137">
        <v>22</v>
      </c>
      <c r="W79" s="46">
        <v>19</v>
      </c>
      <c r="X79" s="44">
        <v>3</v>
      </c>
      <c r="Y79" s="46">
        <v>71</v>
      </c>
      <c r="Z79" s="137">
        <v>71</v>
      </c>
      <c r="AA79" s="46">
        <f>Z79-AB79</f>
        <v>60</v>
      </c>
      <c r="AB79" s="44">
        <v>11</v>
      </c>
      <c r="AC79" s="54">
        <f t="shared" si="40"/>
        <v>40</v>
      </c>
    </row>
    <row r="80" spans="1:29">
      <c r="A80" s="48" t="s">
        <v>81</v>
      </c>
      <c r="B80" s="48">
        <v>93645422</v>
      </c>
      <c r="C80" s="43">
        <f t="shared" si="42"/>
        <v>244</v>
      </c>
      <c r="D80" s="46">
        <v>131</v>
      </c>
      <c r="E80" s="137">
        <v>66</v>
      </c>
      <c r="F80" s="46">
        <v>61</v>
      </c>
      <c r="G80" s="46">
        <v>5</v>
      </c>
      <c r="H80" s="46">
        <v>187</v>
      </c>
      <c r="I80" s="137">
        <v>37</v>
      </c>
      <c r="J80" s="46">
        <v>32</v>
      </c>
      <c r="K80" s="46">
        <v>5</v>
      </c>
      <c r="L80" s="46">
        <v>98</v>
      </c>
      <c r="M80" s="137">
        <v>141</v>
      </c>
      <c r="N80" s="46">
        <v>126</v>
      </c>
      <c r="O80" s="47">
        <v>15</v>
      </c>
      <c r="P80" s="43">
        <f t="shared" si="35"/>
        <v>198</v>
      </c>
      <c r="Q80" s="46">
        <v>115</v>
      </c>
      <c r="R80" s="137">
        <v>46</v>
      </c>
      <c r="S80" s="46">
        <f>R80-T80</f>
        <v>41</v>
      </c>
      <c r="T80" s="44">
        <v>5</v>
      </c>
      <c r="U80" s="46">
        <v>157</v>
      </c>
      <c r="V80" s="137">
        <v>31</v>
      </c>
      <c r="W80" s="46">
        <f>V80-X80</f>
        <v>26</v>
      </c>
      <c r="X80" s="44">
        <v>5</v>
      </c>
      <c r="Y80" s="46">
        <v>81</v>
      </c>
      <c r="Z80" s="137">
        <v>121</v>
      </c>
      <c r="AA80" s="46">
        <v>103</v>
      </c>
      <c r="AB80" s="44">
        <v>18</v>
      </c>
      <c r="AC80" s="54">
        <f t="shared" si="40"/>
        <v>46</v>
      </c>
    </row>
    <row r="81" spans="1:29">
      <c r="A81" s="48" t="s">
        <v>82</v>
      </c>
      <c r="B81" s="48">
        <v>93645428</v>
      </c>
      <c r="C81" s="43">
        <f t="shared" si="42"/>
        <v>152</v>
      </c>
      <c r="D81" s="46">
        <v>109</v>
      </c>
      <c r="E81" s="137">
        <v>58</v>
      </c>
      <c r="F81" s="46">
        <v>54</v>
      </c>
      <c r="G81" s="46">
        <v>4</v>
      </c>
      <c r="H81" s="46">
        <v>108</v>
      </c>
      <c r="I81" s="137">
        <v>18</v>
      </c>
      <c r="J81" s="46">
        <v>17</v>
      </c>
      <c r="K81" s="46">
        <v>1</v>
      </c>
      <c r="L81" s="46">
        <v>77</v>
      </c>
      <c r="M81" s="137">
        <v>76</v>
      </c>
      <c r="N81" s="46">
        <v>68</v>
      </c>
      <c r="O81" s="47">
        <v>8</v>
      </c>
      <c r="P81" s="43">
        <f t="shared" si="35"/>
        <v>91</v>
      </c>
      <c r="Q81" s="46">
        <v>77</v>
      </c>
      <c r="R81" s="137">
        <v>27</v>
      </c>
      <c r="S81" s="46">
        <v>24</v>
      </c>
      <c r="T81" s="44">
        <v>3</v>
      </c>
      <c r="U81" s="46">
        <v>68</v>
      </c>
      <c r="V81" s="137">
        <v>10</v>
      </c>
      <c r="W81" s="46">
        <f>V81-X81</f>
        <v>9</v>
      </c>
      <c r="X81" s="44">
        <v>1</v>
      </c>
      <c r="Y81" s="46">
        <v>60</v>
      </c>
      <c r="Z81" s="137">
        <v>54</v>
      </c>
      <c r="AA81" s="46">
        <v>46</v>
      </c>
      <c r="AB81" s="44">
        <v>8</v>
      </c>
      <c r="AC81" s="54">
        <f t="shared" si="40"/>
        <v>61</v>
      </c>
    </row>
    <row r="82" spans="1:29">
      <c r="A82" s="48" t="s">
        <v>83</v>
      </c>
      <c r="B82" s="48">
        <v>93645435</v>
      </c>
      <c r="C82" s="43">
        <f t="shared" si="42"/>
        <v>64</v>
      </c>
      <c r="D82" s="46">
        <v>64</v>
      </c>
      <c r="E82" s="137">
        <v>12</v>
      </c>
      <c r="F82" s="46">
        <v>12</v>
      </c>
      <c r="G82" s="46">
        <v>0</v>
      </c>
      <c r="H82" s="46">
        <v>76</v>
      </c>
      <c r="I82" s="137">
        <v>20</v>
      </c>
      <c r="J82" s="46">
        <v>18</v>
      </c>
      <c r="K82" s="46">
        <v>2</v>
      </c>
      <c r="L82" s="46">
        <v>33</v>
      </c>
      <c r="M82" s="137">
        <v>32</v>
      </c>
      <c r="N82" s="46">
        <v>29</v>
      </c>
      <c r="O82" s="47">
        <v>3</v>
      </c>
      <c r="P82" s="43">
        <f t="shared" si="35"/>
        <v>50</v>
      </c>
      <c r="Q82" s="46">
        <v>48</v>
      </c>
      <c r="R82" s="137">
        <v>7</v>
      </c>
      <c r="S82" s="46">
        <v>7</v>
      </c>
      <c r="T82" s="44">
        <v>0</v>
      </c>
      <c r="U82" s="46">
        <v>63</v>
      </c>
      <c r="V82" s="137">
        <v>16</v>
      </c>
      <c r="W82" s="46">
        <f>V82-X82</f>
        <v>14</v>
      </c>
      <c r="X82" s="44">
        <v>2</v>
      </c>
      <c r="Y82" s="46">
        <v>31</v>
      </c>
      <c r="Z82" s="137">
        <v>27</v>
      </c>
      <c r="AA82" s="46">
        <v>23</v>
      </c>
      <c r="AB82" s="44">
        <v>4</v>
      </c>
      <c r="AC82" s="54">
        <f t="shared" si="40"/>
        <v>14</v>
      </c>
    </row>
    <row r="83" spans="1:29">
      <c r="A83" s="48" t="s">
        <v>84</v>
      </c>
      <c r="B83" s="48">
        <v>93645444</v>
      </c>
      <c r="C83" s="43">
        <f t="shared" si="42"/>
        <v>285</v>
      </c>
      <c r="D83" s="46">
        <v>117</v>
      </c>
      <c r="E83" s="137">
        <v>39</v>
      </c>
      <c r="F83" s="46">
        <v>37</v>
      </c>
      <c r="G83" s="46">
        <v>2</v>
      </c>
      <c r="H83" s="46">
        <v>147</v>
      </c>
      <c r="I83" s="137">
        <v>161</v>
      </c>
      <c r="J83" s="46">
        <v>148</v>
      </c>
      <c r="K83" s="46">
        <v>13</v>
      </c>
      <c r="L83" s="46">
        <v>69</v>
      </c>
      <c r="M83" s="137">
        <v>85</v>
      </c>
      <c r="N83" s="46">
        <v>79</v>
      </c>
      <c r="O83" s="47">
        <v>6</v>
      </c>
      <c r="P83" s="43">
        <f t="shared" si="35"/>
        <v>210</v>
      </c>
      <c r="Q83" s="46">
        <v>92</v>
      </c>
      <c r="R83" s="137">
        <v>26</v>
      </c>
      <c r="S83" s="46">
        <v>24</v>
      </c>
      <c r="T83" s="44">
        <v>2</v>
      </c>
      <c r="U83" s="46">
        <v>123</v>
      </c>
      <c r="V83" s="137">
        <v>119</v>
      </c>
      <c r="W83" s="46">
        <v>103</v>
      </c>
      <c r="X83" s="44">
        <v>16</v>
      </c>
      <c r="Y83" s="46">
        <v>68</v>
      </c>
      <c r="Z83" s="137">
        <v>65</v>
      </c>
      <c r="AA83" s="46">
        <v>55</v>
      </c>
      <c r="AB83" s="44">
        <v>10</v>
      </c>
      <c r="AC83" s="54">
        <f t="shared" si="40"/>
        <v>75</v>
      </c>
    </row>
    <row r="84" spans="1:29">
      <c r="A84" s="48" t="s">
        <v>85</v>
      </c>
      <c r="B84" s="48">
        <v>93645455</v>
      </c>
      <c r="C84" s="43">
        <f t="shared" si="42"/>
        <v>285</v>
      </c>
      <c r="D84" s="46">
        <v>139</v>
      </c>
      <c r="E84" s="137">
        <v>53</v>
      </c>
      <c r="F84" s="46">
        <v>50</v>
      </c>
      <c r="G84" s="46">
        <v>3</v>
      </c>
      <c r="H84" s="46">
        <v>179</v>
      </c>
      <c r="I84" s="137">
        <v>128</v>
      </c>
      <c r="J84" s="46">
        <v>115</v>
      </c>
      <c r="K84" s="46">
        <v>13</v>
      </c>
      <c r="L84" s="46">
        <v>72</v>
      </c>
      <c r="M84" s="137">
        <v>104</v>
      </c>
      <c r="N84" s="46">
        <v>91</v>
      </c>
      <c r="O84" s="47">
        <v>13</v>
      </c>
      <c r="P84" s="43">
        <f t="shared" si="35"/>
        <v>220</v>
      </c>
      <c r="Q84" s="46">
        <v>113</v>
      </c>
      <c r="R84" s="137">
        <v>39</v>
      </c>
      <c r="S84" s="46">
        <v>35</v>
      </c>
      <c r="T84" s="44">
        <v>4</v>
      </c>
      <c r="U84" s="46">
        <v>146</v>
      </c>
      <c r="V84" s="137">
        <v>84</v>
      </c>
      <c r="W84" s="46">
        <f>V84-X84</f>
        <v>69</v>
      </c>
      <c r="X84" s="44">
        <v>15</v>
      </c>
      <c r="Y84" s="46">
        <v>68</v>
      </c>
      <c r="Z84" s="137">
        <v>97</v>
      </c>
      <c r="AA84" s="46">
        <v>80</v>
      </c>
      <c r="AB84" s="44">
        <v>17</v>
      </c>
      <c r="AC84" s="54">
        <f t="shared" si="40"/>
        <v>65</v>
      </c>
    </row>
    <row r="85" spans="1:29" s="51" customFormat="1">
      <c r="A85" s="80" t="s">
        <v>86</v>
      </c>
      <c r="B85" s="80">
        <v>93658000</v>
      </c>
      <c r="C85" s="79">
        <f t="shared" ref="C85:O85" si="43">C86+C87+C88+C89+C90+C91</f>
        <v>2106</v>
      </c>
      <c r="D85" s="79">
        <f t="shared" si="43"/>
        <v>1412</v>
      </c>
      <c r="E85" s="137">
        <f t="shared" si="43"/>
        <v>619</v>
      </c>
      <c r="F85" s="79">
        <f t="shared" si="43"/>
        <v>572</v>
      </c>
      <c r="G85" s="79">
        <f t="shared" si="43"/>
        <v>47</v>
      </c>
      <c r="H85" s="79">
        <f t="shared" si="43"/>
        <v>1413</v>
      </c>
      <c r="I85" s="137">
        <f t="shared" si="43"/>
        <v>799</v>
      </c>
      <c r="J85" s="79">
        <f t="shared" si="43"/>
        <v>750</v>
      </c>
      <c r="K85" s="79">
        <f t="shared" si="43"/>
        <v>49</v>
      </c>
      <c r="L85" s="79">
        <f t="shared" si="43"/>
        <v>645</v>
      </c>
      <c r="M85" s="137">
        <f t="shared" si="43"/>
        <v>688</v>
      </c>
      <c r="N85" s="79">
        <f t="shared" si="43"/>
        <v>637</v>
      </c>
      <c r="O85" s="79">
        <f t="shared" si="43"/>
        <v>51</v>
      </c>
      <c r="P85" s="79">
        <v>1207</v>
      </c>
      <c r="Q85" s="79">
        <f>Q86+Q87+Q88+Q89+Q90+Q91</f>
        <v>1023</v>
      </c>
      <c r="R85" s="137">
        <f>R86+R87+R88+R89+R90+R91</f>
        <v>403</v>
      </c>
      <c r="S85" s="45">
        <v>352</v>
      </c>
      <c r="T85" s="79">
        <f>T86+T87+T88+T89+T90+T91</f>
        <v>51</v>
      </c>
      <c r="U85" s="79">
        <f>U86+U87+U88+U89+U90+U91</f>
        <v>959</v>
      </c>
      <c r="V85" s="137">
        <v>302</v>
      </c>
      <c r="W85" s="45">
        <v>258</v>
      </c>
      <c r="X85" s="79">
        <f>X86+X87+X88+X89+X90+X91</f>
        <v>44</v>
      </c>
      <c r="Y85" s="79">
        <f>Y86+Y87+Y88+Y89+Y90+Y91</f>
        <v>511</v>
      </c>
      <c r="Z85" s="137">
        <v>502</v>
      </c>
      <c r="AA85" s="45">
        <v>439</v>
      </c>
      <c r="AB85" s="79">
        <f>AB86+AB87+AB88+AB89+AB90+AB91</f>
        <v>63</v>
      </c>
      <c r="AC85" s="54">
        <f t="shared" si="40"/>
        <v>899</v>
      </c>
    </row>
    <row r="86" spans="1:29">
      <c r="A86" s="48" t="s">
        <v>87</v>
      </c>
      <c r="B86" s="48">
        <v>93658455</v>
      </c>
      <c r="C86" s="43">
        <f t="shared" ref="C86:C91" si="44">E86+I86+M86</f>
        <v>941</v>
      </c>
      <c r="D86" s="46">
        <v>654</v>
      </c>
      <c r="E86" s="137">
        <v>402</v>
      </c>
      <c r="F86" s="46">
        <v>367</v>
      </c>
      <c r="G86" s="46">
        <v>35</v>
      </c>
      <c r="H86" s="46">
        <v>615</v>
      </c>
      <c r="I86" s="137">
        <v>186</v>
      </c>
      <c r="J86" s="46">
        <v>164</v>
      </c>
      <c r="K86" s="46">
        <v>22</v>
      </c>
      <c r="L86" s="46">
        <v>299</v>
      </c>
      <c r="M86" s="137">
        <v>353</v>
      </c>
      <c r="N86" s="46">
        <v>325</v>
      </c>
      <c r="O86" s="47">
        <v>28</v>
      </c>
      <c r="P86" s="43">
        <f t="shared" si="35"/>
        <v>668</v>
      </c>
      <c r="Q86" s="46">
        <v>475</v>
      </c>
      <c r="R86" s="137">
        <v>265</v>
      </c>
      <c r="S86" s="46">
        <v>227</v>
      </c>
      <c r="T86" s="44">
        <v>38</v>
      </c>
      <c r="U86" s="46">
        <v>412</v>
      </c>
      <c r="V86" s="137">
        <v>157</v>
      </c>
      <c r="W86" s="46">
        <v>132</v>
      </c>
      <c r="X86" s="44">
        <v>25</v>
      </c>
      <c r="Y86" s="46">
        <v>228</v>
      </c>
      <c r="Z86" s="137">
        <v>246</v>
      </c>
      <c r="AA86" s="46">
        <v>211</v>
      </c>
      <c r="AB86" s="44">
        <v>35</v>
      </c>
      <c r="AC86" s="54">
        <f t="shared" si="40"/>
        <v>273</v>
      </c>
    </row>
    <row r="87" spans="1:29">
      <c r="A87" s="48" t="s">
        <v>88</v>
      </c>
      <c r="B87" s="48">
        <v>93658411</v>
      </c>
      <c r="C87" s="43">
        <f t="shared" si="44"/>
        <v>208</v>
      </c>
      <c r="D87" s="46">
        <v>199</v>
      </c>
      <c r="E87" s="137">
        <v>69</v>
      </c>
      <c r="F87" s="46">
        <v>65</v>
      </c>
      <c r="G87" s="46">
        <v>4</v>
      </c>
      <c r="H87" s="46">
        <v>206</v>
      </c>
      <c r="I87" s="137">
        <v>47</v>
      </c>
      <c r="J87" s="46">
        <v>44</v>
      </c>
      <c r="K87" s="46">
        <v>3</v>
      </c>
      <c r="L87" s="46">
        <v>98</v>
      </c>
      <c r="M87" s="137">
        <v>92</v>
      </c>
      <c r="N87" s="46">
        <v>86</v>
      </c>
      <c r="O87" s="47">
        <v>6</v>
      </c>
      <c r="P87" s="43">
        <f t="shared" si="35"/>
        <v>139</v>
      </c>
      <c r="Q87" s="46">
        <v>150</v>
      </c>
      <c r="R87" s="137">
        <v>47</v>
      </c>
      <c r="S87" s="46">
        <v>42</v>
      </c>
      <c r="T87" s="44">
        <v>5</v>
      </c>
      <c r="U87" s="46">
        <v>152</v>
      </c>
      <c r="V87" s="137">
        <v>32</v>
      </c>
      <c r="W87" s="46">
        <f>V87-X87</f>
        <v>28</v>
      </c>
      <c r="X87" s="44">
        <v>4</v>
      </c>
      <c r="Y87" s="46">
        <v>81</v>
      </c>
      <c r="Z87" s="137">
        <v>60</v>
      </c>
      <c r="AA87" s="46">
        <v>53</v>
      </c>
      <c r="AB87" s="44">
        <v>7</v>
      </c>
      <c r="AC87" s="54">
        <f t="shared" si="40"/>
        <v>69</v>
      </c>
    </row>
    <row r="88" spans="1:29">
      <c r="A88" s="48" t="s">
        <v>89</v>
      </c>
      <c r="B88" s="48">
        <v>93658418</v>
      </c>
      <c r="C88" s="43">
        <f t="shared" si="44"/>
        <v>14</v>
      </c>
      <c r="D88" s="46">
        <v>18</v>
      </c>
      <c r="E88" s="137">
        <v>2</v>
      </c>
      <c r="F88" s="46">
        <v>2</v>
      </c>
      <c r="G88" s="46">
        <v>0</v>
      </c>
      <c r="H88" s="46">
        <v>19</v>
      </c>
      <c r="I88" s="137">
        <v>5</v>
      </c>
      <c r="J88" s="46">
        <v>5</v>
      </c>
      <c r="K88" s="46">
        <v>0</v>
      </c>
      <c r="L88" s="46">
        <v>8</v>
      </c>
      <c r="M88" s="137">
        <v>7</v>
      </c>
      <c r="N88" s="46">
        <v>7</v>
      </c>
      <c r="O88" s="47">
        <v>0</v>
      </c>
      <c r="P88" s="43">
        <f t="shared" si="35"/>
        <v>3</v>
      </c>
      <c r="Q88" s="46">
        <v>2</v>
      </c>
      <c r="R88" s="137">
        <v>0</v>
      </c>
      <c r="S88" s="46">
        <v>0</v>
      </c>
      <c r="T88" s="44">
        <v>0</v>
      </c>
      <c r="U88" s="46">
        <v>7</v>
      </c>
      <c r="V88" s="137">
        <v>0</v>
      </c>
      <c r="W88" s="46">
        <f>V88-X88</f>
        <v>0</v>
      </c>
      <c r="X88" s="44">
        <v>0</v>
      </c>
      <c r="Y88" s="46">
        <v>5</v>
      </c>
      <c r="Z88" s="137">
        <v>3</v>
      </c>
      <c r="AA88" s="46">
        <v>3</v>
      </c>
      <c r="AB88" s="44">
        <v>0</v>
      </c>
      <c r="AC88" s="54">
        <f t="shared" si="40"/>
        <v>11</v>
      </c>
    </row>
    <row r="89" spans="1:29">
      <c r="A89" s="48" t="s">
        <v>90</v>
      </c>
      <c r="B89" s="48">
        <v>93658422</v>
      </c>
      <c r="C89" s="43">
        <f t="shared" si="44"/>
        <v>569</v>
      </c>
      <c r="D89" s="46">
        <v>161</v>
      </c>
      <c r="E89" s="137">
        <v>31</v>
      </c>
      <c r="F89" s="46">
        <v>30</v>
      </c>
      <c r="G89" s="46">
        <v>1</v>
      </c>
      <c r="H89" s="46">
        <v>185</v>
      </c>
      <c r="I89" s="137">
        <v>455</v>
      </c>
      <c r="J89" s="46">
        <v>441</v>
      </c>
      <c r="K89" s="46">
        <v>14</v>
      </c>
      <c r="L89" s="46">
        <v>76</v>
      </c>
      <c r="M89" s="137">
        <v>83</v>
      </c>
      <c r="N89" s="46">
        <v>76</v>
      </c>
      <c r="O89" s="47">
        <v>7</v>
      </c>
      <c r="P89" s="43">
        <v>167</v>
      </c>
      <c r="Q89" s="46">
        <v>146</v>
      </c>
      <c r="R89" s="137">
        <v>22</v>
      </c>
      <c r="S89" s="46">
        <v>20</v>
      </c>
      <c r="T89" s="44">
        <v>2</v>
      </c>
      <c r="U89" s="46">
        <v>155</v>
      </c>
      <c r="V89" s="137">
        <v>62</v>
      </c>
      <c r="W89" s="46">
        <f>V89-X89</f>
        <v>53</v>
      </c>
      <c r="X89" s="44">
        <v>9</v>
      </c>
      <c r="Y89" s="46">
        <v>75</v>
      </c>
      <c r="Z89" s="137">
        <v>75</v>
      </c>
      <c r="AA89" s="46">
        <v>67</v>
      </c>
      <c r="AB89" s="44">
        <v>8</v>
      </c>
      <c r="AC89" s="54">
        <f t="shared" si="40"/>
        <v>402</v>
      </c>
    </row>
    <row r="90" spans="1:29">
      <c r="A90" s="48" t="s">
        <v>91</v>
      </c>
      <c r="B90" s="48">
        <v>93658433</v>
      </c>
      <c r="C90" s="43">
        <f t="shared" si="44"/>
        <v>253</v>
      </c>
      <c r="D90" s="46">
        <v>259</v>
      </c>
      <c r="E90" s="137">
        <v>80</v>
      </c>
      <c r="F90" s="46">
        <v>74</v>
      </c>
      <c r="G90" s="46">
        <v>6</v>
      </c>
      <c r="H90" s="46">
        <v>264</v>
      </c>
      <c r="I90" s="137">
        <v>70</v>
      </c>
      <c r="J90" s="46">
        <v>63</v>
      </c>
      <c r="K90" s="46">
        <v>7</v>
      </c>
      <c r="L90" s="46">
        <v>110</v>
      </c>
      <c r="M90" s="137">
        <v>103</v>
      </c>
      <c r="N90" s="46">
        <v>96</v>
      </c>
      <c r="O90" s="47">
        <v>7</v>
      </c>
      <c r="P90" s="43">
        <f t="shared" si="35"/>
        <v>166</v>
      </c>
      <c r="Q90" s="46">
        <v>164</v>
      </c>
      <c r="R90" s="137">
        <v>52</v>
      </c>
      <c r="S90" s="46">
        <v>47</v>
      </c>
      <c r="T90" s="44">
        <v>5</v>
      </c>
      <c r="U90" s="46">
        <v>163</v>
      </c>
      <c r="V90" s="137">
        <v>38</v>
      </c>
      <c r="W90" s="46">
        <v>33</v>
      </c>
      <c r="X90" s="44">
        <v>5</v>
      </c>
      <c r="Y90" s="46">
        <v>78</v>
      </c>
      <c r="Z90" s="137">
        <v>76</v>
      </c>
      <c r="AA90" s="46">
        <v>67</v>
      </c>
      <c r="AB90" s="44">
        <v>9</v>
      </c>
      <c r="AC90" s="54">
        <f t="shared" si="40"/>
        <v>87</v>
      </c>
    </row>
    <row r="91" spans="1:29">
      <c r="A91" s="48" t="s">
        <v>92</v>
      </c>
      <c r="B91" s="48">
        <v>93658444</v>
      </c>
      <c r="C91" s="43">
        <f t="shared" si="44"/>
        <v>121</v>
      </c>
      <c r="D91" s="46">
        <v>121</v>
      </c>
      <c r="E91" s="137">
        <v>35</v>
      </c>
      <c r="F91" s="46">
        <v>34</v>
      </c>
      <c r="G91" s="46">
        <v>1</v>
      </c>
      <c r="H91" s="46">
        <v>124</v>
      </c>
      <c r="I91" s="137">
        <v>36</v>
      </c>
      <c r="J91" s="46">
        <v>33</v>
      </c>
      <c r="K91" s="46">
        <v>3</v>
      </c>
      <c r="L91" s="46">
        <v>54</v>
      </c>
      <c r="M91" s="137">
        <v>50</v>
      </c>
      <c r="N91" s="46">
        <v>47</v>
      </c>
      <c r="O91" s="47">
        <v>3</v>
      </c>
      <c r="P91" s="43">
        <f t="shared" si="35"/>
        <v>72</v>
      </c>
      <c r="Q91" s="46">
        <v>86</v>
      </c>
      <c r="R91" s="137">
        <v>17</v>
      </c>
      <c r="S91" s="46">
        <v>16</v>
      </c>
      <c r="T91" s="44">
        <v>1</v>
      </c>
      <c r="U91" s="46">
        <v>70</v>
      </c>
      <c r="V91" s="137">
        <v>13</v>
      </c>
      <c r="W91" s="46">
        <v>12</v>
      </c>
      <c r="X91" s="44">
        <v>1</v>
      </c>
      <c r="Y91" s="46">
        <v>44</v>
      </c>
      <c r="Z91" s="137">
        <v>42</v>
      </c>
      <c r="AA91" s="46">
        <v>38</v>
      </c>
      <c r="AB91" s="44">
        <v>4</v>
      </c>
      <c r="AC91" s="54">
        <f t="shared" si="40"/>
        <v>49</v>
      </c>
    </row>
    <row r="92" spans="1:29" s="51" customFormat="1">
      <c r="A92" s="80" t="s">
        <v>93</v>
      </c>
      <c r="B92" s="80">
        <v>93656000</v>
      </c>
      <c r="C92" s="79">
        <f t="shared" ref="C92:O92" si="45">C93+C94+C95+C96</f>
        <v>1178</v>
      </c>
      <c r="D92" s="79">
        <f t="shared" si="45"/>
        <v>863</v>
      </c>
      <c r="E92" s="137">
        <f t="shared" si="45"/>
        <v>395</v>
      </c>
      <c r="F92" s="79">
        <f t="shared" si="45"/>
        <v>378</v>
      </c>
      <c r="G92" s="79">
        <f t="shared" si="45"/>
        <v>17</v>
      </c>
      <c r="H92" s="79">
        <f t="shared" si="45"/>
        <v>906</v>
      </c>
      <c r="I92" s="137">
        <f t="shared" si="45"/>
        <v>348</v>
      </c>
      <c r="J92" s="79">
        <f t="shared" si="45"/>
        <v>299</v>
      </c>
      <c r="K92" s="79">
        <f t="shared" si="45"/>
        <v>49</v>
      </c>
      <c r="L92" s="79">
        <f t="shared" si="45"/>
        <v>447</v>
      </c>
      <c r="M92" s="137">
        <f t="shared" si="45"/>
        <v>435</v>
      </c>
      <c r="N92" s="79">
        <f t="shared" si="45"/>
        <v>385</v>
      </c>
      <c r="O92" s="79">
        <f t="shared" si="45"/>
        <v>50</v>
      </c>
      <c r="P92" s="79">
        <v>960</v>
      </c>
      <c r="Q92" s="79">
        <f>Q93+Q94+Q95+Q96</f>
        <v>596</v>
      </c>
      <c r="R92" s="137">
        <f>R93+R94+R95+R96</f>
        <v>268</v>
      </c>
      <c r="S92" s="45">
        <f>R92-T92</f>
        <v>242</v>
      </c>
      <c r="T92" s="79">
        <f>T93+T94+T95+T96</f>
        <v>26</v>
      </c>
      <c r="U92" s="79">
        <f>U93+U94+U95+U96</f>
        <v>629</v>
      </c>
      <c r="V92" s="137">
        <f>V93+V94+V95+V96</f>
        <v>301</v>
      </c>
      <c r="W92" s="45">
        <f>V92-X92</f>
        <v>242</v>
      </c>
      <c r="X92" s="79">
        <f>X93+X94+X95+X96</f>
        <v>59</v>
      </c>
      <c r="Y92" s="79">
        <f>Y93+Y94+Y95+Y96</f>
        <v>327</v>
      </c>
      <c r="Z92" s="137">
        <f>Z93+Z94+Z95+Z96</f>
        <v>372</v>
      </c>
      <c r="AA92" s="45">
        <v>312</v>
      </c>
      <c r="AB92" s="79">
        <f>AB93+AB94+AB95+AB96</f>
        <v>60</v>
      </c>
      <c r="AC92" s="54">
        <f t="shared" si="40"/>
        <v>218</v>
      </c>
    </row>
    <row r="93" spans="1:29">
      <c r="A93" s="48" t="s">
        <v>94</v>
      </c>
      <c r="B93" s="48">
        <v>93656405</v>
      </c>
      <c r="C93" s="43">
        <f>E93+I93+M93</f>
        <v>177</v>
      </c>
      <c r="D93" s="46">
        <v>170</v>
      </c>
      <c r="E93" s="137">
        <v>52</v>
      </c>
      <c r="F93" s="46">
        <v>49</v>
      </c>
      <c r="G93" s="46">
        <v>3</v>
      </c>
      <c r="H93" s="46">
        <v>208</v>
      </c>
      <c r="I93" s="137">
        <v>43</v>
      </c>
      <c r="J93" s="46">
        <v>38</v>
      </c>
      <c r="K93" s="46">
        <v>5</v>
      </c>
      <c r="L93" s="46">
        <v>79</v>
      </c>
      <c r="M93" s="137">
        <v>82</v>
      </c>
      <c r="N93" s="46">
        <v>72</v>
      </c>
      <c r="O93" s="47">
        <v>10</v>
      </c>
      <c r="P93" s="43">
        <f t="shared" si="35"/>
        <v>140</v>
      </c>
      <c r="Q93" s="46">
        <v>117</v>
      </c>
      <c r="R93" s="137">
        <v>37</v>
      </c>
      <c r="S93" s="46">
        <f>R93-T93</f>
        <v>33</v>
      </c>
      <c r="T93" s="44">
        <v>4</v>
      </c>
      <c r="U93" s="46">
        <v>143</v>
      </c>
      <c r="V93" s="137">
        <v>33</v>
      </c>
      <c r="W93" s="46">
        <v>28</v>
      </c>
      <c r="X93" s="44">
        <v>5</v>
      </c>
      <c r="Y93" s="46">
        <v>60</v>
      </c>
      <c r="Z93" s="137">
        <v>70</v>
      </c>
      <c r="AA93" s="46">
        <v>57</v>
      </c>
      <c r="AB93" s="44">
        <v>13</v>
      </c>
      <c r="AC93" s="54">
        <f t="shared" si="40"/>
        <v>37</v>
      </c>
    </row>
    <row r="94" spans="1:29">
      <c r="A94" s="48" t="s">
        <v>95</v>
      </c>
      <c r="B94" s="48">
        <v>93656425</v>
      </c>
      <c r="C94" s="43">
        <f>E94+I94+M94</f>
        <v>113</v>
      </c>
      <c r="D94" s="46">
        <v>136</v>
      </c>
      <c r="E94" s="137">
        <v>31</v>
      </c>
      <c r="F94" s="46">
        <v>30</v>
      </c>
      <c r="G94" s="46">
        <v>1</v>
      </c>
      <c r="H94" s="46">
        <v>131</v>
      </c>
      <c r="I94" s="137">
        <v>31</v>
      </c>
      <c r="J94" s="46">
        <v>28</v>
      </c>
      <c r="K94" s="46">
        <v>3</v>
      </c>
      <c r="L94" s="46">
        <v>75</v>
      </c>
      <c r="M94" s="137">
        <v>51</v>
      </c>
      <c r="N94" s="46">
        <v>46</v>
      </c>
      <c r="O94" s="47">
        <v>5</v>
      </c>
      <c r="P94" s="43">
        <v>104</v>
      </c>
      <c r="Q94" s="46">
        <v>112</v>
      </c>
      <c r="R94" s="137">
        <v>21</v>
      </c>
      <c r="S94" s="46">
        <v>20</v>
      </c>
      <c r="T94" s="44">
        <v>1</v>
      </c>
      <c r="U94" s="46">
        <v>115</v>
      </c>
      <c r="V94" s="137">
        <v>28</v>
      </c>
      <c r="W94" s="46">
        <v>24</v>
      </c>
      <c r="X94" s="44">
        <v>6</v>
      </c>
      <c r="Y94" s="46">
        <v>60</v>
      </c>
      <c r="Z94" s="137">
        <v>36</v>
      </c>
      <c r="AA94" s="46">
        <v>31</v>
      </c>
      <c r="AB94" s="44">
        <v>5</v>
      </c>
      <c r="AC94" s="54">
        <f t="shared" si="40"/>
        <v>9</v>
      </c>
    </row>
    <row r="95" spans="1:29">
      <c r="A95" s="48" t="s">
        <v>96</v>
      </c>
      <c r="B95" s="48">
        <v>93656440</v>
      </c>
      <c r="C95" s="43">
        <f>E95+I95+M95</f>
        <v>760</v>
      </c>
      <c r="D95" s="46">
        <v>540</v>
      </c>
      <c r="E95" s="137">
        <v>310</v>
      </c>
      <c r="F95" s="46">
        <v>297</v>
      </c>
      <c r="G95" s="46">
        <v>13</v>
      </c>
      <c r="H95" s="46">
        <v>547</v>
      </c>
      <c r="I95" s="137">
        <v>175</v>
      </c>
      <c r="J95" s="46">
        <v>156</v>
      </c>
      <c r="K95" s="46">
        <v>19</v>
      </c>
      <c r="L95" s="46">
        <v>267</v>
      </c>
      <c r="M95" s="137">
        <v>275</v>
      </c>
      <c r="N95" s="46">
        <v>243</v>
      </c>
      <c r="O95" s="47">
        <v>32</v>
      </c>
      <c r="P95" s="43">
        <f t="shared" si="35"/>
        <v>586</v>
      </c>
      <c r="Q95" s="46">
        <v>365</v>
      </c>
      <c r="R95" s="137">
        <v>209</v>
      </c>
      <c r="S95" s="46">
        <v>188</v>
      </c>
      <c r="T95" s="44">
        <v>21</v>
      </c>
      <c r="U95" s="46">
        <v>368</v>
      </c>
      <c r="V95" s="137">
        <v>135</v>
      </c>
      <c r="W95" s="46">
        <v>113</v>
      </c>
      <c r="X95" s="44">
        <v>22</v>
      </c>
      <c r="Y95" s="46">
        <v>193</v>
      </c>
      <c r="Z95" s="137">
        <v>242</v>
      </c>
      <c r="AA95" s="46">
        <v>203</v>
      </c>
      <c r="AB95" s="44">
        <v>39</v>
      </c>
      <c r="AC95" s="54">
        <f t="shared" si="40"/>
        <v>174</v>
      </c>
    </row>
    <row r="96" spans="1:29">
      <c r="A96" s="48" t="s">
        <v>97</v>
      </c>
      <c r="B96" s="48">
        <v>93656445</v>
      </c>
      <c r="C96" s="43">
        <f>E96+I96+M96</f>
        <v>128</v>
      </c>
      <c r="D96" s="46">
        <v>17</v>
      </c>
      <c r="E96" s="137">
        <v>2</v>
      </c>
      <c r="F96" s="46">
        <v>2</v>
      </c>
      <c r="G96" s="46">
        <v>0</v>
      </c>
      <c r="H96" s="46">
        <v>20</v>
      </c>
      <c r="I96" s="137">
        <v>99</v>
      </c>
      <c r="J96" s="46">
        <v>77</v>
      </c>
      <c r="K96" s="46">
        <v>22</v>
      </c>
      <c r="L96" s="46">
        <v>26</v>
      </c>
      <c r="M96" s="137">
        <v>27</v>
      </c>
      <c r="N96" s="46">
        <v>24</v>
      </c>
      <c r="O96" s="47">
        <v>3</v>
      </c>
      <c r="P96" s="43">
        <v>115</v>
      </c>
      <c r="Q96" s="46">
        <v>2</v>
      </c>
      <c r="R96" s="137">
        <v>1</v>
      </c>
      <c r="S96" s="46">
        <v>1</v>
      </c>
      <c r="T96" s="44">
        <v>0</v>
      </c>
      <c r="U96" s="46">
        <v>3</v>
      </c>
      <c r="V96" s="137">
        <v>105</v>
      </c>
      <c r="W96" s="46">
        <v>79</v>
      </c>
      <c r="X96" s="44">
        <v>26</v>
      </c>
      <c r="Y96" s="46">
        <v>14</v>
      </c>
      <c r="Z96" s="137">
        <v>24</v>
      </c>
      <c r="AA96" s="46">
        <v>21</v>
      </c>
      <c r="AB96" s="44">
        <v>3</v>
      </c>
      <c r="AC96" s="54">
        <f t="shared" si="40"/>
        <v>13</v>
      </c>
    </row>
    <row r="97" spans="1:29" s="60" customFormat="1" ht="15.75" thickBot="1">
      <c r="A97" s="143" t="s">
        <v>98</v>
      </c>
      <c r="B97" s="144">
        <v>93703000</v>
      </c>
      <c r="C97" s="145">
        <f>E97+I97+M97</f>
        <v>2609.1</v>
      </c>
      <c r="D97" s="146">
        <v>2714</v>
      </c>
      <c r="E97" s="145">
        <f>F97+G97</f>
        <v>1075</v>
      </c>
      <c r="F97" s="145">
        <v>1010.9</v>
      </c>
      <c r="G97" s="145">
        <v>64.099999999999994</v>
      </c>
      <c r="H97" s="146">
        <v>1024</v>
      </c>
      <c r="I97" s="145">
        <f>J97+K97</f>
        <v>583.70000000000005</v>
      </c>
      <c r="J97" s="145">
        <v>455.5</v>
      </c>
      <c r="K97" s="145">
        <v>128.19999999999999</v>
      </c>
      <c r="L97" s="146">
        <v>959</v>
      </c>
      <c r="M97" s="145">
        <f>N97+O97</f>
        <v>950.4</v>
      </c>
      <c r="N97" s="145">
        <v>824.1</v>
      </c>
      <c r="O97" s="145">
        <v>126.3</v>
      </c>
      <c r="P97" s="145">
        <f>R97+V97+Z97</f>
        <v>1713</v>
      </c>
      <c r="Q97" s="146">
        <v>2645</v>
      </c>
      <c r="R97" s="147">
        <f t="shared" ref="R97:R146" si="46">S97+T97</f>
        <v>733</v>
      </c>
      <c r="S97" s="145">
        <v>643</v>
      </c>
      <c r="T97" s="145">
        <v>90</v>
      </c>
      <c r="U97" s="146">
        <v>685</v>
      </c>
      <c r="V97" s="147">
        <f>W97+X97</f>
        <v>276</v>
      </c>
      <c r="W97" s="145">
        <v>211.5</v>
      </c>
      <c r="X97" s="145">
        <v>64.5</v>
      </c>
      <c r="Y97" s="146">
        <v>543</v>
      </c>
      <c r="Z97" s="145">
        <f t="shared" ref="Z97:Z146" si="47">AA97+AB97</f>
        <v>704</v>
      </c>
      <c r="AA97" s="145">
        <v>522</v>
      </c>
      <c r="AB97" s="145">
        <v>182</v>
      </c>
      <c r="AC97" s="54">
        <f t="shared" si="40"/>
        <v>896.09999999999991</v>
      </c>
    </row>
    <row r="98" spans="1:29" ht="15.75" thickBot="1">
      <c r="A98" s="82" t="s">
        <v>99</v>
      </c>
      <c r="B98" s="83">
        <v>93605000</v>
      </c>
      <c r="C98" s="84">
        <f t="shared" ref="C98:C146" si="48">E98+I98+M98</f>
        <v>1456.6000000000001</v>
      </c>
      <c r="D98" s="85">
        <f>SUM(D99:D105)</f>
        <v>2033</v>
      </c>
      <c r="E98" s="86">
        <f t="shared" ref="E98:E146" si="49">F98+G98</f>
        <v>596.30000000000007</v>
      </c>
      <c r="F98" s="84">
        <f>F99+F100+F101+F102+F103+F104+F105</f>
        <v>565.6</v>
      </c>
      <c r="G98" s="84">
        <f>G99+G100+G101+G102+G103+G104+G105</f>
        <v>30.699999999999996</v>
      </c>
      <c r="H98" s="85">
        <f>SUM(H99:H105)</f>
        <v>1685</v>
      </c>
      <c r="I98" s="86">
        <f t="shared" ref="I98:I146" si="50">J98+K98</f>
        <v>175.3</v>
      </c>
      <c r="J98" s="84">
        <f>SUM(J99:J105)</f>
        <v>173</v>
      </c>
      <c r="K98" s="84">
        <f>SUM(K99:K105)</f>
        <v>2.3000000000000003</v>
      </c>
      <c r="L98" s="85">
        <f>SUM(L99:L105)</f>
        <v>697</v>
      </c>
      <c r="M98" s="86">
        <f t="shared" ref="M98:M146" si="51">N98+O98</f>
        <v>685</v>
      </c>
      <c r="N98" s="84">
        <f>SUM(N99:N105)</f>
        <v>613.79999999999995</v>
      </c>
      <c r="O98" s="84">
        <f>SUM(O99:O105)</f>
        <v>71.199999999999989</v>
      </c>
      <c r="P98" s="84">
        <f t="shared" ref="P98:P146" si="52">R98+V98+Z98</f>
        <v>929.3</v>
      </c>
      <c r="Q98" s="85">
        <f>SUM(Q99:Q105)</f>
        <v>1249</v>
      </c>
      <c r="R98" s="86">
        <f>R99+R100+R101+R102+R103+R104+R105</f>
        <v>382.09999999999997</v>
      </c>
      <c r="S98" s="84">
        <f>S99+S100+S101+S102+S103+S104+S105</f>
        <v>339</v>
      </c>
      <c r="T98" s="84">
        <f>T99+T100+T101+T102+T103+T104+T105</f>
        <v>43.1</v>
      </c>
      <c r="U98" s="85">
        <f>SUM(U99:U105)</f>
        <v>967</v>
      </c>
      <c r="V98" s="86">
        <f>W98+X98</f>
        <v>126.5</v>
      </c>
      <c r="W98" s="84">
        <f>SUM(W99:W105)</f>
        <v>118.3</v>
      </c>
      <c r="X98" s="84">
        <f>SUM(X99:X105)</f>
        <v>8.2000000000000011</v>
      </c>
      <c r="Y98" s="85">
        <f>SUM(Y99:Y105)</f>
        <v>336</v>
      </c>
      <c r="Z98" s="86">
        <f t="shared" si="47"/>
        <v>420.7</v>
      </c>
      <c r="AA98" s="84">
        <f>SUM(AA99:AA105)</f>
        <v>305.7</v>
      </c>
      <c r="AB98" s="84">
        <f>SUM(AB99:AB105)</f>
        <v>114.99999999999999</v>
      </c>
      <c r="AC98" s="54">
        <f t="shared" si="40"/>
        <v>527.30000000000018</v>
      </c>
    </row>
    <row r="99" spans="1:29">
      <c r="A99" s="88" t="s">
        <v>100</v>
      </c>
      <c r="B99" s="89">
        <v>93605411</v>
      </c>
      <c r="C99" s="90">
        <f t="shared" si="48"/>
        <v>236.40000000000003</v>
      </c>
      <c r="D99" s="91">
        <v>412</v>
      </c>
      <c r="E99" s="92">
        <f t="shared" si="49"/>
        <v>98.2</v>
      </c>
      <c r="F99" s="90">
        <v>95.7</v>
      </c>
      <c r="G99" s="90">
        <v>2.5</v>
      </c>
      <c r="H99" s="91">
        <v>363</v>
      </c>
      <c r="I99" s="92">
        <f t="shared" si="50"/>
        <v>54.6</v>
      </c>
      <c r="J99" s="90">
        <v>53.6</v>
      </c>
      <c r="K99" s="90">
        <v>1</v>
      </c>
      <c r="L99" s="91">
        <v>92</v>
      </c>
      <c r="M99" s="92">
        <f t="shared" si="51"/>
        <v>83.600000000000009</v>
      </c>
      <c r="N99" s="93">
        <v>74.900000000000006</v>
      </c>
      <c r="O99" s="93">
        <v>8.6999999999999993</v>
      </c>
      <c r="P99" s="90">
        <f t="shared" si="52"/>
        <v>165.9</v>
      </c>
      <c r="Q99" s="91">
        <v>385</v>
      </c>
      <c r="R99" s="92">
        <f t="shared" si="46"/>
        <v>75</v>
      </c>
      <c r="S99" s="90">
        <v>69</v>
      </c>
      <c r="T99" s="90">
        <v>6</v>
      </c>
      <c r="U99" s="91">
        <v>258</v>
      </c>
      <c r="V99" s="92">
        <f t="shared" ref="V99:V139" si="53">W99+X99</f>
        <v>45.2</v>
      </c>
      <c r="W99" s="90">
        <v>42</v>
      </c>
      <c r="X99" s="90">
        <v>3.2</v>
      </c>
      <c r="Y99" s="91">
        <v>54</v>
      </c>
      <c r="Z99" s="92">
        <f t="shared" si="47"/>
        <v>45.7</v>
      </c>
      <c r="AA99" s="90">
        <v>36</v>
      </c>
      <c r="AB99" s="93">
        <v>9.6999999999999993</v>
      </c>
      <c r="AC99" s="54">
        <f t="shared" si="40"/>
        <v>70.500000000000028</v>
      </c>
    </row>
    <row r="100" spans="1:29">
      <c r="A100" s="96" t="s">
        <v>101</v>
      </c>
      <c r="B100" s="97">
        <v>93605422</v>
      </c>
      <c r="C100" s="98">
        <f t="shared" si="48"/>
        <v>78</v>
      </c>
      <c r="D100" s="99">
        <v>131</v>
      </c>
      <c r="E100" s="100">
        <f t="shared" si="49"/>
        <v>22.7</v>
      </c>
      <c r="F100" s="98">
        <v>22.3</v>
      </c>
      <c r="G100" s="98">
        <v>0.4</v>
      </c>
      <c r="H100" s="99">
        <v>115</v>
      </c>
      <c r="I100" s="100">
        <f t="shared" si="50"/>
        <v>8.5</v>
      </c>
      <c r="J100" s="98">
        <v>8.4</v>
      </c>
      <c r="K100" s="98">
        <v>0.1</v>
      </c>
      <c r="L100" s="99">
        <v>60</v>
      </c>
      <c r="M100" s="100">
        <f t="shared" si="51"/>
        <v>46.800000000000004</v>
      </c>
      <c r="N100" s="95">
        <v>42.7</v>
      </c>
      <c r="O100" s="95">
        <v>4.0999999999999996</v>
      </c>
      <c r="P100" s="98">
        <f t="shared" si="52"/>
        <v>50.2</v>
      </c>
      <c r="Q100" s="99">
        <v>108</v>
      </c>
      <c r="R100" s="94">
        <f t="shared" si="46"/>
        <v>15</v>
      </c>
      <c r="S100" s="98">
        <v>14</v>
      </c>
      <c r="T100" s="98">
        <v>1</v>
      </c>
      <c r="U100" s="99">
        <v>47</v>
      </c>
      <c r="V100" s="141">
        <f>W100+X100</f>
        <v>6.1</v>
      </c>
      <c r="W100" s="98">
        <v>5.6</v>
      </c>
      <c r="X100" s="98">
        <v>0.5</v>
      </c>
      <c r="Y100" s="99">
        <v>20</v>
      </c>
      <c r="Z100" s="100">
        <f t="shared" si="47"/>
        <v>29.1</v>
      </c>
      <c r="AA100" s="98">
        <v>25</v>
      </c>
      <c r="AB100" s="95">
        <v>4.0999999999999996</v>
      </c>
      <c r="AC100" s="54">
        <f t="shared" si="40"/>
        <v>27.799999999999997</v>
      </c>
    </row>
    <row r="101" spans="1:29">
      <c r="A101" s="96" t="s">
        <v>102</v>
      </c>
      <c r="B101" s="97">
        <v>93605433</v>
      </c>
      <c r="C101" s="98">
        <f t="shared" si="48"/>
        <v>129.30000000000001</v>
      </c>
      <c r="D101" s="99">
        <v>184</v>
      </c>
      <c r="E101" s="100">
        <f t="shared" si="49"/>
        <v>59.9</v>
      </c>
      <c r="F101" s="98">
        <v>58.4</v>
      </c>
      <c r="G101" s="98">
        <v>1.5</v>
      </c>
      <c r="H101" s="99">
        <v>111</v>
      </c>
      <c r="I101" s="100">
        <f t="shared" si="50"/>
        <v>8.7999999999999989</v>
      </c>
      <c r="J101" s="98">
        <v>8.6999999999999993</v>
      </c>
      <c r="K101" s="98">
        <v>0.1</v>
      </c>
      <c r="L101" s="99">
        <v>79</v>
      </c>
      <c r="M101" s="100">
        <f t="shared" si="51"/>
        <v>60.6</v>
      </c>
      <c r="N101" s="95">
        <v>54.6</v>
      </c>
      <c r="O101" s="95">
        <v>6</v>
      </c>
      <c r="P101" s="98">
        <f t="shared" si="52"/>
        <v>90.6</v>
      </c>
      <c r="Q101" s="99">
        <v>118</v>
      </c>
      <c r="R101" s="94">
        <f t="shared" si="46"/>
        <v>40.200000000000003</v>
      </c>
      <c r="S101" s="98">
        <v>37</v>
      </c>
      <c r="T101" s="98">
        <v>3.2</v>
      </c>
      <c r="U101" s="99">
        <v>78</v>
      </c>
      <c r="V101" s="100">
        <f t="shared" si="53"/>
        <v>8.1</v>
      </c>
      <c r="W101" s="98">
        <v>7.6</v>
      </c>
      <c r="X101" s="98">
        <v>0.5</v>
      </c>
      <c r="Y101" s="99">
        <v>42</v>
      </c>
      <c r="Z101" s="100">
        <f t="shared" si="47"/>
        <v>42.3</v>
      </c>
      <c r="AA101" s="98">
        <v>36.299999999999997</v>
      </c>
      <c r="AB101" s="95">
        <v>6</v>
      </c>
      <c r="AC101" s="54">
        <f t="shared" si="40"/>
        <v>38.700000000000017</v>
      </c>
    </row>
    <row r="102" spans="1:29">
      <c r="A102" s="96" t="s">
        <v>103</v>
      </c>
      <c r="B102" s="97">
        <v>93605444</v>
      </c>
      <c r="C102" s="98">
        <f t="shared" si="48"/>
        <v>669.8</v>
      </c>
      <c r="D102" s="99">
        <v>694</v>
      </c>
      <c r="E102" s="100">
        <f t="shared" si="49"/>
        <v>257.89999999999998</v>
      </c>
      <c r="F102" s="98">
        <v>237.5</v>
      </c>
      <c r="G102" s="98">
        <v>20.399999999999999</v>
      </c>
      <c r="H102" s="99">
        <v>586</v>
      </c>
      <c r="I102" s="100">
        <f t="shared" si="50"/>
        <v>51.3</v>
      </c>
      <c r="J102" s="98">
        <v>50.8</v>
      </c>
      <c r="K102" s="98">
        <v>0.5</v>
      </c>
      <c r="L102" s="99">
        <v>306</v>
      </c>
      <c r="M102" s="100">
        <f t="shared" si="51"/>
        <v>360.6</v>
      </c>
      <c r="N102" s="95">
        <v>320</v>
      </c>
      <c r="O102" s="95">
        <v>40.6</v>
      </c>
      <c r="P102" s="98">
        <f t="shared" si="52"/>
        <v>465.6</v>
      </c>
      <c r="Q102" s="99">
        <v>134</v>
      </c>
      <c r="R102" s="94">
        <f t="shared" si="46"/>
        <v>155</v>
      </c>
      <c r="S102" s="98">
        <v>132</v>
      </c>
      <c r="T102" s="98">
        <v>23</v>
      </c>
      <c r="U102" s="99">
        <v>312</v>
      </c>
      <c r="V102" s="100">
        <v>77.900000000000006</v>
      </c>
      <c r="W102" s="98">
        <v>34.299999999999997</v>
      </c>
      <c r="X102" s="98">
        <v>2.1</v>
      </c>
      <c r="Y102" s="99">
        <v>148</v>
      </c>
      <c r="Z102" s="100">
        <f t="shared" si="47"/>
        <v>232.7</v>
      </c>
      <c r="AA102" s="98">
        <v>157.4</v>
      </c>
      <c r="AB102" s="95">
        <v>75.3</v>
      </c>
      <c r="AC102" s="54">
        <f t="shared" si="40"/>
        <v>204.19999999999993</v>
      </c>
    </row>
    <row r="103" spans="1:29">
      <c r="A103" s="96" t="s">
        <v>104</v>
      </c>
      <c r="B103" s="97">
        <v>93605450</v>
      </c>
      <c r="C103" s="98">
        <f t="shared" si="48"/>
        <v>91.4</v>
      </c>
      <c r="D103" s="99">
        <v>227</v>
      </c>
      <c r="E103" s="100">
        <f t="shared" si="49"/>
        <v>55.7</v>
      </c>
      <c r="F103" s="98">
        <v>52.2</v>
      </c>
      <c r="G103" s="98">
        <v>3.5</v>
      </c>
      <c r="H103" s="99">
        <v>166</v>
      </c>
      <c r="I103" s="100">
        <f t="shared" si="50"/>
        <v>8.6</v>
      </c>
      <c r="J103" s="98">
        <v>8.5</v>
      </c>
      <c r="K103" s="98">
        <v>0.1</v>
      </c>
      <c r="L103" s="99">
        <v>43</v>
      </c>
      <c r="M103" s="100">
        <f t="shared" si="51"/>
        <v>27.1</v>
      </c>
      <c r="N103" s="95">
        <v>25.8</v>
      </c>
      <c r="O103" s="95">
        <v>1.3</v>
      </c>
      <c r="P103" s="98">
        <f t="shared" si="52"/>
        <v>55.699999999999996</v>
      </c>
      <c r="Q103" s="99">
        <v>190</v>
      </c>
      <c r="R103" s="94">
        <f t="shared" si="46"/>
        <v>37.9</v>
      </c>
      <c r="S103" s="98">
        <v>33</v>
      </c>
      <c r="T103" s="98">
        <v>4.9000000000000004</v>
      </c>
      <c r="U103" s="99">
        <v>97</v>
      </c>
      <c r="V103" s="102">
        <f t="shared" si="53"/>
        <v>6.3</v>
      </c>
      <c r="W103" s="98">
        <v>6</v>
      </c>
      <c r="X103" s="98">
        <v>0.3</v>
      </c>
      <c r="Y103" s="99">
        <v>16</v>
      </c>
      <c r="Z103" s="100">
        <f t="shared" si="47"/>
        <v>11.5</v>
      </c>
      <c r="AA103" s="98">
        <v>6</v>
      </c>
      <c r="AB103" s="95">
        <v>5.5</v>
      </c>
      <c r="AC103" s="54">
        <f t="shared" si="40"/>
        <v>35.70000000000001</v>
      </c>
    </row>
    <row r="104" spans="1:29">
      <c r="A104" s="96" t="s">
        <v>105</v>
      </c>
      <c r="B104" s="97">
        <v>93605455</v>
      </c>
      <c r="C104" s="98">
        <f t="shared" si="48"/>
        <v>174</v>
      </c>
      <c r="D104" s="99">
        <v>272</v>
      </c>
      <c r="E104" s="100">
        <f t="shared" si="49"/>
        <v>68.900000000000006</v>
      </c>
      <c r="F104" s="98">
        <v>67.400000000000006</v>
      </c>
      <c r="G104" s="98">
        <v>1.5</v>
      </c>
      <c r="H104" s="99">
        <v>248</v>
      </c>
      <c r="I104" s="100">
        <f t="shared" si="50"/>
        <v>29.7</v>
      </c>
      <c r="J104" s="98">
        <v>29.4</v>
      </c>
      <c r="K104" s="98">
        <v>0.3</v>
      </c>
      <c r="L104" s="99">
        <v>92</v>
      </c>
      <c r="M104" s="100">
        <f t="shared" si="51"/>
        <v>75.400000000000006</v>
      </c>
      <c r="N104" s="95">
        <v>69.5</v>
      </c>
      <c r="O104" s="95">
        <v>5.9</v>
      </c>
      <c r="P104" s="98">
        <f t="shared" si="52"/>
        <v>105.1</v>
      </c>
      <c r="Q104" s="99">
        <v>219</v>
      </c>
      <c r="R104" s="94">
        <f t="shared" si="46"/>
        <v>41.4</v>
      </c>
      <c r="S104" s="98">
        <v>38</v>
      </c>
      <c r="T104" s="98">
        <v>3.4</v>
      </c>
      <c r="U104" s="99">
        <v>132</v>
      </c>
      <c r="V104" s="102">
        <f t="shared" si="53"/>
        <v>19.900000000000002</v>
      </c>
      <c r="W104" s="98">
        <v>18.600000000000001</v>
      </c>
      <c r="X104" s="98">
        <v>1.3</v>
      </c>
      <c r="Y104" s="99">
        <v>44</v>
      </c>
      <c r="Z104" s="100">
        <f t="shared" si="47"/>
        <v>43.8</v>
      </c>
      <c r="AA104" s="98">
        <v>34</v>
      </c>
      <c r="AB104" s="95">
        <v>9.8000000000000007</v>
      </c>
      <c r="AC104" s="54">
        <f t="shared" si="40"/>
        <v>68.900000000000006</v>
      </c>
    </row>
    <row r="105" spans="1:29" ht="15.75" thickBot="1">
      <c r="A105" s="103" t="s">
        <v>106</v>
      </c>
      <c r="B105" s="104">
        <v>93605457</v>
      </c>
      <c r="C105" s="105">
        <f t="shared" si="48"/>
        <v>77.699999999999989</v>
      </c>
      <c r="D105" s="106">
        <v>113</v>
      </c>
      <c r="E105" s="81">
        <f t="shared" si="49"/>
        <v>33</v>
      </c>
      <c r="F105" s="105">
        <v>32.1</v>
      </c>
      <c r="G105" s="105">
        <v>0.9</v>
      </c>
      <c r="H105" s="106">
        <v>96</v>
      </c>
      <c r="I105" s="81">
        <f t="shared" si="50"/>
        <v>13.799999999999999</v>
      </c>
      <c r="J105" s="105">
        <v>13.6</v>
      </c>
      <c r="K105" s="105">
        <v>0.2</v>
      </c>
      <c r="L105" s="106">
        <v>25</v>
      </c>
      <c r="M105" s="81">
        <f t="shared" si="51"/>
        <v>30.9</v>
      </c>
      <c r="N105" s="107">
        <v>26.3</v>
      </c>
      <c r="O105" s="107">
        <v>4.5999999999999996</v>
      </c>
      <c r="P105" s="105">
        <f t="shared" si="52"/>
        <v>37.700000000000003</v>
      </c>
      <c r="Q105" s="106">
        <v>95</v>
      </c>
      <c r="R105" s="101">
        <f t="shared" si="46"/>
        <v>17.600000000000001</v>
      </c>
      <c r="S105" s="105">
        <v>16</v>
      </c>
      <c r="T105" s="105">
        <v>1.6</v>
      </c>
      <c r="U105" s="106">
        <v>43</v>
      </c>
      <c r="V105" s="108">
        <f t="shared" si="53"/>
        <v>4.5</v>
      </c>
      <c r="W105" s="105">
        <v>4.2</v>
      </c>
      <c r="X105" s="105">
        <v>0.3</v>
      </c>
      <c r="Y105" s="106">
        <v>12</v>
      </c>
      <c r="Z105" s="81">
        <f t="shared" si="47"/>
        <v>15.6</v>
      </c>
      <c r="AA105" s="105">
        <v>11</v>
      </c>
      <c r="AB105" s="107">
        <v>4.5999999999999996</v>
      </c>
      <c r="AC105" s="54">
        <f t="shared" si="40"/>
        <v>39.999999999999986</v>
      </c>
    </row>
    <row r="106" spans="1:29" ht="15.75" thickBot="1">
      <c r="A106" s="82" t="s">
        <v>107</v>
      </c>
      <c r="B106" s="83">
        <v>93610000</v>
      </c>
      <c r="C106" s="84">
        <f t="shared" si="48"/>
        <v>2908</v>
      </c>
      <c r="D106" s="85">
        <f>SUM(D107:D115)</f>
        <v>2274</v>
      </c>
      <c r="E106" s="86">
        <f t="shared" si="49"/>
        <v>519</v>
      </c>
      <c r="F106" s="84">
        <f>SUM(F107:F115)</f>
        <v>485.9</v>
      </c>
      <c r="G106" s="84">
        <f>SUM(G107:G115)</f>
        <v>33.1</v>
      </c>
      <c r="H106" s="85">
        <f>SUM(H107:H115)</f>
        <v>2264</v>
      </c>
      <c r="I106" s="86">
        <f t="shared" si="50"/>
        <v>1575.7</v>
      </c>
      <c r="J106" s="84">
        <f>SUM(J107:J115)</f>
        <v>1190.5</v>
      </c>
      <c r="K106" s="84">
        <f>SUM(K107:K115)</f>
        <v>385.2</v>
      </c>
      <c r="L106" s="85">
        <f>SUM(L107:L115)</f>
        <v>1045</v>
      </c>
      <c r="M106" s="86">
        <f t="shared" si="51"/>
        <v>813.30000000000007</v>
      </c>
      <c r="N106" s="84">
        <f>SUM(N107:N115)</f>
        <v>738.2</v>
      </c>
      <c r="O106" s="84">
        <f>SUM(O107:O115)</f>
        <v>75.099999999999994</v>
      </c>
      <c r="P106" s="84">
        <f t="shared" si="52"/>
        <v>1086.8000000000002</v>
      </c>
      <c r="Q106" s="85">
        <f>SUM(Q107:Q115)</f>
        <v>2061</v>
      </c>
      <c r="R106" s="87">
        <f t="shared" si="46"/>
        <v>319.60000000000002</v>
      </c>
      <c r="S106" s="84">
        <f>SUM(S107:S115)</f>
        <v>276.60000000000002</v>
      </c>
      <c r="T106" s="84">
        <f>SUM(T107:T115)</f>
        <v>43</v>
      </c>
      <c r="U106" s="85">
        <f>SUM(U107:U115)</f>
        <v>1058</v>
      </c>
      <c r="V106" s="87">
        <f t="shared" si="53"/>
        <v>225.1</v>
      </c>
      <c r="W106" s="84">
        <f>SUM(W107:W115)</f>
        <v>190.7</v>
      </c>
      <c r="X106" s="84">
        <f>SUM(X107:X115)</f>
        <v>34.4</v>
      </c>
      <c r="Y106" s="85">
        <f>SUM(Y107:Y115)</f>
        <v>498</v>
      </c>
      <c r="Z106" s="86">
        <f t="shared" si="47"/>
        <v>542.1</v>
      </c>
      <c r="AA106" s="84">
        <f>SUM(AA107:AA115)</f>
        <v>466</v>
      </c>
      <c r="AB106" s="84">
        <f>SUM(AB107:AB115)</f>
        <v>76.099999999999994</v>
      </c>
      <c r="AC106" s="54">
        <f t="shared" si="40"/>
        <v>1821.1999999999998</v>
      </c>
    </row>
    <row r="107" spans="1:29">
      <c r="A107" s="88" t="s">
        <v>108</v>
      </c>
      <c r="B107" s="89">
        <v>93610405</v>
      </c>
      <c r="C107" s="90">
        <f t="shared" si="48"/>
        <v>48.8</v>
      </c>
      <c r="D107" s="91">
        <v>83</v>
      </c>
      <c r="E107" s="92">
        <f t="shared" si="49"/>
        <v>6.1999999999999993</v>
      </c>
      <c r="F107" s="90">
        <v>6.1</v>
      </c>
      <c r="G107" s="90">
        <v>0.1</v>
      </c>
      <c r="H107" s="91">
        <v>100</v>
      </c>
      <c r="I107" s="92">
        <f t="shared" si="50"/>
        <v>15.4</v>
      </c>
      <c r="J107" s="90">
        <v>14.8</v>
      </c>
      <c r="K107" s="90">
        <v>0.6</v>
      </c>
      <c r="L107" s="91">
        <v>68</v>
      </c>
      <c r="M107" s="92">
        <f t="shared" si="51"/>
        <v>27.2</v>
      </c>
      <c r="N107" s="90">
        <v>25.9</v>
      </c>
      <c r="O107" s="90">
        <v>1.3</v>
      </c>
      <c r="P107" s="90">
        <f t="shared" si="52"/>
        <v>21.099999999999998</v>
      </c>
      <c r="Q107" s="91">
        <v>54</v>
      </c>
      <c r="R107" s="94">
        <f t="shared" si="46"/>
        <v>1.7000000000000002</v>
      </c>
      <c r="S107" s="90">
        <v>1.6</v>
      </c>
      <c r="T107" s="90">
        <v>0.1</v>
      </c>
      <c r="U107" s="91">
        <v>21</v>
      </c>
      <c r="V107" s="94">
        <f t="shared" si="53"/>
        <v>2</v>
      </c>
      <c r="W107" s="90">
        <v>1.7</v>
      </c>
      <c r="X107" s="90">
        <v>0.3</v>
      </c>
      <c r="Y107" s="91">
        <v>24</v>
      </c>
      <c r="Z107" s="92">
        <f t="shared" si="47"/>
        <v>17.399999999999999</v>
      </c>
      <c r="AA107" s="90">
        <v>14</v>
      </c>
      <c r="AB107" s="90">
        <v>3.4</v>
      </c>
      <c r="AC107" s="54">
        <f t="shared" si="40"/>
        <v>27.7</v>
      </c>
    </row>
    <row r="108" spans="1:29">
      <c r="A108" s="109" t="s">
        <v>109</v>
      </c>
      <c r="B108" s="110">
        <v>93610410</v>
      </c>
      <c r="C108" s="111">
        <f t="shared" si="48"/>
        <v>53.2</v>
      </c>
      <c r="D108" s="112">
        <v>180</v>
      </c>
      <c r="E108" s="100">
        <f t="shared" si="49"/>
        <v>24.1</v>
      </c>
      <c r="F108" s="111">
        <v>23.1</v>
      </c>
      <c r="G108" s="111">
        <v>1</v>
      </c>
      <c r="H108" s="112">
        <v>145</v>
      </c>
      <c r="I108" s="100">
        <f t="shared" si="50"/>
        <v>4.3999999999999995</v>
      </c>
      <c r="J108" s="111">
        <v>4.3</v>
      </c>
      <c r="K108" s="111">
        <v>0.1</v>
      </c>
      <c r="L108" s="112">
        <v>54</v>
      </c>
      <c r="M108" s="100">
        <f t="shared" si="51"/>
        <v>24.700000000000003</v>
      </c>
      <c r="N108" s="111">
        <v>23.6</v>
      </c>
      <c r="O108" s="111">
        <v>1.1000000000000001</v>
      </c>
      <c r="P108" s="111">
        <f t="shared" si="52"/>
        <v>30.299999999999997</v>
      </c>
      <c r="Q108" s="112">
        <v>143</v>
      </c>
      <c r="R108" s="94">
        <f t="shared" si="46"/>
        <v>11.2</v>
      </c>
      <c r="S108" s="111">
        <v>10</v>
      </c>
      <c r="T108" s="111">
        <v>1.2</v>
      </c>
      <c r="U108" s="112">
        <v>33</v>
      </c>
      <c r="V108" s="102">
        <f t="shared" si="53"/>
        <v>5</v>
      </c>
      <c r="W108" s="111">
        <v>1.9</v>
      </c>
      <c r="X108" s="111">
        <v>3.1</v>
      </c>
      <c r="Y108" s="112">
        <v>15</v>
      </c>
      <c r="Z108" s="100">
        <f t="shared" si="47"/>
        <v>14.1</v>
      </c>
      <c r="AA108" s="111">
        <v>13</v>
      </c>
      <c r="AB108" s="111">
        <v>1.1000000000000001</v>
      </c>
      <c r="AC108" s="54">
        <f t="shared" si="40"/>
        <v>22.900000000000006</v>
      </c>
    </row>
    <row r="109" spans="1:29">
      <c r="A109" s="96" t="s">
        <v>110</v>
      </c>
      <c r="B109" s="97">
        <v>93610412</v>
      </c>
      <c r="C109" s="98">
        <f t="shared" si="48"/>
        <v>44.7</v>
      </c>
      <c r="D109" s="99">
        <v>90</v>
      </c>
      <c r="E109" s="100">
        <f t="shared" si="49"/>
        <v>14.6</v>
      </c>
      <c r="F109" s="98">
        <v>14.4</v>
      </c>
      <c r="G109" s="98">
        <v>0.2</v>
      </c>
      <c r="H109" s="99">
        <v>102</v>
      </c>
      <c r="I109" s="100">
        <f t="shared" si="50"/>
        <v>6.9</v>
      </c>
      <c r="J109" s="98">
        <v>6.5</v>
      </c>
      <c r="K109" s="98">
        <v>0.4</v>
      </c>
      <c r="L109" s="99">
        <v>48</v>
      </c>
      <c r="M109" s="100">
        <f t="shared" si="51"/>
        <v>23.200000000000003</v>
      </c>
      <c r="N109" s="98">
        <v>22.1</v>
      </c>
      <c r="O109" s="98">
        <v>1.1000000000000001</v>
      </c>
      <c r="P109" s="98">
        <f t="shared" si="52"/>
        <v>26.4</v>
      </c>
      <c r="Q109" s="99">
        <v>59</v>
      </c>
      <c r="R109" s="94">
        <f t="shared" si="46"/>
        <v>8.6999999999999993</v>
      </c>
      <c r="S109" s="98">
        <v>8</v>
      </c>
      <c r="T109" s="98">
        <v>0.7</v>
      </c>
      <c r="U109" s="99">
        <v>33</v>
      </c>
      <c r="V109" s="102">
        <f t="shared" si="53"/>
        <v>3.4</v>
      </c>
      <c r="W109" s="98">
        <v>3</v>
      </c>
      <c r="X109" s="98">
        <v>0.4</v>
      </c>
      <c r="Y109" s="99">
        <v>20</v>
      </c>
      <c r="Z109" s="100">
        <f t="shared" si="47"/>
        <v>14.3</v>
      </c>
      <c r="AA109" s="98">
        <v>12</v>
      </c>
      <c r="AB109" s="98">
        <v>2.2999999999999998</v>
      </c>
      <c r="AC109" s="54">
        <f t="shared" si="40"/>
        <v>18.300000000000004</v>
      </c>
    </row>
    <row r="110" spans="1:29">
      <c r="A110" s="96" t="s">
        <v>111</v>
      </c>
      <c r="B110" s="97">
        <v>93610413</v>
      </c>
      <c r="C110" s="98">
        <f t="shared" si="48"/>
        <v>129.30000000000001</v>
      </c>
      <c r="D110" s="99">
        <v>215</v>
      </c>
      <c r="E110" s="100">
        <f t="shared" si="49"/>
        <v>35.1</v>
      </c>
      <c r="F110" s="98">
        <v>34.5</v>
      </c>
      <c r="G110" s="98">
        <v>0.6</v>
      </c>
      <c r="H110" s="99">
        <v>233</v>
      </c>
      <c r="I110" s="100">
        <f t="shared" si="50"/>
        <v>12.5</v>
      </c>
      <c r="J110" s="98">
        <v>12.4</v>
      </c>
      <c r="K110" s="98">
        <v>0.1</v>
      </c>
      <c r="L110" s="99">
        <v>104</v>
      </c>
      <c r="M110" s="100">
        <f t="shared" si="51"/>
        <v>81.7</v>
      </c>
      <c r="N110" s="98">
        <v>73.2</v>
      </c>
      <c r="O110" s="98">
        <v>8.5</v>
      </c>
      <c r="P110" s="98">
        <f t="shared" si="52"/>
        <v>87.5</v>
      </c>
      <c r="Q110" s="99">
        <v>176</v>
      </c>
      <c r="R110" s="94">
        <f t="shared" si="46"/>
        <v>19.3</v>
      </c>
      <c r="S110" s="98">
        <v>18</v>
      </c>
      <c r="T110" s="98">
        <v>1.3</v>
      </c>
      <c r="U110" s="99">
        <v>88</v>
      </c>
      <c r="V110" s="102">
        <f t="shared" si="53"/>
        <v>10.7</v>
      </c>
      <c r="W110" s="98">
        <v>9.6</v>
      </c>
      <c r="X110" s="98">
        <v>1.1000000000000001</v>
      </c>
      <c r="Y110" s="99">
        <v>53</v>
      </c>
      <c r="Z110" s="100">
        <f t="shared" si="47"/>
        <v>57.5</v>
      </c>
      <c r="AA110" s="98">
        <v>49</v>
      </c>
      <c r="AB110" s="98">
        <v>8.5</v>
      </c>
      <c r="AC110" s="54">
        <f t="shared" si="40"/>
        <v>41.800000000000011</v>
      </c>
    </row>
    <row r="111" spans="1:29">
      <c r="A111" s="96" t="s">
        <v>112</v>
      </c>
      <c r="B111" s="97">
        <v>93610414</v>
      </c>
      <c r="C111" s="98">
        <f t="shared" si="48"/>
        <v>26.4</v>
      </c>
      <c r="D111" s="99">
        <v>95</v>
      </c>
      <c r="E111" s="100">
        <f t="shared" si="49"/>
        <v>13</v>
      </c>
      <c r="F111" s="98">
        <v>12.7</v>
      </c>
      <c r="G111" s="98">
        <v>0.3</v>
      </c>
      <c r="H111" s="99">
        <v>90</v>
      </c>
      <c r="I111" s="100">
        <f t="shared" si="50"/>
        <v>3.4</v>
      </c>
      <c r="J111" s="98">
        <v>3.4</v>
      </c>
      <c r="K111" s="98">
        <v>0</v>
      </c>
      <c r="L111" s="99">
        <v>27</v>
      </c>
      <c r="M111" s="100">
        <f t="shared" si="51"/>
        <v>10</v>
      </c>
      <c r="N111" s="98">
        <v>9.8000000000000007</v>
      </c>
      <c r="O111" s="98">
        <v>0.2</v>
      </c>
      <c r="P111" s="98">
        <f t="shared" si="52"/>
        <v>12.9</v>
      </c>
      <c r="Q111" s="99">
        <v>63</v>
      </c>
      <c r="R111" s="94">
        <f t="shared" si="46"/>
        <v>5.5</v>
      </c>
      <c r="S111" s="98">
        <v>5</v>
      </c>
      <c r="T111" s="98">
        <v>0.5</v>
      </c>
      <c r="U111" s="99">
        <v>7</v>
      </c>
      <c r="V111" s="102">
        <f t="shared" si="53"/>
        <v>0.4</v>
      </c>
      <c r="W111" s="98">
        <v>0.3</v>
      </c>
      <c r="X111" s="98">
        <v>0.1</v>
      </c>
      <c r="Y111" s="99">
        <v>10</v>
      </c>
      <c r="Z111" s="100">
        <f t="shared" si="47"/>
        <v>7</v>
      </c>
      <c r="AA111" s="98">
        <v>5</v>
      </c>
      <c r="AB111" s="98">
        <v>2</v>
      </c>
      <c r="AC111" s="54">
        <f t="shared" si="40"/>
        <v>13.499999999999998</v>
      </c>
    </row>
    <row r="112" spans="1:29">
      <c r="A112" s="96" t="s">
        <v>113</v>
      </c>
      <c r="B112" s="113">
        <v>93610415</v>
      </c>
      <c r="C112" s="98">
        <f t="shared" si="48"/>
        <v>2.5</v>
      </c>
      <c r="D112" s="99">
        <v>24</v>
      </c>
      <c r="E112" s="100">
        <f t="shared" si="49"/>
        <v>1.1000000000000001</v>
      </c>
      <c r="F112" s="98">
        <v>1</v>
      </c>
      <c r="G112" s="98">
        <v>0.1</v>
      </c>
      <c r="H112" s="99">
        <v>20</v>
      </c>
      <c r="I112" s="100">
        <f t="shared" si="50"/>
        <v>1</v>
      </c>
      <c r="J112" s="98">
        <v>0</v>
      </c>
      <c r="K112" s="98">
        <v>1</v>
      </c>
      <c r="L112" s="99">
        <v>25</v>
      </c>
      <c r="M112" s="100">
        <f t="shared" si="51"/>
        <v>0.4</v>
      </c>
      <c r="N112" s="98">
        <v>0.4</v>
      </c>
      <c r="O112" s="98">
        <v>0</v>
      </c>
      <c r="P112" s="98">
        <f t="shared" si="52"/>
        <v>1.4</v>
      </c>
      <c r="Q112" s="99">
        <v>0</v>
      </c>
      <c r="R112" s="94">
        <f t="shared" si="46"/>
        <v>0</v>
      </c>
      <c r="S112" s="98">
        <v>0</v>
      </c>
      <c r="T112" s="98">
        <v>0</v>
      </c>
      <c r="U112" s="99">
        <v>20</v>
      </c>
      <c r="V112" s="102">
        <f t="shared" si="53"/>
        <v>1.4</v>
      </c>
      <c r="W112" s="98">
        <v>0</v>
      </c>
      <c r="X112" s="98">
        <v>1.4</v>
      </c>
      <c r="Y112" s="99">
        <v>0</v>
      </c>
      <c r="Z112" s="100">
        <f t="shared" si="47"/>
        <v>0</v>
      </c>
      <c r="AA112" s="98">
        <v>0</v>
      </c>
      <c r="AB112" s="98">
        <v>0</v>
      </c>
      <c r="AC112" s="54">
        <f t="shared" si="40"/>
        <v>1.1000000000000001</v>
      </c>
    </row>
    <row r="113" spans="1:29">
      <c r="A113" s="96" t="s">
        <v>114</v>
      </c>
      <c r="B113" s="97">
        <v>93610420</v>
      </c>
      <c r="C113" s="98">
        <f t="shared" si="48"/>
        <v>104.3</v>
      </c>
      <c r="D113" s="99">
        <v>207</v>
      </c>
      <c r="E113" s="100">
        <f t="shared" si="49"/>
        <v>28.799999999999997</v>
      </c>
      <c r="F113" s="98">
        <v>27.9</v>
      </c>
      <c r="G113" s="98">
        <v>0.9</v>
      </c>
      <c r="H113" s="99">
        <v>206</v>
      </c>
      <c r="I113" s="100">
        <f t="shared" si="50"/>
        <v>9.5</v>
      </c>
      <c r="J113" s="98">
        <v>9.4</v>
      </c>
      <c r="K113" s="98">
        <v>0.1</v>
      </c>
      <c r="L113" s="99">
        <v>95</v>
      </c>
      <c r="M113" s="100">
        <f t="shared" si="51"/>
        <v>66</v>
      </c>
      <c r="N113" s="98">
        <v>61.8</v>
      </c>
      <c r="O113" s="98">
        <v>4.2</v>
      </c>
      <c r="P113" s="98">
        <f t="shared" si="52"/>
        <v>56.5</v>
      </c>
      <c r="Q113" s="99">
        <v>198</v>
      </c>
      <c r="R113" s="94">
        <f t="shared" si="46"/>
        <v>12.2</v>
      </c>
      <c r="S113" s="98">
        <v>11</v>
      </c>
      <c r="T113" s="98">
        <v>1.2</v>
      </c>
      <c r="U113" s="99">
        <v>68</v>
      </c>
      <c r="V113" s="102">
        <f t="shared" si="53"/>
        <v>5.3</v>
      </c>
      <c r="W113" s="98">
        <v>5.2</v>
      </c>
      <c r="X113" s="98">
        <v>0.1</v>
      </c>
      <c r="Y113" s="99">
        <v>42</v>
      </c>
      <c r="Z113" s="100">
        <f t="shared" si="47"/>
        <v>39</v>
      </c>
      <c r="AA113" s="98">
        <v>33</v>
      </c>
      <c r="AB113" s="98">
        <v>6</v>
      </c>
      <c r="AC113" s="54">
        <f t="shared" si="40"/>
        <v>47.8</v>
      </c>
    </row>
    <row r="114" spans="1:29">
      <c r="A114" s="96" t="s">
        <v>115</v>
      </c>
      <c r="B114" s="97">
        <v>93610425</v>
      </c>
      <c r="C114" s="98">
        <f t="shared" si="48"/>
        <v>235.49999999999997</v>
      </c>
      <c r="D114" s="99">
        <v>430</v>
      </c>
      <c r="E114" s="100">
        <f t="shared" si="49"/>
        <v>90.399999999999991</v>
      </c>
      <c r="F114" s="98">
        <v>87.1</v>
      </c>
      <c r="G114" s="98">
        <v>3.3</v>
      </c>
      <c r="H114" s="99">
        <v>418</v>
      </c>
      <c r="I114" s="100">
        <f t="shared" si="50"/>
        <v>41</v>
      </c>
      <c r="J114" s="98">
        <v>40.5</v>
      </c>
      <c r="K114" s="98">
        <v>0.5</v>
      </c>
      <c r="L114" s="99">
        <v>134</v>
      </c>
      <c r="M114" s="100">
        <f t="shared" si="51"/>
        <v>104.1</v>
      </c>
      <c r="N114" s="98">
        <v>95.3</v>
      </c>
      <c r="O114" s="98">
        <v>8.8000000000000007</v>
      </c>
      <c r="P114" s="98">
        <f t="shared" si="52"/>
        <v>168.7</v>
      </c>
      <c r="Q114" s="99">
        <v>427</v>
      </c>
      <c r="R114" s="94">
        <f t="shared" si="46"/>
        <v>43</v>
      </c>
      <c r="S114" s="98">
        <v>39</v>
      </c>
      <c r="T114" s="98">
        <v>4</v>
      </c>
      <c r="U114" s="99">
        <v>218</v>
      </c>
      <c r="V114" s="102">
        <v>56.9</v>
      </c>
      <c r="W114" s="98">
        <v>27</v>
      </c>
      <c r="X114" s="98">
        <v>1.9</v>
      </c>
      <c r="Y114" s="99">
        <v>78</v>
      </c>
      <c r="Z114" s="100">
        <f t="shared" si="47"/>
        <v>68.8</v>
      </c>
      <c r="AA114" s="98">
        <v>60</v>
      </c>
      <c r="AB114" s="98">
        <v>8.8000000000000007</v>
      </c>
      <c r="AC114" s="54">
        <f t="shared" si="40"/>
        <v>66.799999999999983</v>
      </c>
    </row>
    <row r="115" spans="1:29" ht="15.75" thickBot="1">
      <c r="A115" s="103" t="s">
        <v>116</v>
      </c>
      <c r="B115" s="104">
        <v>93610430</v>
      </c>
      <c r="C115" s="105">
        <f t="shared" si="48"/>
        <v>2263.3000000000002</v>
      </c>
      <c r="D115" s="106">
        <v>950</v>
      </c>
      <c r="E115" s="81">
        <f t="shared" si="49"/>
        <v>305.70000000000005</v>
      </c>
      <c r="F115" s="105">
        <v>279.10000000000002</v>
      </c>
      <c r="G115" s="105">
        <v>26.6</v>
      </c>
      <c r="H115" s="106">
        <v>950</v>
      </c>
      <c r="I115" s="81">
        <f t="shared" si="50"/>
        <v>1481.6</v>
      </c>
      <c r="J115" s="105">
        <v>1099.2</v>
      </c>
      <c r="K115" s="105">
        <v>382.4</v>
      </c>
      <c r="L115" s="106">
        <v>490</v>
      </c>
      <c r="M115" s="81">
        <f t="shared" si="51"/>
        <v>476</v>
      </c>
      <c r="N115" s="105">
        <v>426.1</v>
      </c>
      <c r="O115" s="105">
        <v>49.9</v>
      </c>
      <c r="P115" s="105">
        <f t="shared" si="52"/>
        <v>710</v>
      </c>
      <c r="Q115" s="106">
        <v>941</v>
      </c>
      <c r="R115" s="101">
        <f t="shared" si="46"/>
        <v>218</v>
      </c>
      <c r="S115" s="105">
        <v>184</v>
      </c>
      <c r="T115" s="105">
        <v>34</v>
      </c>
      <c r="U115" s="106">
        <v>570</v>
      </c>
      <c r="V115" s="108">
        <f t="shared" si="53"/>
        <v>168</v>
      </c>
      <c r="W115" s="105">
        <v>142</v>
      </c>
      <c r="X115" s="105">
        <v>26</v>
      </c>
      <c r="Y115" s="106">
        <v>256</v>
      </c>
      <c r="Z115" s="81">
        <f t="shared" si="47"/>
        <v>324</v>
      </c>
      <c r="AA115" s="105">
        <v>280</v>
      </c>
      <c r="AB115" s="105">
        <v>44</v>
      </c>
      <c r="AC115" s="54">
        <f t="shared" si="40"/>
        <v>1553.3000000000002</v>
      </c>
    </row>
    <row r="116" spans="1:29" ht="15.75" thickBot="1">
      <c r="A116" s="82" t="s">
        <v>117</v>
      </c>
      <c r="B116" s="83">
        <v>93615000</v>
      </c>
      <c r="C116" s="84">
        <f t="shared" si="48"/>
        <v>4417.1000000000004</v>
      </c>
      <c r="D116" s="85">
        <f>SUM(D117:D128)</f>
        <v>4639</v>
      </c>
      <c r="E116" s="86">
        <f t="shared" si="49"/>
        <v>1198.1000000000001</v>
      </c>
      <c r="F116" s="84">
        <f>SUM(F117:F128)</f>
        <v>1125.2</v>
      </c>
      <c r="G116" s="84">
        <f>SUM(G117:G128)</f>
        <v>72.90000000000002</v>
      </c>
      <c r="H116" s="85">
        <f>SUM(H117:H128)</f>
        <v>4812</v>
      </c>
      <c r="I116" s="86">
        <f t="shared" si="50"/>
        <v>1258.4000000000001</v>
      </c>
      <c r="J116" s="84">
        <f>SUM(J117:J128)</f>
        <v>1161.8000000000002</v>
      </c>
      <c r="K116" s="84">
        <f>SUM(K117:K128)</f>
        <v>96.600000000000009</v>
      </c>
      <c r="L116" s="85">
        <f>SUM(L117:L128)</f>
        <v>1812</v>
      </c>
      <c r="M116" s="86">
        <f t="shared" si="51"/>
        <v>1960.6000000000006</v>
      </c>
      <c r="N116" s="84">
        <f>SUM(N117:N128)</f>
        <v>1766.9000000000005</v>
      </c>
      <c r="O116" s="84">
        <f>SUM(O117:O128)</f>
        <v>193.70000000000002</v>
      </c>
      <c r="P116" s="84">
        <f t="shared" si="52"/>
        <v>3475.1000000000004</v>
      </c>
      <c r="Q116" s="85">
        <f>SUM(Q117:Q128)</f>
        <v>4419</v>
      </c>
      <c r="R116" s="84">
        <f t="shared" si="46"/>
        <v>959</v>
      </c>
      <c r="S116" s="84">
        <f>SUM(S117:S128)</f>
        <v>856.2</v>
      </c>
      <c r="T116" s="84">
        <f>SUM(T117:T128)</f>
        <v>102.8</v>
      </c>
      <c r="U116" s="85">
        <f>SUM(U117:U128)</f>
        <v>3079</v>
      </c>
      <c r="V116" s="84">
        <f t="shared" si="53"/>
        <v>1088.2</v>
      </c>
      <c r="W116" s="84">
        <f>SUM(W117:W128)</f>
        <v>889.30000000000007</v>
      </c>
      <c r="X116" s="84">
        <f>SUM(X117:X128)</f>
        <v>198.89999999999998</v>
      </c>
      <c r="Y116" s="85">
        <f>SUM(Y117:Y128)</f>
        <v>1175</v>
      </c>
      <c r="Z116" s="86">
        <f t="shared" si="47"/>
        <v>1427.9</v>
      </c>
      <c r="AA116" s="84">
        <f>SUM(AA117:AA128)</f>
        <v>1226</v>
      </c>
      <c r="AB116" s="84">
        <f>SUM(AB117:AB128)</f>
        <v>201.9</v>
      </c>
      <c r="AC116" s="54">
        <f t="shared" si="40"/>
        <v>942</v>
      </c>
    </row>
    <row r="117" spans="1:29">
      <c r="A117" s="88" t="s">
        <v>118</v>
      </c>
      <c r="B117" s="89">
        <v>93615101</v>
      </c>
      <c r="C117" s="90">
        <f t="shared" si="48"/>
        <v>2316.6999999999998</v>
      </c>
      <c r="D117" s="91">
        <v>2180</v>
      </c>
      <c r="E117" s="92">
        <f t="shared" si="49"/>
        <v>535.30000000000007</v>
      </c>
      <c r="F117" s="90">
        <v>492.6</v>
      </c>
      <c r="G117" s="90">
        <v>42.7</v>
      </c>
      <c r="H117" s="91">
        <v>2132</v>
      </c>
      <c r="I117" s="92">
        <f t="shared" si="50"/>
        <v>740.4</v>
      </c>
      <c r="J117" s="90">
        <v>668.6</v>
      </c>
      <c r="K117" s="90">
        <v>71.8</v>
      </c>
      <c r="L117" s="91">
        <v>881</v>
      </c>
      <c r="M117" s="92">
        <f t="shared" si="51"/>
        <v>1041</v>
      </c>
      <c r="N117" s="90">
        <v>930.4</v>
      </c>
      <c r="O117" s="90">
        <v>110.6</v>
      </c>
      <c r="P117" s="90">
        <f t="shared" si="52"/>
        <v>1774</v>
      </c>
      <c r="Q117" s="91">
        <v>2170</v>
      </c>
      <c r="R117" s="94">
        <f t="shared" si="46"/>
        <v>433</v>
      </c>
      <c r="S117" s="90">
        <v>384</v>
      </c>
      <c r="T117" s="90">
        <v>49</v>
      </c>
      <c r="U117" s="91">
        <v>1501</v>
      </c>
      <c r="V117" s="94">
        <f t="shared" si="53"/>
        <v>652</v>
      </c>
      <c r="W117" s="90">
        <v>540</v>
      </c>
      <c r="X117" s="90">
        <v>112</v>
      </c>
      <c r="Y117" s="91">
        <v>525</v>
      </c>
      <c r="Z117" s="92">
        <f t="shared" si="47"/>
        <v>689</v>
      </c>
      <c r="AA117" s="90">
        <v>588</v>
      </c>
      <c r="AB117" s="90">
        <v>101</v>
      </c>
      <c r="AC117" s="54">
        <f t="shared" si="40"/>
        <v>542.69999999999982</v>
      </c>
    </row>
    <row r="118" spans="1:29">
      <c r="A118" s="96" t="s">
        <v>119</v>
      </c>
      <c r="B118" s="97">
        <v>93615405</v>
      </c>
      <c r="C118" s="98">
        <f t="shared" si="48"/>
        <v>189.9</v>
      </c>
      <c r="D118" s="99">
        <v>198</v>
      </c>
      <c r="E118" s="100">
        <f t="shared" si="49"/>
        <v>49.900000000000006</v>
      </c>
      <c r="F118" s="98">
        <v>48.2</v>
      </c>
      <c r="G118" s="98">
        <v>1.7</v>
      </c>
      <c r="H118" s="99">
        <v>398</v>
      </c>
      <c r="I118" s="100">
        <f t="shared" si="50"/>
        <v>47.199999999999996</v>
      </c>
      <c r="J118" s="98">
        <v>44.3</v>
      </c>
      <c r="K118" s="98">
        <v>2.9</v>
      </c>
      <c r="L118" s="99">
        <v>84</v>
      </c>
      <c r="M118" s="100">
        <f t="shared" si="51"/>
        <v>92.800000000000011</v>
      </c>
      <c r="N118" s="98">
        <v>84.9</v>
      </c>
      <c r="O118" s="98">
        <v>7.9</v>
      </c>
      <c r="P118" s="98">
        <f t="shared" si="52"/>
        <v>167.5</v>
      </c>
      <c r="Q118" s="99">
        <v>188</v>
      </c>
      <c r="R118" s="94">
        <f t="shared" si="46"/>
        <v>45</v>
      </c>
      <c r="S118" s="98">
        <v>41</v>
      </c>
      <c r="T118" s="98">
        <v>4</v>
      </c>
      <c r="U118" s="99">
        <v>150</v>
      </c>
      <c r="V118" s="102">
        <f t="shared" si="53"/>
        <v>38.799999999999997</v>
      </c>
      <c r="W118" s="98">
        <v>34.5</v>
      </c>
      <c r="X118" s="98">
        <v>4.3</v>
      </c>
      <c r="Y118" s="99">
        <v>68</v>
      </c>
      <c r="Z118" s="100">
        <f t="shared" si="47"/>
        <v>83.7</v>
      </c>
      <c r="AA118" s="98">
        <v>74</v>
      </c>
      <c r="AB118" s="98">
        <v>9.6999999999999993</v>
      </c>
      <c r="AC118" s="54">
        <f t="shared" si="40"/>
        <v>22.400000000000006</v>
      </c>
    </row>
    <row r="119" spans="1:29">
      <c r="A119" s="96" t="s">
        <v>120</v>
      </c>
      <c r="B119" s="97">
        <v>93615410</v>
      </c>
      <c r="C119" s="98">
        <f t="shared" si="48"/>
        <v>147.10000000000002</v>
      </c>
      <c r="D119" s="99">
        <v>192</v>
      </c>
      <c r="E119" s="100">
        <f t="shared" si="49"/>
        <v>53.5</v>
      </c>
      <c r="F119" s="98">
        <v>51.3</v>
      </c>
      <c r="G119" s="98">
        <v>2.2000000000000002</v>
      </c>
      <c r="H119" s="99">
        <v>196</v>
      </c>
      <c r="I119" s="100">
        <f t="shared" si="50"/>
        <v>39.800000000000004</v>
      </c>
      <c r="J119" s="98">
        <v>38.200000000000003</v>
      </c>
      <c r="K119" s="98">
        <v>1.6</v>
      </c>
      <c r="L119" s="99">
        <v>58</v>
      </c>
      <c r="M119" s="100">
        <f t="shared" si="51"/>
        <v>53.8</v>
      </c>
      <c r="N119" s="98">
        <v>50.4</v>
      </c>
      <c r="O119" s="98">
        <v>3.4</v>
      </c>
      <c r="P119" s="98">
        <f t="shared" si="52"/>
        <v>133.69999999999999</v>
      </c>
      <c r="Q119" s="99">
        <v>160</v>
      </c>
      <c r="R119" s="94">
        <f t="shared" si="46"/>
        <v>42.2</v>
      </c>
      <c r="S119" s="98">
        <v>38</v>
      </c>
      <c r="T119" s="98">
        <v>4.2</v>
      </c>
      <c r="U119" s="99">
        <v>164</v>
      </c>
      <c r="V119" s="102">
        <f t="shared" si="53"/>
        <v>42.9</v>
      </c>
      <c r="W119" s="98">
        <v>34</v>
      </c>
      <c r="X119" s="98">
        <v>8.9</v>
      </c>
      <c r="Y119" s="99">
        <v>50</v>
      </c>
      <c r="Z119" s="100">
        <f t="shared" si="47"/>
        <v>48.6</v>
      </c>
      <c r="AA119" s="98">
        <v>42</v>
      </c>
      <c r="AB119" s="98">
        <v>6.6</v>
      </c>
      <c r="AC119" s="54">
        <f t="shared" si="40"/>
        <v>13.400000000000034</v>
      </c>
    </row>
    <row r="120" spans="1:29">
      <c r="A120" s="96" t="s">
        <v>121</v>
      </c>
      <c r="B120" s="97">
        <v>93615430</v>
      </c>
      <c r="C120" s="98">
        <f t="shared" si="48"/>
        <v>329.7</v>
      </c>
      <c r="D120" s="99">
        <v>431</v>
      </c>
      <c r="E120" s="100">
        <f t="shared" si="49"/>
        <v>131.4</v>
      </c>
      <c r="F120" s="98">
        <v>123.4</v>
      </c>
      <c r="G120" s="98">
        <v>8</v>
      </c>
      <c r="H120" s="99">
        <v>415</v>
      </c>
      <c r="I120" s="100">
        <f t="shared" si="50"/>
        <v>99.3</v>
      </c>
      <c r="J120" s="98">
        <v>93.5</v>
      </c>
      <c r="K120" s="98">
        <v>5.8</v>
      </c>
      <c r="L120" s="99">
        <v>105</v>
      </c>
      <c r="M120" s="100">
        <f t="shared" si="51"/>
        <v>99</v>
      </c>
      <c r="N120" s="98">
        <v>93.2</v>
      </c>
      <c r="O120" s="98">
        <v>5.8</v>
      </c>
      <c r="P120" s="98">
        <f t="shared" si="52"/>
        <v>294.8</v>
      </c>
      <c r="Q120" s="99">
        <v>425</v>
      </c>
      <c r="R120" s="94">
        <f t="shared" si="46"/>
        <v>121</v>
      </c>
      <c r="S120" s="98">
        <v>107</v>
      </c>
      <c r="T120" s="98">
        <v>14</v>
      </c>
      <c r="U120" s="99">
        <v>369</v>
      </c>
      <c r="V120" s="102">
        <f t="shared" si="53"/>
        <v>96</v>
      </c>
      <c r="W120" s="98">
        <v>84</v>
      </c>
      <c r="X120" s="98">
        <v>12</v>
      </c>
      <c r="Y120" s="99">
        <v>79</v>
      </c>
      <c r="Z120" s="100">
        <f t="shared" si="47"/>
        <v>77.8</v>
      </c>
      <c r="AA120" s="98">
        <v>71</v>
      </c>
      <c r="AB120" s="98">
        <v>6.8</v>
      </c>
      <c r="AC120" s="54">
        <f t="shared" si="40"/>
        <v>34.899999999999977</v>
      </c>
    </row>
    <row r="121" spans="1:29">
      <c r="A121" s="96" t="s">
        <v>122</v>
      </c>
      <c r="B121" s="97">
        <v>93615435</v>
      </c>
      <c r="C121" s="98">
        <f t="shared" si="48"/>
        <v>290.2</v>
      </c>
      <c r="D121" s="99">
        <v>260</v>
      </c>
      <c r="E121" s="100">
        <f t="shared" si="49"/>
        <v>86.1</v>
      </c>
      <c r="F121" s="98">
        <v>80.8</v>
      </c>
      <c r="G121" s="98">
        <v>5.3</v>
      </c>
      <c r="H121" s="99">
        <v>263</v>
      </c>
      <c r="I121" s="100">
        <f t="shared" si="50"/>
        <v>61</v>
      </c>
      <c r="J121" s="98">
        <v>56.5</v>
      </c>
      <c r="K121" s="98">
        <v>4.5</v>
      </c>
      <c r="L121" s="99">
        <v>128</v>
      </c>
      <c r="M121" s="100">
        <f t="shared" si="51"/>
        <v>143.1</v>
      </c>
      <c r="N121" s="98">
        <v>118.9</v>
      </c>
      <c r="O121" s="98">
        <v>24.2</v>
      </c>
      <c r="P121" s="98">
        <f t="shared" si="52"/>
        <v>247.6</v>
      </c>
      <c r="Q121" s="99">
        <v>236</v>
      </c>
      <c r="R121" s="94">
        <f t="shared" si="46"/>
        <v>73</v>
      </c>
      <c r="S121" s="98">
        <v>65</v>
      </c>
      <c r="T121" s="98">
        <v>8</v>
      </c>
      <c r="U121" s="99">
        <v>250</v>
      </c>
      <c r="V121" s="102">
        <f t="shared" si="53"/>
        <v>55.6</v>
      </c>
      <c r="W121" s="98">
        <v>47</v>
      </c>
      <c r="X121" s="98">
        <v>8.6</v>
      </c>
      <c r="Y121" s="99">
        <v>87</v>
      </c>
      <c r="Z121" s="100">
        <f t="shared" si="47"/>
        <v>119</v>
      </c>
      <c r="AA121" s="98">
        <v>93</v>
      </c>
      <c r="AB121" s="98">
        <v>26</v>
      </c>
      <c r="AC121" s="54">
        <f t="shared" si="40"/>
        <v>42.599999999999994</v>
      </c>
    </row>
    <row r="122" spans="1:29">
      <c r="A122" s="96" t="s">
        <v>123</v>
      </c>
      <c r="B122" s="97">
        <v>93615438</v>
      </c>
      <c r="C122" s="98">
        <f t="shared" si="48"/>
        <v>140.69999999999999</v>
      </c>
      <c r="D122" s="99">
        <v>204</v>
      </c>
      <c r="E122" s="100">
        <f t="shared" si="49"/>
        <v>31.900000000000002</v>
      </c>
      <c r="F122" s="98">
        <v>30.6</v>
      </c>
      <c r="G122" s="98">
        <v>1.3</v>
      </c>
      <c r="H122" s="99">
        <v>192</v>
      </c>
      <c r="I122" s="100">
        <f t="shared" si="50"/>
        <v>48.9</v>
      </c>
      <c r="J122" s="98">
        <v>46.4</v>
      </c>
      <c r="K122" s="98">
        <v>2.5</v>
      </c>
      <c r="L122" s="99">
        <v>80</v>
      </c>
      <c r="M122" s="100">
        <f t="shared" si="51"/>
        <v>59.9</v>
      </c>
      <c r="N122" s="98">
        <v>57.4</v>
      </c>
      <c r="O122" s="98">
        <v>2.5</v>
      </c>
      <c r="P122" s="98">
        <f t="shared" si="52"/>
        <v>90.1</v>
      </c>
      <c r="Q122" s="99">
        <v>215</v>
      </c>
      <c r="R122" s="94">
        <f t="shared" si="46"/>
        <v>16.899999999999999</v>
      </c>
      <c r="S122" s="98">
        <v>15</v>
      </c>
      <c r="T122" s="98">
        <v>1.9</v>
      </c>
      <c r="U122" s="99">
        <v>61</v>
      </c>
      <c r="V122" s="102">
        <f t="shared" si="53"/>
        <v>29</v>
      </c>
      <c r="W122" s="98">
        <v>19.7</v>
      </c>
      <c r="X122" s="98">
        <v>9.3000000000000007</v>
      </c>
      <c r="Y122" s="99">
        <v>40</v>
      </c>
      <c r="Z122" s="100">
        <f t="shared" si="47"/>
        <v>44.2</v>
      </c>
      <c r="AA122" s="98">
        <v>39</v>
      </c>
      <c r="AB122" s="98">
        <v>5.2</v>
      </c>
      <c r="AC122" s="54">
        <f t="shared" si="40"/>
        <v>50.599999999999994</v>
      </c>
    </row>
    <row r="123" spans="1:29">
      <c r="A123" s="96" t="s">
        <v>124</v>
      </c>
      <c r="B123" s="97">
        <v>93615440</v>
      </c>
      <c r="C123" s="98">
        <f t="shared" si="48"/>
        <v>119.19999999999999</v>
      </c>
      <c r="D123" s="99">
        <v>124</v>
      </c>
      <c r="E123" s="100">
        <f t="shared" si="49"/>
        <v>33.6</v>
      </c>
      <c r="F123" s="98">
        <v>32.9</v>
      </c>
      <c r="G123" s="98">
        <v>0.7</v>
      </c>
      <c r="H123" s="99">
        <v>128</v>
      </c>
      <c r="I123" s="100">
        <f t="shared" si="50"/>
        <v>43.4</v>
      </c>
      <c r="J123" s="98">
        <v>41.5</v>
      </c>
      <c r="K123" s="98">
        <v>1.9</v>
      </c>
      <c r="L123" s="99">
        <v>48</v>
      </c>
      <c r="M123" s="100">
        <f t="shared" si="51"/>
        <v>42.199999999999996</v>
      </c>
      <c r="N123" s="98">
        <v>37.299999999999997</v>
      </c>
      <c r="O123" s="98">
        <v>4.9000000000000004</v>
      </c>
      <c r="P123" s="98">
        <f t="shared" si="52"/>
        <v>105.1</v>
      </c>
      <c r="Q123" s="99">
        <v>116</v>
      </c>
      <c r="R123" s="94">
        <f t="shared" si="46"/>
        <v>22.8</v>
      </c>
      <c r="S123" s="98">
        <v>21</v>
      </c>
      <c r="T123" s="98">
        <v>1.8</v>
      </c>
      <c r="U123" s="99">
        <v>98</v>
      </c>
      <c r="V123" s="102">
        <f t="shared" si="53"/>
        <v>46</v>
      </c>
      <c r="W123" s="98">
        <v>36.299999999999997</v>
      </c>
      <c r="X123" s="98">
        <v>9.6999999999999993</v>
      </c>
      <c r="Y123" s="99">
        <v>35</v>
      </c>
      <c r="Z123" s="100">
        <f t="shared" si="47"/>
        <v>36.299999999999997</v>
      </c>
      <c r="AA123" s="98">
        <v>31</v>
      </c>
      <c r="AB123" s="98">
        <v>5.3</v>
      </c>
      <c r="AC123" s="54">
        <f t="shared" si="40"/>
        <v>14.099999999999994</v>
      </c>
    </row>
    <row r="124" spans="1:29">
      <c r="A124" s="96" t="s">
        <v>125</v>
      </c>
      <c r="B124" s="97">
        <v>93615445</v>
      </c>
      <c r="C124" s="98">
        <f t="shared" si="48"/>
        <v>161.89999999999998</v>
      </c>
      <c r="D124" s="99">
        <v>292</v>
      </c>
      <c r="E124" s="100">
        <f t="shared" si="49"/>
        <v>56</v>
      </c>
      <c r="F124" s="98">
        <v>54.1</v>
      </c>
      <c r="G124" s="98">
        <v>1.9</v>
      </c>
      <c r="H124" s="99">
        <v>280</v>
      </c>
      <c r="I124" s="100">
        <f t="shared" si="50"/>
        <v>43.6</v>
      </c>
      <c r="J124" s="98">
        <v>42.9</v>
      </c>
      <c r="K124" s="98">
        <v>0.7</v>
      </c>
      <c r="L124" s="99">
        <v>106</v>
      </c>
      <c r="M124" s="100">
        <f t="shared" si="51"/>
        <v>62.3</v>
      </c>
      <c r="N124" s="98">
        <v>60.4</v>
      </c>
      <c r="O124" s="98">
        <v>1.9</v>
      </c>
      <c r="P124" s="98">
        <f t="shared" si="52"/>
        <v>115.5</v>
      </c>
      <c r="Q124" s="99">
        <v>182</v>
      </c>
      <c r="R124" s="94">
        <f t="shared" si="46"/>
        <v>43.2</v>
      </c>
      <c r="S124" s="98">
        <v>40</v>
      </c>
      <c r="T124" s="98">
        <v>3.2</v>
      </c>
      <c r="U124" s="99">
        <v>70</v>
      </c>
      <c r="V124" s="102">
        <f t="shared" si="53"/>
        <v>23</v>
      </c>
      <c r="W124" s="98">
        <v>15</v>
      </c>
      <c r="X124" s="98">
        <v>8</v>
      </c>
      <c r="Y124" s="99">
        <v>67</v>
      </c>
      <c r="Z124" s="100">
        <f t="shared" si="47"/>
        <v>49.3</v>
      </c>
      <c r="AA124" s="98">
        <v>47</v>
      </c>
      <c r="AB124" s="98">
        <v>2.2999999999999998</v>
      </c>
      <c r="AC124" s="54">
        <f t="shared" si="40"/>
        <v>46.399999999999977</v>
      </c>
    </row>
    <row r="125" spans="1:29">
      <c r="A125" s="96" t="s">
        <v>126</v>
      </c>
      <c r="B125" s="97">
        <v>93615448</v>
      </c>
      <c r="C125" s="98">
        <f t="shared" si="48"/>
        <v>379.9</v>
      </c>
      <c r="D125" s="99">
        <v>426</v>
      </c>
      <c r="E125" s="100">
        <f t="shared" si="49"/>
        <v>112.8</v>
      </c>
      <c r="F125" s="98">
        <v>107.5</v>
      </c>
      <c r="G125" s="98">
        <v>5.3</v>
      </c>
      <c r="H125" s="99">
        <v>455</v>
      </c>
      <c r="I125" s="100">
        <f t="shared" si="50"/>
        <v>61.1</v>
      </c>
      <c r="J125" s="98">
        <v>58.9</v>
      </c>
      <c r="K125" s="98">
        <v>2.2000000000000002</v>
      </c>
      <c r="L125" s="99">
        <v>158</v>
      </c>
      <c r="M125" s="100">
        <f t="shared" si="51"/>
        <v>206</v>
      </c>
      <c r="N125" s="98">
        <v>185.9</v>
      </c>
      <c r="O125" s="98">
        <v>20.100000000000001</v>
      </c>
      <c r="P125" s="98">
        <f t="shared" si="52"/>
        <v>274.2</v>
      </c>
      <c r="Q125" s="99">
        <v>420</v>
      </c>
      <c r="R125" s="94">
        <f t="shared" si="46"/>
        <v>75.900000000000006</v>
      </c>
      <c r="S125" s="98">
        <v>67</v>
      </c>
      <c r="T125" s="98">
        <v>8.9</v>
      </c>
      <c r="U125" s="99">
        <v>226</v>
      </c>
      <c r="V125" s="102">
        <f t="shared" si="53"/>
        <v>39.299999999999997</v>
      </c>
      <c r="W125" s="98">
        <v>30.7</v>
      </c>
      <c r="X125" s="98">
        <v>8.6</v>
      </c>
      <c r="Y125" s="99">
        <v>113</v>
      </c>
      <c r="Z125" s="100">
        <f t="shared" si="47"/>
        <v>159</v>
      </c>
      <c r="AA125" s="98">
        <v>139</v>
      </c>
      <c r="AB125" s="98">
        <v>20</v>
      </c>
      <c r="AC125" s="54">
        <f t="shared" si="40"/>
        <v>105.69999999999999</v>
      </c>
    </row>
    <row r="126" spans="1:29">
      <c r="A126" s="96" t="s">
        <v>127</v>
      </c>
      <c r="B126" s="97">
        <v>93615450</v>
      </c>
      <c r="C126" s="98">
        <f t="shared" si="48"/>
        <v>194.7</v>
      </c>
      <c r="D126" s="99">
        <v>194</v>
      </c>
      <c r="E126" s="100">
        <f t="shared" si="49"/>
        <v>70.7</v>
      </c>
      <c r="F126" s="98">
        <v>67.5</v>
      </c>
      <c r="G126" s="98">
        <v>3.2</v>
      </c>
      <c r="H126" s="99">
        <v>188</v>
      </c>
      <c r="I126" s="100">
        <f t="shared" si="50"/>
        <v>53</v>
      </c>
      <c r="J126" s="98">
        <v>50.5</v>
      </c>
      <c r="K126" s="98">
        <v>2.5</v>
      </c>
      <c r="L126" s="99">
        <v>70</v>
      </c>
      <c r="M126" s="100">
        <f t="shared" si="51"/>
        <v>71</v>
      </c>
      <c r="N126" s="98">
        <v>66.400000000000006</v>
      </c>
      <c r="O126" s="98">
        <v>4.5999999999999996</v>
      </c>
      <c r="P126" s="98">
        <f t="shared" si="52"/>
        <v>180.29999999999998</v>
      </c>
      <c r="Q126" s="99">
        <v>184</v>
      </c>
      <c r="R126" s="94">
        <f t="shared" si="46"/>
        <v>68.599999999999994</v>
      </c>
      <c r="S126" s="98">
        <v>62</v>
      </c>
      <c r="T126" s="98">
        <v>6.6</v>
      </c>
      <c r="U126" s="99">
        <v>144</v>
      </c>
      <c r="V126" s="102">
        <f t="shared" si="53"/>
        <v>57.6</v>
      </c>
      <c r="W126" s="98">
        <v>42.6</v>
      </c>
      <c r="X126" s="98">
        <v>15</v>
      </c>
      <c r="Y126" s="99">
        <v>52</v>
      </c>
      <c r="Z126" s="100">
        <f t="shared" si="47"/>
        <v>54.1</v>
      </c>
      <c r="AA126" s="98">
        <v>46</v>
      </c>
      <c r="AB126" s="98">
        <v>8.1</v>
      </c>
      <c r="AC126" s="54">
        <f t="shared" si="40"/>
        <v>14.400000000000006</v>
      </c>
    </row>
    <row r="127" spans="1:29">
      <c r="A127" s="96" t="s">
        <v>128</v>
      </c>
      <c r="B127" s="97">
        <v>93615455</v>
      </c>
      <c r="C127" s="98">
        <f t="shared" si="48"/>
        <v>110.3</v>
      </c>
      <c r="D127" s="99">
        <v>112</v>
      </c>
      <c r="E127" s="100">
        <f t="shared" si="49"/>
        <v>27.5</v>
      </c>
      <c r="F127" s="98">
        <v>27.1</v>
      </c>
      <c r="G127" s="98">
        <v>0.4</v>
      </c>
      <c r="H127" s="99">
        <v>134</v>
      </c>
      <c r="I127" s="100">
        <f t="shared" si="50"/>
        <v>18.099999999999998</v>
      </c>
      <c r="J127" s="98">
        <v>17.899999999999999</v>
      </c>
      <c r="K127" s="98">
        <v>0.2</v>
      </c>
      <c r="L127" s="99">
        <v>64</v>
      </c>
      <c r="M127" s="100">
        <f t="shared" si="51"/>
        <v>64.7</v>
      </c>
      <c r="N127" s="98">
        <v>59.3</v>
      </c>
      <c r="O127" s="98">
        <v>5.4</v>
      </c>
      <c r="P127" s="98">
        <f t="shared" si="52"/>
        <v>75.099999999999994</v>
      </c>
      <c r="Q127" s="99">
        <v>100</v>
      </c>
      <c r="R127" s="94">
        <f t="shared" si="46"/>
        <v>7.6</v>
      </c>
      <c r="S127" s="98">
        <v>7</v>
      </c>
      <c r="T127" s="98">
        <v>0.6</v>
      </c>
      <c r="U127" s="99">
        <v>16</v>
      </c>
      <c r="V127" s="102">
        <v>22</v>
      </c>
      <c r="W127" s="98">
        <v>3.2</v>
      </c>
      <c r="X127" s="98">
        <v>0.5</v>
      </c>
      <c r="Y127" s="99">
        <v>32</v>
      </c>
      <c r="Z127" s="100">
        <f t="shared" si="47"/>
        <v>45.5</v>
      </c>
      <c r="AA127" s="98">
        <v>37</v>
      </c>
      <c r="AB127" s="98">
        <v>8.5</v>
      </c>
      <c r="AC127" s="54">
        <f t="shared" si="40"/>
        <v>35.200000000000003</v>
      </c>
    </row>
    <row r="128" spans="1:29" ht="15.75" thickBot="1">
      <c r="A128" s="103" t="s">
        <v>129</v>
      </c>
      <c r="B128" s="114">
        <v>93615452</v>
      </c>
      <c r="C128" s="105">
        <f t="shared" si="48"/>
        <v>36.799999999999997</v>
      </c>
      <c r="D128" s="106">
        <v>26</v>
      </c>
      <c r="E128" s="81">
        <f t="shared" si="49"/>
        <v>9.3999999999999986</v>
      </c>
      <c r="F128" s="105">
        <v>9.1999999999999993</v>
      </c>
      <c r="G128" s="105">
        <v>0.2</v>
      </c>
      <c r="H128" s="106">
        <v>31</v>
      </c>
      <c r="I128" s="81">
        <f t="shared" si="50"/>
        <v>2.6</v>
      </c>
      <c r="J128" s="105">
        <v>2.6</v>
      </c>
      <c r="K128" s="105">
        <v>0</v>
      </c>
      <c r="L128" s="106">
        <v>30</v>
      </c>
      <c r="M128" s="81">
        <f t="shared" si="51"/>
        <v>24.799999999999997</v>
      </c>
      <c r="N128" s="105">
        <v>22.4</v>
      </c>
      <c r="O128" s="105">
        <v>2.4</v>
      </c>
      <c r="P128" s="105">
        <f t="shared" si="52"/>
        <v>35.5</v>
      </c>
      <c r="Q128" s="106">
        <v>23</v>
      </c>
      <c r="R128" s="101">
        <f t="shared" si="46"/>
        <v>9.7999999999999989</v>
      </c>
      <c r="S128" s="105">
        <v>9.1999999999999993</v>
      </c>
      <c r="T128" s="105">
        <v>0.6</v>
      </c>
      <c r="U128" s="106">
        <v>30</v>
      </c>
      <c r="V128" s="108">
        <f t="shared" si="53"/>
        <v>4.3</v>
      </c>
      <c r="W128" s="105">
        <v>2.2999999999999998</v>
      </c>
      <c r="X128" s="105">
        <v>2</v>
      </c>
      <c r="Y128" s="106">
        <v>27</v>
      </c>
      <c r="Z128" s="81">
        <f t="shared" si="47"/>
        <v>21.4</v>
      </c>
      <c r="AA128" s="105">
        <v>19</v>
      </c>
      <c r="AB128" s="105">
        <v>2.4</v>
      </c>
      <c r="AC128" s="54">
        <f t="shared" si="40"/>
        <v>1.2999999999999972</v>
      </c>
    </row>
    <row r="129" spans="1:29" ht="15.75" thickBot="1">
      <c r="A129" s="82" t="s">
        <v>130</v>
      </c>
      <c r="B129" s="83">
        <v>93625000</v>
      </c>
      <c r="C129" s="84">
        <f t="shared" si="48"/>
        <v>291.5</v>
      </c>
      <c r="D129" s="85">
        <f>SUM(D130:D131)</f>
        <v>672</v>
      </c>
      <c r="E129" s="86">
        <f t="shared" si="49"/>
        <v>144.30000000000001</v>
      </c>
      <c r="F129" s="84">
        <f>SUM(F130:F131)</f>
        <v>141.30000000000001</v>
      </c>
      <c r="G129" s="84">
        <f>SUM(G130:G131)</f>
        <v>3</v>
      </c>
      <c r="H129" s="85">
        <f>SUM(H130:H131)</f>
        <v>660</v>
      </c>
      <c r="I129" s="86">
        <f t="shared" si="50"/>
        <v>30.000000000000004</v>
      </c>
      <c r="J129" s="84">
        <f>SUM(J130:J131)</f>
        <v>29.400000000000002</v>
      </c>
      <c r="K129" s="84">
        <f>SUM(K130:K131)</f>
        <v>0.6</v>
      </c>
      <c r="L129" s="85">
        <f>SUM(L130:L131)</f>
        <v>237</v>
      </c>
      <c r="M129" s="86">
        <f t="shared" si="51"/>
        <v>117.2</v>
      </c>
      <c r="N129" s="84">
        <f>SUM(N130:N131)</f>
        <v>111</v>
      </c>
      <c r="O129" s="84">
        <f>SUM(O130:O131)</f>
        <v>6.2</v>
      </c>
      <c r="P129" s="84">
        <f t="shared" si="52"/>
        <v>125.80000000000001</v>
      </c>
      <c r="Q129" s="85">
        <f>SUM(Q130:Q131)</f>
        <v>649</v>
      </c>
      <c r="R129" s="84">
        <f t="shared" si="46"/>
        <v>63.2</v>
      </c>
      <c r="S129" s="84">
        <f>SUM(S130:S131)</f>
        <v>58</v>
      </c>
      <c r="T129" s="84">
        <f>SUM(T130:T131)</f>
        <v>5.2</v>
      </c>
      <c r="U129" s="85">
        <f>SUM(U130:U131)</f>
        <v>259</v>
      </c>
      <c r="V129" s="84">
        <f t="shared" si="53"/>
        <v>16.7</v>
      </c>
      <c r="W129" s="84">
        <f>SUM(W130:W131)</f>
        <v>13.399999999999999</v>
      </c>
      <c r="X129" s="84">
        <f>SUM(X130:X131)</f>
        <v>3.3</v>
      </c>
      <c r="Y129" s="85">
        <f>SUM(Y130:Y131)</f>
        <v>62</v>
      </c>
      <c r="Z129" s="86">
        <f t="shared" si="47"/>
        <v>45.900000000000006</v>
      </c>
      <c r="AA129" s="84">
        <f>SUM(AA130:AA131)</f>
        <v>37.700000000000003</v>
      </c>
      <c r="AB129" s="84">
        <f>SUM(AB130:AB131)</f>
        <v>8.1999999999999993</v>
      </c>
      <c r="AC129" s="54">
        <f t="shared" si="40"/>
        <v>165.7</v>
      </c>
    </row>
    <row r="130" spans="1:29">
      <c r="A130" s="88" t="s">
        <v>131</v>
      </c>
      <c r="B130" s="89">
        <v>93625411</v>
      </c>
      <c r="C130" s="90">
        <f t="shared" si="48"/>
        <v>242.89999999999998</v>
      </c>
      <c r="D130" s="91">
        <v>502</v>
      </c>
      <c r="E130" s="92">
        <f t="shared" si="49"/>
        <v>115</v>
      </c>
      <c r="F130" s="93">
        <v>112.5</v>
      </c>
      <c r="G130" s="93">
        <v>2.5</v>
      </c>
      <c r="H130" s="91">
        <v>518</v>
      </c>
      <c r="I130" s="92">
        <f t="shared" si="50"/>
        <v>26.700000000000003</v>
      </c>
      <c r="J130" s="93">
        <v>26.1</v>
      </c>
      <c r="K130" s="93">
        <v>0.6</v>
      </c>
      <c r="L130" s="91">
        <v>206</v>
      </c>
      <c r="M130" s="92">
        <f t="shared" si="51"/>
        <v>101.2</v>
      </c>
      <c r="N130" s="93">
        <v>95.5</v>
      </c>
      <c r="O130" s="93">
        <v>5.7</v>
      </c>
      <c r="P130" s="90">
        <f t="shared" si="52"/>
        <v>108.3</v>
      </c>
      <c r="Q130" s="91">
        <v>487</v>
      </c>
      <c r="R130" s="94">
        <f t="shared" si="46"/>
        <v>54.4</v>
      </c>
      <c r="S130" s="93">
        <v>50</v>
      </c>
      <c r="T130" s="93">
        <v>4.4000000000000004</v>
      </c>
      <c r="U130" s="91">
        <v>221</v>
      </c>
      <c r="V130" s="94">
        <f t="shared" si="53"/>
        <v>14.2</v>
      </c>
      <c r="W130" s="93">
        <v>12.7</v>
      </c>
      <c r="X130" s="93">
        <v>1.5</v>
      </c>
      <c r="Y130" s="91">
        <v>56</v>
      </c>
      <c r="Z130" s="92">
        <f t="shared" si="47"/>
        <v>39.700000000000003</v>
      </c>
      <c r="AA130" s="93">
        <v>33</v>
      </c>
      <c r="AB130" s="93">
        <v>6.7</v>
      </c>
      <c r="AC130" s="54">
        <f t="shared" si="40"/>
        <v>134.59999999999997</v>
      </c>
    </row>
    <row r="131" spans="1:29" ht="15.75" thickBot="1">
      <c r="A131" s="103" t="s">
        <v>132</v>
      </c>
      <c r="B131" s="115">
        <v>93625422</v>
      </c>
      <c r="C131" s="116">
        <f t="shared" si="48"/>
        <v>48.6</v>
      </c>
      <c r="D131" s="117">
        <v>170</v>
      </c>
      <c r="E131" s="118">
        <f t="shared" si="49"/>
        <v>29.3</v>
      </c>
      <c r="F131" s="119">
        <v>28.8</v>
      </c>
      <c r="G131" s="119">
        <v>0.5</v>
      </c>
      <c r="H131" s="117">
        <v>142</v>
      </c>
      <c r="I131" s="118">
        <f t="shared" si="50"/>
        <v>3.3</v>
      </c>
      <c r="J131" s="119">
        <v>3.3</v>
      </c>
      <c r="K131" s="119">
        <v>0</v>
      </c>
      <c r="L131" s="117">
        <v>31</v>
      </c>
      <c r="M131" s="118">
        <f t="shared" si="51"/>
        <v>16</v>
      </c>
      <c r="N131" s="119">
        <v>15.5</v>
      </c>
      <c r="O131" s="119">
        <v>0.5</v>
      </c>
      <c r="P131" s="116">
        <f t="shared" si="52"/>
        <v>17.3</v>
      </c>
      <c r="Q131" s="117">
        <v>162</v>
      </c>
      <c r="R131" s="94">
        <f t="shared" si="46"/>
        <v>8.8000000000000007</v>
      </c>
      <c r="S131" s="119">
        <v>8</v>
      </c>
      <c r="T131" s="119">
        <v>0.8</v>
      </c>
      <c r="U131" s="117">
        <v>38</v>
      </c>
      <c r="V131" s="120">
        <f>W128</f>
        <v>2.2999999999999998</v>
      </c>
      <c r="W131" s="119">
        <v>0.7</v>
      </c>
      <c r="X131" s="119">
        <v>1.8</v>
      </c>
      <c r="Y131" s="117">
        <v>6</v>
      </c>
      <c r="Z131" s="118">
        <f t="shared" si="47"/>
        <v>6.2</v>
      </c>
      <c r="AA131" s="119">
        <v>4.7</v>
      </c>
      <c r="AB131" s="119">
        <v>1.5</v>
      </c>
      <c r="AC131" s="54">
        <f t="shared" si="40"/>
        <v>31.3</v>
      </c>
    </row>
    <row r="132" spans="1:29" ht="15.75" thickBot="1">
      <c r="A132" s="121" t="s">
        <v>133</v>
      </c>
      <c r="B132" s="122">
        <v>93630000</v>
      </c>
      <c r="C132" s="123">
        <f t="shared" si="48"/>
        <v>1074.1000000000001</v>
      </c>
      <c r="D132" s="124">
        <f>SUM(D133:D138)</f>
        <v>1095</v>
      </c>
      <c r="E132" s="125">
        <f t="shared" si="49"/>
        <v>306.00000000000006</v>
      </c>
      <c r="F132" s="123">
        <f>F133+F134+F135+F136+F137+F138</f>
        <v>294.50000000000006</v>
      </c>
      <c r="G132" s="123">
        <f>G133+G134+G135+G136+G137+G138</f>
        <v>11.5</v>
      </c>
      <c r="H132" s="124">
        <f>SUM(H133:H138)</f>
        <v>1406</v>
      </c>
      <c r="I132" s="125">
        <f t="shared" si="50"/>
        <v>140.4</v>
      </c>
      <c r="J132" s="123">
        <f>SUM(J133:J138)</f>
        <v>131.9</v>
      </c>
      <c r="K132" s="123">
        <f>SUM(K133:K138)</f>
        <v>8.5</v>
      </c>
      <c r="L132" s="124">
        <f>SUM(L133:L138)</f>
        <v>673</v>
      </c>
      <c r="M132" s="125">
        <f t="shared" si="51"/>
        <v>627.70000000000005</v>
      </c>
      <c r="N132" s="123">
        <f>SUM(N133:N138)</f>
        <v>560.6</v>
      </c>
      <c r="O132" s="123">
        <f>SUM(O133:O138)</f>
        <v>67.100000000000009</v>
      </c>
      <c r="P132" s="123">
        <f t="shared" si="52"/>
        <v>599</v>
      </c>
      <c r="Q132" s="124">
        <f>SUM(Q133:Q138)</f>
        <v>1043</v>
      </c>
      <c r="R132" s="123">
        <f>R133+R134+R135+R136+R137+R138</f>
        <v>137.1</v>
      </c>
      <c r="S132" s="123">
        <f>S133+S134+S135+S136+S137+S138</f>
        <v>123</v>
      </c>
      <c r="T132" s="123">
        <f>T133+T134+T135+T136+T137+T138</f>
        <v>14.1</v>
      </c>
      <c r="U132" s="124">
        <f>SUM(U133:U138)</f>
        <v>380</v>
      </c>
      <c r="V132" s="123">
        <f>V133+V134+V135+V136+V137+V138</f>
        <v>97.3</v>
      </c>
      <c r="W132" s="123">
        <f>SUM(W133:W138)</f>
        <v>67.5</v>
      </c>
      <c r="X132" s="123">
        <f>SUM(X133:X138)</f>
        <v>29.799999999999997</v>
      </c>
      <c r="Y132" s="124">
        <f>SUM(Y133:Y138)</f>
        <v>311</v>
      </c>
      <c r="Z132" s="125">
        <f>Z133+Z134+Z135+Z136+Z137+Z138</f>
        <v>364.59999999999997</v>
      </c>
      <c r="AA132" s="123">
        <f>SUM(AA133:AA138)</f>
        <v>293.7</v>
      </c>
      <c r="AB132" s="123">
        <f>SUM(AB133:AB138)</f>
        <v>70.900000000000006</v>
      </c>
      <c r="AC132" s="54">
        <f t="shared" si="40"/>
        <v>475.10000000000014</v>
      </c>
    </row>
    <row r="133" spans="1:29">
      <c r="A133" s="88" t="s">
        <v>134</v>
      </c>
      <c r="B133" s="89">
        <v>93630411</v>
      </c>
      <c r="C133" s="90">
        <f t="shared" si="48"/>
        <v>112.9</v>
      </c>
      <c r="D133" s="91">
        <v>127</v>
      </c>
      <c r="E133" s="92">
        <f t="shared" si="49"/>
        <v>24.700000000000003</v>
      </c>
      <c r="F133" s="93">
        <v>24.1</v>
      </c>
      <c r="G133" s="93">
        <v>0.6</v>
      </c>
      <c r="H133" s="91">
        <v>196</v>
      </c>
      <c r="I133" s="92">
        <f t="shared" si="50"/>
        <v>26.7</v>
      </c>
      <c r="J133" s="93">
        <v>24.9</v>
      </c>
      <c r="K133" s="93">
        <v>1.8</v>
      </c>
      <c r="L133" s="91">
        <v>71</v>
      </c>
      <c r="M133" s="92">
        <f>N133+O133</f>
        <v>61.5</v>
      </c>
      <c r="N133" s="93">
        <v>56.6</v>
      </c>
      <c r="O133" s="93">
        <v>4.9000000000000004</v>
      </c>
      <c r="P133" s="90">
        <f t="shared" si="52"/>
        <v>69.400000000000006</v>
      </c>
      <c r="Q133" s="91">
        <v>121</v>
      </c>
      <c r="R133" s="94">
        <f t="shared" si="46"/>
        <v>14</v>
      </c>
      <c r="S133" s="93">
        <v>13</v>
      </c>
      <c r="T133" s="93">
        <v>1</v>
      </c>
      <c r="U133" s="91">
        <v>79</v>
      </c>
      <c r="V133" s="94">
        <f t="shared" si="53"/>
        <v>17.899999999999999</v>
      </c>
      <c r="W133" s="93">
        <v>13.3</v>
      </c>
      <c r="X133" s="93">
        <v>4.5999999999999996</v>
      </c>
      <c r="Y133" s="91">
        <v>71</v>
      </c>
      <c r="Z133" s="92">
        <f t="shared" si="47"/>
        <v>37.5</v>
      </c>
      <c r="AA133" s="93">
        <v>32</v>
      </c>
      <c r="AB133" s="93">
        <v>5.5</v>
      </c>
      <c r="AC133" s="54">
        <f t="shared" si="40"/>
        <v>43.5</v>
      </c>
    </row>
    <row r="134" spans="1:29">
      <c r="A134" s="96" t="s">
        <v>135</v>
      </c>
      <c r="B134" s="97">
        <v>93630413</v>
      </c>
      <c r="C134" s="98">
        <f t="shared" si="48"/>
        <v>26.9</v>
      </c>
      <c r="D134" s="99">
        <v>44</v>
      </c>
      <c r="E134" s="100">
        <f t="shared" si="49"/>
        <v>13</v>
      </c>
      <c r="F134" s="95">
        <v>12.6</v>
      </c>
      <c r="G134" s="95">
        <v>0.4</v>
      </c>
      <c r="H134" s="99">
        <v>57</v>
      </c>
      <c r="I134" s="100">
        <f t="shared" si="50"/>
        <v>1.7</v>
      </c>
      <c r="J134" s="95">
        <v>1.7</v>
      </c>
      <c r="K134" s="95">
        <v>0</v>
      </c>
      <c r="L134" s="99">
        <v>30</v>
      </c>
      <c r="M134" s="100">
        <f t="shared" si="51"/>
        <v>12.200000000000001</v>
      </c>
      <c r="N134" s="95">
        <v>11.8</v>
      </c>
      <c r="O134" s="95">
        <v>0.4</v>
      </c>
      <c r="P134" s="98">
        <f t="shared" si="52"/>
        <v>4.5</v>
      </c>
      <c r="Q134" s="99">
        <v>43</v>
      </c>
      <c r="R134" s="94">
        <f t="shared" si="46"/>
        <v>0.1</v>
      </c>
      <c r="S134" s="95">
        <v>0</v>
      </c>
      <c r="T134" s="95">
        <v>0.1</v>
      </c>
      <c r="U134" s="99">
        <v>2</v>
      </c>
      <c r="V134" s="102">
        <f t="shared" si="53"/>
        <v>1</v>
      </c>
      <c r="W134" s="95">
        <v>0.2</v>
      </c>
      <c r="X134" s="95">
        <v>0.8</v>
      </c>
      <c r="Y134" s="99">
        <v>5</v>
      </c>
      <c r="Z134" s="100">
        <f t="shared" si="47"/>
        <v>3.4</v>
      </c>
      <c r="AA134" s="95">
        <v>3</v>
      </c>
      <c r="AB134" s="95">
        <v>0.4</v>
      </c>
      <c r="AC134" s="54">
        <f t="shared" si="40"/>
        <v>22.4</v>
      </c>
    </row>
    <row r="135" spans="1:29">
      <c r="A135" s="96" t="s">
        <v>136</v>
      </c>
      <c r="B135" s="97">
        <v>93630422</v>
      </c>
      <c r="C135" s="98">
        <f t="shared" si="48"/>
        <v>91.199999999999989</v>
      </c>
      <c r="D135" s="99">
        <v>170</v>
      </c>
      <c r="E135" s="100">
        <f t="shared" si="49"/>
        <v>28.3</v>
      </c>
      <c r="F135" s="95">
        <v>27.5</v>
      </c>
      <c r="G135" s="95">
        <v>0.8</v>
      </c>
      <c r="H135" s="99">
        <v>218</v>
      </c>
      <c r="I135" s="100">
        <f t="shared" si="50"/>
        <v>23.099999999999998</v>
      </c>
      <c r="J135" s="95">
        <v>20.9</v>
      </c>
      <c r="K135" s="95">
        <v>2.2000000000000002</v>
      </c>
      <c r="L135" s="99">
        <v>80</v>
      </c>
      <c r="M135" s="100">
        <f t="shared" si="51"/>
        <v>39.799999999999997</v>
      </c>
      <c r="N135" s="95">
        <v>36.5</v>
      </c>
      <c r="O135" s="95">
        <v>3.3</v>
      </c>
      <c r="P135" s="98">
        <f t="shared" si="52"/>
        <v>49.2</v>
      </c>
      <c r="Q135" s="99">
        <v>167</v>
      </c>
      <c r="R135" s="94">
        <f t="shared" si="46"/>
        <v>10.3</v>
      </c>
      <c r="S135" s="95">
        <v>9</v>
      </c>
      <c r="T135" s="95">
        <v>1.3</v>
      </c>
      <c r="U135" s="99">
        <v>35</v>
      </c>
      <c r="V135" s="102">
        <f>W135+X135</f>
        <v>18.600000000000001</v>
      </c>
      <c r="W135" s="95">
        <v>13</v>
      </c>
      <c r="X135" s="95">
        <v>5.6</v>
      </c>
      <c r="Y135" s="99">
        <v>12</v>
      </c>
      <c r="Z135" s="100">
        <f t="shared" si="47"/>
        <v>20.299999999999997</v>
      </c>
      <c r="AA135" s="95">
        <v>11.7</v>
      </c>
      <c r="AB135" s="95">
        <v>8.6</v>
      </c>
      <c r="AC135" s="54">
        <f t="shared" si="40"/>
        <v>41.999999999999986</v>
      </c>
    </row>
    <row r="136" spans="1:29">
      <c r="A136" s="96" t="s">
        <v>137</v>
      </c>
      <c r="B136" s="97">
        <v>93630433</v>
      </c>
      <c r="C136" s="98">
        <f t="shared" si="48"/>
        <v>140.70000000000002</v>
      </c>
      <c r="D136" s="99">
        <v>153</v>
      </c>
      <c r="E136" s="100">
        <f t="shared" si="49"/>
        <v>37</v>
      </c>
      <c r="F136" s="95">
        <v>35.700000000000003</v>
      </c>
      <c r="G136" s="95">
        <v>1.3</v>
      </c>
      <c r="H136" s="99">
        <v>183</v>
      </c>
      <c r="I136" s="100">
        <f t="shared" si="50"/>
        <v>15.1</v>
      </c>
      <c r="J136" s="95">
        <v>14.5</v>
      </c>
      <c r="K136" s="95">
        <v>0.6</v>
      </c>
      <c r="L136" s="99">
        <v>104</v>
      </c>
      <c r="M136" s="100">
        <f t="shared" si="51"/>
        <v>88.600000000000009</v>
      </c>
      <c r="N136" s="95">
        <v>77.900000000000006</v>
      </c>
      <c r="O136" s="95">
        <v>10.7</v>
      </c>
      <c r="P136" s="98">
        <f t="shared" si="52"/>
        <v>79.7</v>
      </c>
      <c r="Q136" s="99">
        <v>145</v>
      </c>
      <c r="R136" s="94">
        <f t="shared" si="46"/>
        <v>16.600000000000001</v>
      </c>
      <c r="S136" s="95">
        <v>15</v>
      </c>
      <c r="T136" s="95">
        <v>1.6</v>
      </c>
      <c r="U136" s="99">
        <v>38</v>
      </c>
      <c r="V136" s="102">
        <f t="shared" si="53"/>
        <v>13.4</v>
      </c>
      <c r="W136" s="95">
        <v>7.5</v>
      </c>
      <c r="X136" s="95">
        <v>5.9</v>
      </c>
      <c r="Y136" s="99">
        <v>30</v>
      </c>
      <c r="Z136" s="100">
        <f t="shared" si="47"/>
        <v>49.7</v>
      </c>
      <c r="AA136" s="95">
        <v>39</v>
      </c>
      <c r="AB136" s="95">
        <v>10.7</v>
      </c>
      <c r="AC136" s="54">
        <f t="shared" si="40"/>
        <v>61.000000000000014</v>
      </c>
    </row>
    <row r="137" spans="1:29">
      <c r="A137" s="96" t="s">
        <v>138</v>
      </c>
      <c r="B137" s="97">
        <v>93630444</v>
      </c>
      <c r="C137" s="98">
        <f t="shared" si="48"/>
        <v>645.9</v>
      </c>
      <c r="D137" s="99">
        <v>555</v>
      </c>
      <c r="E137" s="100">
        <f t="shared" si="49"/>
        <v>189.9</v>
      </c>
      <c r="F137" s="95">
        <v>181.8</v>
      </c>
      <c r="G137" s="95">
        <v>8.1</v>
      </c>
      <c r="H137" s="99">
        <v>668</v>
      </c>
      <c r="I137" s="100">
        <f t="shared" si="50"/>
        <v>66</v>
      </c>
      <c r="J137" s="95">
        <v>62.3</v>
      </c>
      <c r="K137" s="95">
        <v>3.7</v>
      </c>
      <c r="L137" s="99">
        <v>350</v>
      </c>
      <c r="M137" s="100">
        <f t="shared" si="51"/>
        <v>390</v>
      </c>
      <c r="N137" s="95">
        <v>347.9</v>
      </c>
      <c r="O137" s="95">
        <v>42.1</v>
      </c>
      <c r="P137" s="98">
        <f t="shared" si="52"/>
        <v>370.2</v>
      </c>
      <c r="Q137" s="99">
        <v>525</v>
      </c>
      <c r="R137" s="94">
        <f t="shared" si="46"/>
        <v>96</v>
      </c>
      <c r="S137" s="95">
        <v>86</v>
      </c>
      <c r="T137" s="95">
        <v>10</v>
      </c>
      <c r="U137" s="99">
        <v>225</v>
      </c>
      <c r="V137" s="102">
        <f t="shared" si="53"/>
        <v>41.199999999999996</v>
      </c>
      <c r="W137" s="95">
        <v>33.299999999999997</v>
      </c>
      <c r="X137" s="95">
        <v>7.9</v>
      </c>
      <c r="Y137" s="99">
        <v>177</v>
      </c>
      <c r="Z137" s="100">
        <f t="shared" si="47"/>
        <v>233</v>
      </c>
      <c r="AA137" s="95">
        <v>193</v>
      </c>
      <c r="AB137" s="95">
        <v>40</v>
      </c>
      <c r="AC137" s="54">
        <f t="shared" ref="AC137:AC146" si="54">C137-P137</f>
        <v>275.7</v>
      </c>
    </row>
    <row r="138" spans="1:29" ht="15.75" thickBot="1">
      <c r="A138" s="103" t="s">
        <v>139</v>
      </c>
      <c r="B138" s="104">
        <v>93630450</v>
      </c>
      <c r="C138" s="105">
        <f t="shared" si="48"/>
        <v>56.5</v>
      </c>
      <c r="D138" s="106">
        <v>46</v>
      </c>
      <c r="E138" s="81">
        <f t="shared" si="49"/>
        <v>13.100000000000001</v>
      </c>
      <c r="F138" s="107">
        <v>12.8</v>
      </c>
      <c r="G138" s="107">
        <v>0.3</v>
      </c>
      <c r="H138" s="106">
        <v>84</v>
      </c>
      <c r="I138" s="81">
        <f t="shared" si="50"/>
        <v>7.8</v>
      </c>
      <c r="J138" s="107">
        <v>7.6</v>
      </c>
      <c r="K138" s="107">
        <v>0.2</v>
      </c>
      <c r="L138" s="106">
        <v>38</v>
      </c>
      <c r="M138" s="81">
        <f t="shared" si="51"/>
        <v>35.6</v>
      </c>
      <c r="N138" s="107">
        <v>29.9</v>
      </c>
      <c r="O138" s="107">
        <v>5.7</v>
      </c>
      <c r="P138" s="105">
        <f t="shared" si="52"/>
        <v>26</v>
      </c>
      <c r="Q138" s="106">
        <v>42</v>
      </c>
      <c r="R138" s="101">
        <f t="shared" si="46"/>
        <v>0.1</v>
      </c>
      <c r="S138" s="107">
        <v>0</v>
      </c>
      <c r="T138" s="107">
        <v>0.1</v>
      </c>
      <c r="U138" s="106">
        <v>1</v>
      </c>
      <c r="V138" s="108">
        <f t="shared" si="53"/>
        <v>5.2</v>
      </c>
      <c r="W138" s="107">
        <v>0.2</v>
      </c>
      <c r="X138" s="107">
        <v>5</v>
      </c>
      <c r="Y138" s="106">
        <v>16</v>
      </c>
      <c r="Z138" s="81">
        <f t="shared" si="47"/>
        <v>20.7</v>
      </c>
      <c r="AA138" s="107">
        <v>15</v>
      </c>
      <c r="AB138" s="107">
        <v>5.7</v>
      </c>
      <c r="AC138" s="54">
        <f t="shared" si="54"/>
        <v>30.5</v>
      </c>
    </row>
    <row r="139" spans="1:29" ht="15.75" thickBot="1">
      <c r="A139" s="82" t="s">
        <v>140</v>
      </c>
      <c r="B139" s="83">
        <v>93638000</v>
      </c>
      <c r="C139" s="84">
        <f t="shared" si="48"/>
        <v>2111.5</v>
      </c>
      <c r="D139" s="85">
        <f>SUM(D140:D146)</f>
        <v>2123</v>
      </c>
      <c r="E139" s="86">
        <f t="shared" si="49"/>
        <v>955</v>
      </c>
      <c r="F139" s="84">
        <f>SUM(F140:F146)</f>
        <v>916.2</v>
      </c>
      <c r="G139" s="84">
        <f>SUM(G140:G146)</f>
        <v>38.799999999999997</v>
      </c>
      <c r="H139" s="85">
        <f>SUM(H140:H146)</f>
        <v>2178</v>
      </c>
      <c r="I139" s="86">
        <f t="shared" si="50"/>
        <v>401.8</v>
      </c>
      <c r="J139" s="84">
        <f>SUM(J140:J146)</f>
        <v>387.8</v>
      </c>
      <c r="K139" s="84">
        <f>SUM(K140:K146)</f>
        <v>14</v>
      </c>
      <c r="L139" s="85">
        <f>SUM(L140:L146)</f>
        <v>863</v>
      </c>
      <c r="M139" s="86">
        <f t="shared" si="51"/>
        <v>754.7</v>
      </c>
      <c r="N139" s="84">
        <f>SUM(N140:N146)</f>
        <v>684.2</v>
      </c>
      <c r="O139" s="84">
        <f>SUM(O140:O146)</f>
        <v>70.5</v>
      </c>
      <c r="P139" s="84">
        <f t="shared" si="52"/>
        <v>1501.3</v>
      </c>
      <c r="Q139" s="85">
        <f>SUM(Q140:Q146)</f>
        <v>2075</v>
      </c>
      <c r="R139" s="84">
        <f t="shared" si="46"/>
        <v>544.6</v>
      </c>
      <c r="S139" s="84">
        <f>SUM(S140:S146)</f>
        <v>480</v>
      </c>
      <c r="T139" s="84">
        <f>SUM(T140:T146)</f>
        <v>64.599999999999994</v>
      </c>
      <c r="U139" s="85">
        <f>SUM(U140:U146)</f>
        <v>1369</v>
      </c>
      <c r="V139" s="84">
        <f t="shared" si="53"/>
        <v>445.29999999999995</v>
      </c>
      <c r="W139" s="84">
        <f>SUM(W140:W146)</f>
        <v>285.2</v>
      </c>
      <c r="X139" s="84">
        <f>SUM(X140:X146)</f>
        <v>160.1</v>
      </c>
      <c r="Y139" s="85">
        <f>SUM(Y140:Y146)</f>
        <v>514</v>
      </c>
      <c r="Z139" s="84">
        <f t="shared" si="47"/>
        <v>511.4</v>
      </c>
      <c r="AA139" s="84">
        <f>SUM(AA140:AA146)</f>
        <v>431.5</v>
      </c>
      <c r="AB139" s="84">
        <f>SUM(AB140:AB146)</f>
        <v>79.900000000000006</v>
      </c>
      <c r="AC139" s="54">
        <f t="shared" si="54"/>
        <v>610.20000000000005</v>
      </c>
    </row>
    <row r="140" spans="1:29">
      <c r="A140" s="88" t="s">
        <v>141</v>
      </c>
      <c r="B140" s="89">
        <v>93638402</v>
      </c>
      <c r="C140" s="90">
        <f t="shared" si="48"/>
        <v>126.19999999999999</v>
      </c>
      <c r="D140" s="91">
        <v>155</v>
      </c>
      <c r="E140" s="92">
        <f t="shared" si="49"/>
        <v>53.599999999999994</v>
      </c>
      <c r="F140" s="93">
        <v>51.8</v>
      </c>
      <c r="G140" s="93">
        <v>1.8</v>
      </c>
      <c r="H140" s="91">
        <v>124</v>
      </c>
      <c r="I140" s="92">
        <f t="shared" si="50"/>
        <v>14.8</v>
      </c>
      <c r="J140" s="93">
        <v>14.5</v>
      </c>
      <c r="K140" s="93">
        <v>0.3</v>
      </c>
      <c r="L140" s="91">
        <v>60</v>
      </c>
      <c r="M140" s="92">
        <f t="shared" si="51"/>
        <v>57.8</v>
      </c>
      <c r="N140" s="93">
        <v>50</v>
      </c>
      <c r="O140" s="93">
        <v>7.8</v>
      </c>
      <c r="P140" s="90">
        <f t="shared" si="52"/>
        <v>84.7</v>
      </c>
      <c r="Q140" s="91">
        <v>150</v>
      </c>
      <c r="R140" s="94">
        <f t="shared" si="46"/>
        <v>27.9</v>
      </c>
      <c r="S140" s="93">
        <v>25</v>
      </c>
      <c r="T140" s="93">
        <v>2.9</v>
      </c>
      <c r="U140" s="91">
        <v>85</v>
      </c>
      <c r="V140" s="101">
        <f>W140+X140</f>
        <v>16.3</v>
      </c>
      <c r="W140" s="93">
        <v>11.8</v>
      </c>
      <c r="X140" s="93">
        <v>4.5</v>
      </c>
      <c r="Y140" s="91">
        <v>37</v>
      </c>
      <c r="Z140" s="94">
        <f t="shared" si="47"/>
        <v>40.5</v>
      </c>
      <c r="AA140" s="93">
        <v>33.5</v>
      </c>
      <c r="AB140" s="93">
        <v>7</v>
      </c>
      <c r="AC140" s="54">
        <f t="shared" si="54"/>
        <v>41.499999999999986</v>
      </c>
    </row>
    <row r="141" spans="1:29">
      <c r="A141" s="96" t="s">
        <v>142</v>
      </c>
      <c r="B141" s="97">
        <v>93638404</v>
      </c>
      <c r="C141" s="98">
        <f t="shared" si="48"/>
        <v>223.39999999999998</v>
      </c>
      <c r="D141" s="99">
        <v>256</v>
      </c>
      <c r="E141" s="100">
        <f t="shared" si="49"/>
        <v>113.6</v>
      </c>
      <c r="F141" s="95">
        <v>109.5</v>
      </c>
      <c r="G141" s="95">
        <v>4.0999999999999996</v>
      </c>
      <c r="H141" s="99">
        <v>261</v>
      </c>
      <c r="I141" s="100">
        <f t="shared" si="50"/>
        <v>45.8</v>
      </c>
      <c r="J141" s="95">
        <v>44.4</v>
      </c>
      <c r="K141" s="95">
        <v>1.4</v>
      </c>
      <c r="L141" s="99">
        <v>101</v>
      </c>
      <c r="M141" s="100">
        <f t="shared" si="51"/>
        <v>64</v>
      </c>
      <c r="N141" s="95">
        <v>62.4</v>
      </c>
      <c r="O141" s="95">
        <v>1.6</v>
      </c>
      <c r="P141" s="98">
        <f t="shared" si="52"/>
        <v>143.9</v>
      </c>
      <c r="Q141" s="99">
        <v>221</v>
      </c>
      <c r="R141" s="94">
        <f t="shared" si="46"/>
        <v>54.5</v>
      </c>
      <c r="S141" s="95">
        <v>47</v>
      </c>
      <c r="T141" s="95">
        <v>7.5</v>
      </c>
      <c r="U141" s="99">
        <v>193</v>
      </c>
      <c r="V141" s="102">
        <f t="shared" ref="V141:V146" si="55">W141+X141</f>
        <v>40.799999999999997</v>
      </c>
      <c r="W141" s="95">
        <v>34</v>
      </c>
      <c r="X141" s="95">
        <v>6.8</v>
      </c>
      <c r="Y141" s="99">
        <v>68</v>
      </c>
      <c r="Z141" s="102">
        <f t="shared" si="47"/>
        <v>48.6</v>
      </c>
      <c r="AA141" s="95">
        <v>46</v>
      </c>
      <c r="AB141" s="95">
        <v>2.6</v>
      </c>
      <c r="AC141" s="54">
        <f t="shared" si="54"/>
        <v>79.499999999999972</v>
      </c>
    </row>
    <row r="142" spans="1:29">
      <c r="A142" s="96" t="s">
        <v>143</v>
      </c>
      <c r="B142" s="97">
        <v>93638407</v>
      </c>
      <c r="C142" s="98">
        <f t="shared" si="48"/>
        <v>118.4</v>
      </c>
      <c r="D142" s="99">
        <v>200</v>
      </c>
      <c r="E142" s="100">
        <f t="shared" si="49"/>
        <v>49.5</v>
      </c>
      <c r="F142" s="95">
        <v>48.2</v>
      </c>
      <c r="G142" s="95">
        <v>1.3</v>
      </c>
      <c r="H142" s="99">
        <v>205</v>
      </c>
      <c r="I142" s="100">
        <f t="shared" si="50"/>
        <v>33</v>
      </c>
      <c r="J142" s="95">
        <v>31.8</v>
      </c>
      <c r="K142" s="95">
        <v>1.2</v>
      </c>
      <c r="L142" s="99">
        <v>63</v>
      </c>
      <c r="M142" s="100">
        <f t="shared" si="51"/>
        <v>35.9</v>
      </c>
      <c r="N142" s="95">
        <v>34.9</v>
      </c>
      <c r="O142" s="95">
        <v>1</v>
      </c>
      <c r="P142" s="98">
        <f t="shared" si="52"/>
        <v>62.699999999999996</v>
      </c>
      <c r="Q142" s="99">
        <v>192</v>
      </c>
      <c r="R142" s="94">
        <f t="shared" si="46"/>
        <v>6.9</v>
      </c>
      <c r="S142" s="95">
        <v>6</v>
      </c>
      <c r="T142" s="95">
        <v>0.9</v>
      </c>
      <c r="U142" s="99">
        <v>122</v>
      </c>
      <c r="V142" s="102">
        <f t="shared" si="55"/>
        <v>36.299999999999997</v>
      </c>
      <c r="W142" s="95">
        <v>28.4</v>
      </c>
      <c r="X142" s="95">
        <v>7.9</v>
      </c>
      <c r="Y142" s="99">
        <v>32</v>
      </c>
      <c r="Z142" s="102">
        <f t="shared" si="47"/>
        <v>19.5</v>
      </c>
      <c r="AA142" s="95">
        <v>18</v>
      </c>
      <c r="AB142" s="95">
        <v>1.5</v>
      </c>
      <c r="AC142" s="54">
        <f t="shared" si="54"/>
        <v>55.70000000000001</v>
      </c>
    </row>
    <row r="143" spans="1:29">
      <c r="A143" s="96" t="s">
        <v>144</v>
      </c>
      <c r="B143" s="97">
        <v>93638417</v>
      </c>
      <c r="C143" s="98">
        <f t="shared" si="48"/>
        <v>223.4</v>
      </c>
      <c r="D143" s="99">
        <v>268</v>
      </c>
      <c r="E143" s="100">
        <f t="shared" si="49"/>
        <v>81.7</v>
      </c>
      <c r="F143" s="95">
        <v>80.7</v>
      </c>
      <c r="G143" s="95">
        <v>1</v>
      </c>
      <c r="H143" s="99">
        <v>251</v>
      </c>
      <c r="I143" s="100">
        <f t="shared" si="50"/>
        <v>38.800000000000004</v>
      </c>
      <c r="J143" s="95">
        <v>38.6</v>
      </c>
      <c r="K143" s="95">
        <v>0.2</v>
      </c>
      <c r="L143" s="99">
        <v>110</v>
      </c>
      <c r="M143" s="100">
        <f t="shared" si="51"/>
        <v>102.9</v>
      </c>
      <c r="N143" s="95">
        <v>94</v>
      </c>
      <c r="O143" s="95">
        <v>8.9</v>
      </c>
      <c r="P143" s="98">
        <f t="shared" si="52"/>
        <v>126.10000000000001</v>
      </c>
      <c r="Q143" s="99">
        <v>268</v>
      </c>
      <c r="R143" s="94">
        <f t="shared" si="46"/>
        <v>20.2</v>
      </c>
      <c r="S143" s="95">
        <v>19</v>
      </c>
      <c r="T143" s="95">
        <v>1.2</v>
      </c>
      <c r="U143" s="99">
        <v>1</v>
      </c>
      <c r="V143" s="102">
        <f t="shared" si="55"/>
        <v>37</v>
      </c>
      <c r="W143" s="95">
        <v>26</v>
      </c>
      <c r="X143" s="95">
        <v>11</v>
      </c>
      <c r="Y143" s="99">
        <v>66</v>
      </c>
      <c r="Z143" s="102">
        <f t="shared" si="47"/>
        <v>68.900000000000006</v>
      </c>
      <c r="AA143" s="95">
        <v>60</v>
      </c>
      <c r="AB143" s="95">
        <v>8.9</v>
      </c>
      <c r="AC143" s="54">
        <f t="shared" si="54"/>
        <v>97.3</v>
      </c>
    </row>
    <row r="144" spans="1:29">
      <c r="A144" s="96" t="s">
        <v>145</v>
      </c>
      <c r="B144" s="97">
        <v>93638419</v>
      </c>
      <c r="C144" s="98">
        <f t="shared" si="48"/>
        <v>285.5</v>
      </c>
      <c r="D144" s="99">
        <v>316</v>
      </c>
      <c r="E144" s="100">
        <f t="shared" si="49"/>
        <v>125.5</v>
      </c>
      <c r="F144" s="95">
        <v>119.9</v>
      </c>
      <c r="G144" s="95">
        <v>5.6</v>
      </c>
      <c r="H144" s="99">
        <v>334</v>
      </c>
      <c r="I144" s="100">
        <f t="shared" si="50"/>
        <v>83.9</v>
      </c>
      <c r="J144" s="95">
        <v>81</v>
      </c>
      <c r="K144" s="95">
        <v>2.9</v>
      </c>
      <c r="L144" s="99">
        <v>91</v>
      </c>
      <c r="M144" s="100">
        <f t="shared" si="51"/>
        <v>76.100000000000009</v>
      </c>
      <c r="N144" s="95">
        <v>69.400000000000006</v>
      </c>
      <c r="O144" s="95">
        <v>6.7</v>
      </c>
      <c r="P144" s="98">
        <f t="shared" si="52"/>
        <v>196</v>
      </c>
      <c r="Q144" s="99">
        <v>316</v>
      </c>
      <c r="R144" s="94">
        <f t="shared" si="46"/>
        <v>73</v>
      </c>
      <c r="S144" s="95">
        <v>63</v>
      </c>
      <c r="T144" s="95">
        <v>10</v>
      </c>
      <c r="U144" s="99">
        <v>261</v>
      </c>
      <c r="V144" s="102">
        <f t="shared" si="55"/>
        <v>77.3</v>
      </c>
      <c r="W144" s="95">
        <v>65</v>
      </c>
      <c r="X144" s="95">
        <v>12.3</v>
      </c>
      <c r="Y144" s="99">
        <v>58</v>
      </c>
      <c r="Z144" s="102">
        <f t="shared" si="47"/>
        <v>45.7</v>
      </c>
      <c r="AA144" s="95">
        <v>39</v>
      </c>
      <c r="AB144" s="95">
        <v>6.7</v>
      </c>
      <c r="AC144" s="54">
        <f t="shared" si="54"/>
        <v>89.5</v>
      </c>
    </row>
    <row r="145" spans="1:29">
      <c r="A145" s="96" t="s">
        <v>146</v>
      </c>
      <c r="B145" s="97">
        <v>93638421</v>
      </c>
      <c r="C145" s="98">
        <f t="shared" si="48"/>
        <v>117.6</v>
      </c>
      <c r="D145" s="99">
        <v>96</v>
      </c>
      <c r="E145" s="100">
        <f t="shared" si="49"/>
        <v>33</v>
      </c>
      <c r="F145" s="95">
        <v>32.5</v>
      </c>
      <c r="G145" s="95">
        <v>0.5</v>
      </c>
      <c r="H145" s="99">
        <v>110</v>
      </c>
      <c r="I145" s="100">
        <f t="shared" si="50"/>
        <v>36.5</v>
      </c>
      <c r="J145" s="95">
        <v>36.1</v>
      </c>
      <c r="K145" s="95">
        <v>0.4</v>
      </c>
      <c r="L145" s="99">
        <v>57</v>
      </c>
      <c r="M145" s="100">
        <f t="shared" si="51"/>
        <v>48.1</v>
      </c>
      <c r="N145" s="95">
        <v>44.9</v>
      </c>
      <c r="O145" s="95">
        <v>3.2</v>
      </c>
      <c r="P145" s="98">
        <f t="shared" si="52"/>
        <v>49.900000000000006</v>
      </c>
      <c r="Q145" s="99">
        <v>96</v>
      </c>
      <c r="R145" s="94">
        <f t="shared" si="46"/>
        <v>1.1000000000000001</v>
      </c>
      <c r="S145" s="95">
        <v>0</v>
      </c>
      <c r="T145" s="95">
        <v>1.1000000000000001</v>
      </c>
      <c r="U145" s="99">
        <v>90</v>
      </c>
      <c r="V145" s="102">
        <f t="shared" si="55"/>
        <v>24.6</v>
      </c>
      <c r="W145" s="95">
        <v>11</v>
      </c>
      <c r="X145" s="95">
        <v>13.6</v>
      </c>
      <c r="Y145" s="99">
        <v>32</v>
      </c>
      <c r="Z145" s="102">
        <f t="shared" si="47"/>
        <v>24.2</v>
      </c>
      <c r="AA145" s="95">
        <v>21</v>
      </c>
      <c r="AB145" s="95">
        <v>3.2</v>
      </c>
      <c r="AC145" s="54">
        <f t="shared" si="54"/>
        <v>67.699999999999989</v>
      </c>
    </row>
    <row r="146" spans="1:29">
      <c r="A146" s="148" t="s">
        <v>147</v>
      </c>
      <c r="B146" s="104">
        <v>93638427</v>
      </c>
      <c r="C146" s="105">
        <f t="shared" si="48"/>
        <v>1017</v>
      </c>
      <c r="D146" s="106">
        <v>832</v>
      </c>
      <c r="E146" s="81">
        <f t="shared" si="49"/>
        <v>498.1</v>
      </c>
      <c r="F146" s="107">
        <v>473.6</v>
      </c>
      <c r="G146" s="107">
        <v>24.5</v>
      </c>
      <c r="H146" s="106">
        <v>893</v>
      </c>
      <c r="I146" s="81">
        <f t="shared" si="50"/>
        <v>149</v>
      </c>
      <c r="J146" s="107">
        <v>141.4</v>
      </c>
      <c r="K146" s="107">
        <v>7.6</v>
      </c>
      <c r="L146" s="106">
        <v>381</v>
      </c>
      <c r="M146" s="81">
        <f t="shared" si="51"/>
        <v>369.90000000000003</v>
      </c>
      <c r="N146" s="107">
        <v>328.6</v>
      </c>
      <c r="O146" s="107">
        <v>41.3</v>
      </c>
      <c r="P146" s="105">
        <f t="shared" si="52"/>
        <v>838</v>
      </c>
      <c r="Q146" s="106">
        <v>832</v>
      </c>
      <c r="R146" s="101">
        <f t="shared" si="46"/>
        <v>361</v>
      </c>
      <c r="S146" s="107">
        <v>320</v>
      </c>
      <c r="T146" s="107">
        <v>41</v>
      </c>
      <c r="U146" s="106">
        <v>617</v>
      </c>
      <c r="V146" s="108">
        <f t="shared" si="55"/>
        <v>213</v>
      </c>
      <c r="W146" s="107">
        <v>109</v>
      </c>
      <c r="X146" s="107">
        <v>104</v>
      </c>
      <c r="Y146" s="106">
        <v>221</v>
      </c>
      <c r="Z146" s="108">
        <f t="shared" si="47"/>
        <v>264</v>
      </c>
      <c r="AA146" s="107">
        <v>214</v>
      </c>
      <c r="AB146" s="107">
        <v>50</v>
      </c>
      <c r="AC146" s="149">
        <f t="shared" si="54"/>
        <v>179</v>
      </c>
    </row>
    <row r="147" spans="1:29" s="152" customFormat="1">
      <c r="A147" s="150" t="s">
        <v>148</v>
      </c>
      <c r="B147" s="150"/>
      <c r="C147" s="151">
        <f>C139+C132+C129+C116+C106+C98+C97+C92+C85+C77+C68+C57+C55+C48+C39+C27+C16+C9+C8</f>
        <v>102628.9</v>
      </c>
      <c r="D147" s="151">
        <f t="shared" ref="D147:AC147" si="56">D139+D132+D129+D116+D106+D98+D97+D92+D85+D77+D68+D57+D55+D48+D39+D27+D16+D9+D8</f>
        <v>48403</v>
      </c>
      <c r="E147" s="151">
        <f t="shared" si="56"/>
        <v>28106.7</v>
      </c>
      <c r="F147" s="151">
        <f t="shared" si="56"/>
        <v>25188.6</v>
      </c>
      <c r="G147" s="151">
        <f t="shared" si="56"/>
        <v>2901.1</v>
      </c>
      <c r="H147" s="151">
        <f t="shared" si="56"/>
        <v>40691</v>
      </c>
      <c r="I147" s="151">
        <f t="shared" si="56"/>
        <v>24080.3</v>
      </c>
      <c r="J147" s="151">
        <f t="shared" si="56"/>
        <v>20774.900000000001</v>
      </c>
      <c r="K147" s="151">
        <f t="shared" si="56"/>
        <v>3291.4</v>
      </c>
      <c r="L147" s="151">
        <f t="shared" si="56"/>
        <v>32446</v>
      </c>
      <c r="M147" s="151">
        <f t="shared" si="56"/>
        <v>50441.9</v>
      </c>
      <c r="N147" s="151">
        <f t="shared" si="56"/>
        <v>43997.8</v>
      </c>
      <c r="O147" s="151">
        <f t="shared" si="56"/>
        <v>6494.1</v>
      </c>
      <c r="P147" s="151">
        <f t="shared" si="56"/>
        <v>85030.9</v>
      </c>
      <c r="Q147" s="151">
        <f t="shared" si="56"/>
        <v>44915</v>
      </c>
      <c r="R147" s="151">
        <f t="shared" si="56"/>
        <v>22347.599999999999</v>
      </c>
      <c r="S147" s="151">
        <f t="shared" si="56"/>
        <v>19235.5</v>
      </c>
      <c r="T147" s="151">
        <f t="shared" si="56"/>
        <v>3112.1</v>
      </c>
      <c r="U147" s="151">
        <f t="shared" si="56"/>
        <v>30397</v>
      </c>
      <c r="V147" s="151">
        <f t="shared" si="56"/>
        <v>19098.900000000001</v>
      </c>
      <c r="W147" s="151">
        <f t="shared" si="56"/>
        <v>16086.9</v>
      </c>
      <c r="X147" s="151">
        <f t="shared" si="56"/>
        <v>3012</v>
      </c>
      <c r="Y147" s="151">
        <f t="shared" si="56"/>
        <v>26988</v>
      </c>
      <c r="Z147" s="151">
        <f t="shared" si="56"/>
        <v>43565.4</v>
      </c>
      <c r="AA147" s="151">
        <f t="shared" si="56"/>
        <v>36522.300000000003</v>
      </c>
      <c r="AB147" s="151">
        <f t="shared" si="56"/>
        <v>7043.1</v>
      </c>
      <c r="AC147" s="151">
        <f t="shared" si="56"/>
        <v>17598</v>
      </c>
    </row>
  </sheetData>
  <mergeCells count="11">
    <mergeCell ref="P2:P6"/>
    <mergeCell ref="Q2:T5"/>
    <mergeCell ref="U2:X5"/>
    <mergeCell ref="Y2:AB5"/>
    <mergeCell ref="AC2:AC6"/>
    <mergeCell ref="L2:O5"/>
    <mergeCell ref="A2:A6"/>
    <mergeCell ref="B2:B6"/>
    <mergeCell ref="C2:C6"/>
    <mergeCell ref="D2:G5"/>
    <mergeCell ref="H2:K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2015-08-25T05:40:40Z</dcterms:modified>
</cp:coreProperties>
</file>