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AA147" i="1" l="1"/>
  <c r="W147" i="1"/>
  <c r="S147" i="1"/>
  <c r="N147" i="1"/>
  <c r="J147" i="1"/>
  <c r="F147" i="1"/>
  <c r="AA146" i="1"/>
  <c r="W146" i="1"/>
  <c r="S146" i="1"/>
  <c r="N146" i="1"/>
  <c r="J146" i="1"/>
  <c r="F146" i="1"/>
  <c r="D146" i="1" s="1"/>
  <c r="AA145" i="1"/>
  <c r="W145" i="1"/>
  <c r="S145" i="1"/>
  <c r="N145" i="1"/>
  <c r="J145" i="1"/>
  <c r="F145" i="1"/>
  <c r="AA144" i="1"/>
  <c r="W144" i="1"/>
  <c r="S144" i="1"/>
  <c r="N144" i="1"/>
  <c r="J144" i="1"/>
  <c r="F144" i="1"/>
  <c r="D144" i="1" s="1"/>
  <c r="AA143" i="1"/>
  <c r="W143" i="1"/>
  <c r="S143" i="1"/>
  <c r="N143" i="1"/>
  <c r="J143" i="1"/>
  <c r="F143" i="1"/>
  <c r="AA142" i="1"/>
  <c r="W142" i="1"/>
  <c r="S142" i="1"/>
  <c r="N142" i="1"/>
  <c r="J142" i="1"/>
  <c r="F142" i="1"/>
  <c r="D142" i="1" s="1"/>
  <c r="AA141" i="1"/>
  <c r="W141" i="1"/>
  <c r="S141" i="1"/>
  <c r="N141" i="1"/>
  <c r="J141" i="1"/>
  <c r="F141" i="1"/>
  <c r="AC140" i="1"/>
  <c r="AB140" i="1"/>
  <c r="Z140" i="1"/>
  <c r="Z148" i="1" s="1"/>
  <c r="Y140" i="1"/>
  <c r="X140" i="1"/>
  <c r="V140" i="1"/>
  <c r="V148" i="1" s="1"/>
  <c r="U140" i="1"/>
  <c r="T140" i="1"/>
  <c r="R140" i="1"/>
  <c r="R148" i="1" s="1"/>
  <c r="N140" i="1"/>
  <c r="N148" i="1" s="1"/>
  <c r="J140" i="1"/>
  <c r="J148" i="1" s="1"/>
  <c r="F140" i="1"/>
  <c r="F148" i="1" s="1"/>
  <c r="AA139" i="1"/>
  <c r="W139" i="1"/>
  <c r="S139" i="1"/>
  <c r="N139" i="1"/>
  <c r="J139" i="1"/>
  <c r="F139" i="1"/>
  <c r="D139" i="1" s="1"/>
  <c r="AA138" i="1"/>
  <c r="W138" i="1"/>
  <c r="S138" i="1"/>
  <c r="N138" i="1"/>
  <c r="J138" i="1"/>
  <c r="F138" i="1"/>
  <c r="AA137" i="1"/>
  <c r="W137" i="1"/>
  <c r="S137" i="1"/>
  <c r="N137" i="1"/>
  <c r="J137" i="1"/>
  <c r="F137" i="1"/>
  <c r="D137" i="1" s="1"/>
  <c r="AA136" i="1"/>
  <c r="W136" i="1"/>
  <c r="S136" i="1"/>
  <c r="N136" i="1"/>
  <c r="J136" i="1"/>
  <c r="F136" i="1"/>
  <c r="AA135" i="1"/>
  <c r="W135" i="1"/>
  <c r="S135" i="1"/>
  <c r="N135" i="1"/>
  <c r="J135" i="1"/>
  <c r="F135" i="1"/>
  <c r="D135" i="1" s="1"/>
  <c r="AA134" i="1"/>
  <c r="W134" i="1"/>
  <c r="W133" i="1" s="1"/>
  <c r="S134" i="1"/>
  <c r="S133" i="1" s="1"/>
  <c r="N134" i="1"/>
  <c r="J134" i="1"/>
  <c r="F134" i="1"/>
  <c r="AC133" i="1"/>
  <c r="AB133" i="1"/>
  <c r="AA133" i="1"/>
  <c r="Z133" i="1"/>
  <c r="Y133" i="1"/>
  <c r="X133" i="1"/>
  <c r="V133" i="1"/>
  <c r="U133" i="1"/>
  <c r="T133" i="1"/>
  <c r="R133" i="1"/>
  <c r="N133" i="1"/>
  <c r="J133" i="1"/>
  <c r="F133" i="1"/>
  <c r="AA132" i="1"/>
  <c r="W132" i="1"/>
  <c r="S132" i="1"/>
  <c r="Q132" i="1" s="1"/>
  <c r="N132" i="1"/>
  <c r="J132" i="1"/>
  <c r="F132" i="1"/>
  <c r="AA131" i="1"/>
  <c r="W131" i="1"/>
  <c r="S131" i="1"/>
  <c r="N131" i="1"/>
  <c r="J131" i="1"/>
  <c r="F131" i="1"/>
  <c r="AC130" i="1"/>
  <c r="AB130" i="1"/>
  <c r="Z130" i="1"/>
  <c r="Y130" i="1"/>
  <c r="X130" i="1"/>
  <c r="V130" i="1"/>
  <c r="U130" i="1"/>
  <c r="T130" i="1"/>
  <c r="R130" i="1"/>
  <c r="N130" i="1"/>
  <c r="J130" i="1"/>
  <c r="F130" i="1"/>
  <c r="AA129" i="1"/>
  <c r="W129" i="1"/>
  <c r="S129" i="1"/>
  <c r="Q129" i="1" s="1"/>
  <c r="N129" i="1"/>
  <c r="J129" i="1"/>
  <c r="F129" i="1"/>
  <c r="AA128" i="1"/>
  <c r="W128" i="1"/>
  <c r="S128" i="1"/>
  <c r="N128" i="1"/>
  <c r="J128" i="1"/>
  <c r="F128" i="1"/>
  <c r="AA127" i="1"/>
  <c r="W127" i="1"/>
  <c r="S127" i="1"/>
  <c r="Q127" i="1" s="1"/>
  <c r="N127" i="1"/>
  <c r="J127" i="1"/>
  <c r="F127" i="1"/>
  <c r="AA126" i="1"/>
  <c r="W126" i="1"/>
  <c r="S126" i="1"/>
  <c r="N126" i="1"/>
  <c r="J126" i="1"/>
  <c r="F126" i="1"/>
  <c r="AA125" i="1"/>
  <c r="W125" i="1"/>
  <c r="S125" i="1"/>
  <c r="Q125" i="1" s="1"/>
  <c r="N125" i="1"/>
  <c r="J125" i="1"/>
  <c r="F125" i="1"/>
  <c r="AA124" i="1"/>
  <c r="W124" i="1"/>
  <c r="S124" i="1"/>
  <c r="N124" i="1"/>
  <c r="J124" i="1"/>
  <c r="F124" i="1"/>
  <c r="AA123" i="1"/>
  <c r="W123" i="1"/>
  <c r="S123" i="1"/>
  <c r="Q123" i="1" s="1"/>
  <c r="N123" i="1"/>
  <c r="J123" i="1"/>
  <c r="F123" i="1"/>
  <c r="AA122" i="1"/>
  <c r="W122" i="1"/>
  <c r="S122" i="1"/>
  <c r="N122" i="1"/>
  <c r="J122" i="1"/>
  <c r="F122" i="1"/>
  <c r="AA121" i="1"/>
  <c r="W121" i="1"/>
  <c r="S121" i="1"/>
  <c r="Q121" i="1" s="1"/>
  <c r="N121" i="1"/>
  <c r="J121" i="1"/>
  <c r="F121" i="1"/>
  <c r="D121" i="1" s="1"/>
  <c r="AA120" i="1"/>
  <c r="W120" i="1"/>
  <c r="S120" i="1"/>
  <c r="N120" i="1"/>
  <c r="J120" i="1"/>
  <c r="F120" i="1"/>
  <c r="AA119" i="1"/>
  <c r="W119" i="1"/>
  <c r="S119" i="1"/>
  <c r="N119" i="1"/>
  <c r="J119" i="1"/>
  <c r="F119" i="1"/>
  <c r="D119" i="1" s="1"/>
  <c r="AA118" i="1"/>
  <c r="W118" i="1"/>
  <c r="S118" i="1"/>
  <c r="N118" i="1"/>
  <c r="J118" i="1"/>
  <c r="F118" i="1"/>
  <c r="AC117" i="1"/>
  <c r="AB117" i="1"/>
  <c r="Z117" i="1"/>
  <c r="Y117" i="1"/>
  <c r="X117" i="1"/>
  <c r="V117" i="1"/>
  <c r="U117" i="1"/>
  <c r="T117" i="1"/>
  <c r="R117" i="1"/>
  <c r="N117" i="1"/>
  <c r="J117" i="1"/>
  <c r="F117" i="1"/>
  <c r="AA116" i="1"/>
  <c r="W116" i="1"/>
  <c r="S116" i="1"/>
  <c r="N116" i="1"/>
  <c r="J116" i="1"/>
  <c r="F116" i="1"/>
  <c r="D116" i="1" s="1"/>
  <c r="AA115" i="1"/>
  <c r="W115" i="1"/>
  <c r="S115" i="1"/>
  <c r="N115" i="1"/>
  <c r="J115" i="1"/>
  <c r="F115" i="1"/>
  <c r="AA114" i="1"/>
  <c r="W114" i="1"/>
  <c r="S114" i="1"/>
  <c r="N114" i="1"/>
  <c r="J114" i="1"/>
  <c r="F114" i="1"/>
  <c r="D114" i="1" s="1"/>
  <c r="AA113" i="1"/>
  <c r="W113" i="1"/>
  <c r="S113" i="1"/>
  <c r="N113" i="1"/>
  <c r="J113" i="1"/>
  <c r="F113" i="1"/>
  <c r="AA112" i="1"/>
  <c r="W112" i="1"/>
  <c r="S112" i="1"/>
  <c r="N112" i="1"/>
  <c r="J112" i="1"/>
  <c r="F112" i="1"/>
  <c r="D112" i="1" s="1"/>
  <c r="AA111" i="1"/>
  <c r="W111" i="1"/>
  <c r="S111" i="1"/>
  <c r="N111" i="1"/>
  <c r="J111" i="1"/>
  <c r="F111" i="1"/>
  <c r="AA110" i="1"/>
  <c r="W110" i="1"/>
  <c r="S110" i="1"/>
  <c r="N110" i="1"/>
  <c r="J110" i="1"/>
  <c r="F110" i="1"/>
  <c r="D110" i="1" s="1"/>
  <c r="AA109" i="1"/>
  <c r="W109" i="1"/>
  <c r="S109" i="1"/>
  <c r="N109" i="1"/>
  <c r="J109" i="1"/>
  <c r="F109" i="1"/>
  <c r="AA108" i="1"/>
  <c r="W108" i="1"/>
  <c r="S108" i="1"/>
  <c r="N108" i="1"/>
  <c r="J108" i="1"/>
  <c r="F108" i="1"/>
  <c r="D108" i="1" s="1"/>
  <c r="AC107" i="1"/>
  <c r="AB107" i="1"/>
  <c r="Z107" i="1"/>
  <c r="Y107" i="1"/>
  <c r="X107" i="1"/>
  <c r="V107" i="1"/>
  <c r="U107" i="1"/>
  <c r="T107" i="1"/>
  <c r="R107" i="1"/>
  <c r="N107" i="1"/>
  <c r="J107" i="1"/>
  <c r="F107" i="1"/>
  <c r="AA106" i="1"/>
  <c r="W106" i="1"/>
  <c r="S106" i="1"/>
  <c r="N106" i="1"/>
  <c r="J106" i="1"/>
  <c r="F106" i="1"/>
  <c r="AA105" i="1"/>
  <c r="W105" i="1"/>
  <c r="S105" i="1"/>
  <c r="N105" i="1"/>
  <c r="J105" i="1"/>
  <c r="F105" i="1"/>
  <c r="AA104" i="1"/>
  <c r="W104" i="1"/>
  <c r="S104" i="1"/>
  <c r="N104" i="1"/>
  <c r="J104" i="1"/>
  <c r="F104" i="1"/>
  <c r="AA103" i="1"/>
  <c r="W103" i="1"/>
  <c r="S103" i="1"/>
  <c r="N103" i="1"/>
  <c r="J103" i="1"/>
  <c r="F103" i="1"/>
  <c r="AA102" i="1"/>
  <c r="W102" i="1"/>
  <c r="S102" i="1"/>
  <c r="N102" i="1"/>
  <c r="J102" i="1"/>
  <c r="F102" i="1"/>
  <c r="AA101" i="1"/>
  <c r="W101" i="1"/>
  <c r="S101" i="1"/>
  <c r="N101" i="1"/>
  <c r="J101" i="1"/>
  <c r="F101" i="1"/>
  <c r="AA100" i="1"/>
  <c r="W100" i="1"/>
  <c r="S100" i="1"/>
  <c r="N100" i="1"/>
  <c r="J100" i="1"/>
  <c r="F100" i="1"/>
  <c r="AC99" i="1"/>
  <c r="AB99" i="1"/>
  <c r="Z99" i="1"/>
  <c r="Y99" i="1"/>
  <c r="X99" i="1"/>
  <c r="V99" i="1"/>
  <c r="U99" i="1"/>
  <c r="T99" i="1"/>
  <c r="S99" i="1"/>
  <c r="R99" i="1"/>
  <c r="N99" i="1"/>
  <c r="J99" i="1"/>
  <c r="F99" i="1"/>
  <c r="AA98" i="1"/>
  <c r="W98" i="1"/>
  <c r="S98" i="1"/>
  <c r="N98" i="1"/>
  <c r="J98" i="1"/>
  <c r="F98" i="1"/>
  <c r="AB97" i="1"/>
  <c r="T97" i="1"/>
  <c r="Q97" i="1"/>
  <c r="D97" i="1"/>
  <c r="Q96" i="1"/>
  <c r="D96" i="1"/>
  <c r="X95" i="1"/>
  <c r="T95" i="1"/>
  <c r="Q95" i="1"/>
  <c r="D95" i="1"/>
  <c r="X94" i="1"/>
  <c r="T94" i="1"/>
  <c r="Q94" i="1"/>
  <c r="Q93" i="1" s="1"/>
  <c r="D94" i="1"/>
  <c r="AC93" i="1"/>
  <c r="AA93" i="1"/>
  <c r="Z93" i="1"/>
  <c r="Y93" i="1"/>
  <c r="W93" i="1"/>
  <c r="V93" i="1"/>
  <c r="U93" i="1"/>
  <c r="S93" i="1"/>
  <c r="R93" i="1"/>
  <c r="P93" i="1"/>
  <c r="O93" i="1"/>
  <c r="O148" i="1" s="1"/>
  <c r="N93" i="1"/>
  <c r="M93" i="1"/>
  <c r="M148" i="1" s="1"/>
  <c r="L93" i="1"/>
  <c r="K93" i="1"/>
  <c r="K148" i="1" s="1"/>
  <c r="J93" i="1"/>
  <c r="I93" i="1"/>
  <c r="I148" i="1" s="1"/>
  <c r="H93" i="1"/>
  <c r="G93" i="1"/>
  <c r="G148" i="1" s="1"/>
  <c r="F93" i="1"/>
  <c r="E93" i="1"/>
  <c r="E148" i="1" s="1"/>
  <c r="Q92" i="1"/>
  <c r="D92" i="1"/>
  <c r="Q91" i="1"/>
  <c r="D91" i="1"/>
  <c r="Q90" i="1"/>
  <c r="D90" i="1"/>
  <c r="Q89" i="1"/>
  <c r="D89" i="1"/>
  <c r="Q88" i="1"/>
  <c r="D88" i="1"/>
  <c r="Q87" i="1"/>
  <c r="Q86" i="1" s="1"/>
  <c r="D87" i="1"/>
  <c r="AC86" i="1"/>
  <c r="AA86" i="1"/>
  <c r="Z86" i="1"/>
  <c r="Y86" i="1"/>
  <c r="W86" i="1"/>
  <c r="V86" i="1"/>
  <c r="U86" i="1"/>
  <c r="S86" i="1"/>
  <c r="R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Q85" i="1"/>
  <c r="D85" i="1"/>
  <c r="Q84" i="1"/>
  <c r="D84" i="1"/>
  <c r="Q83" i="1"/>
  <c r="D83" i="1"/>
  <c r="Q82" i="1"/>
  <c r="D82" i="1"/>
  <c r="Q81" i="1"/>
  <c r="D81" i="1"/>
  <c r="Q80" i="1"/>
  <c r="D80" i="1"/>
  <c r="Q79" i="1"/>
  <c r="Q78" i="1" s="1"/>
  <c r="D79" i="1"/>
  <c r="AC78" i="1"/>
  <c r="AA78" i="1"/>
  <c r="Z78" i="1"/>
  <c r="Y78" i="1"/>
  <c r="W78" i="1"/>
  <c r="V78" i="1"/>
  <c r="U78" i="1"/>
  <c r="S78" i="1"/>
  <c r="R78" i="1"/>
  <c r="P78" i="1"/>
  <c r="N78" i="1"/>
  <c r="M78" i="1"/>
  <c r="L78" i="1"/>
  <c r="K78" i="1"/>
  <c r="J78" i="1"/>
  <c r="I78" i="1"/>
  <c r="G78" i="1"/>
  <c r="F78" i="1"/>
  <c r="E78" i="1"/>
  <c r="Q77" i="1"/>
  <c r="D77" i="1"/>
  <c r="Q76" i="1"/>
  <c r="D76" i="1"/>
  <c r="Q75" i="1"/>
  <c r="D75" i="1"/>
  <c r="Q74" i="1"/>
  <c r="D74" i="1"/>
  <c r="Q73" i="1"/>
  <c r="D73" i="1"/>
  <c r="Q72" i="1"/>
  <c r="D72" i="1"/>
  <c r="X71" i="1"/>
  <c r="Q71" i="1"/>
  <c r="D71" i="1"/>
  <c r="Q70" i="1"/>
  <c r="D70" i="1"/>
  <c r="AC69" i="1"/>
  <c r="AA69" i="1"/>
  <c r="Z69" i="1"/>
  <c r="Y69" i="1"/>
  <c r="W69" i="1"/>
  <c r="V69" i="1"/>
  <c r="U69" i="1"/>
  <c r="R69" i="1"/>
  <c r="P69" i="1"/>
  <c r="O69" i="1"/>
  <c r="N69" i="1"/>
  <c r="M69" i="1"/>
  <c r="K69" i="1"/>
  <c r="J69" i="1"/>
  <c r="I69" i="1"/>
  <c r="H69" i="1"/>
  <c r="G69" i="1"/>
  <c r="F69" i="1"/>
  <c r="E69" i="1"/>
  <c r="X68" i="1"/>
  <c r="Q68" i="1"/>
  <c r="D68" i="1"/>
  <c r="X67" i="1"/>
  <c r="Q67" i="1"/>
  <c r="D67" i="1"/>
  <c r="Q66" i="1"/>
  <c r="D66" i="1"/>
  <c r="X65" i="1"/>
  <c r="Q65" i="1"/>
  <c r="D65" i="1"/>
  <c r="X64" i="1"/>
  <c r="Q64" i="1"/>
  <c r="D64" i="1"/>
  <c r="AB63" i="1"/>
  <c r="X63" i="1"/>
  <c r="Q63" i="1"/>
  <c r="D63" i="1"/>
  <c r="AB62" i="1"/>
  <c r="Q62" i="1"/>
  <c r="D62" i="1"/>
  <c r="AB61" i="1"/>
  <c r="X61" i="1"/>
  <c r="Q61" i="1"/>
  <c r="D61" i="1"/>
  <c r="AB60" i="1"/>
  <c r="X60" i="1"/>
  <c r="Q60" i="1"/>
  <c r="D60" i="1"/>
  <c r="Q59" i="1"/>
  <c r="D59" i="1"/>
  <c r="AC58" i="1"/>
  <c r="AA58" i="1"/>
  <c r="Z58" i="1"/>
  <c r="Y58" i="1"/>
  <c r="W58" i="1"/>
  <c r="V58" i="1"/>
  <c r="U58" i="1"/>
  <c r="S58" i="1"/>
  <c r="R58" i="1"/>
  <c r="P58" i="1"/>
  <c r="O58" i="1"/>
  <c r="N58" i="1"/>
  <c r="M58" i="1"/>
  <c r="L58" i="1"/>
  <c r="K58" i="1"/>
  <c r="J58" i="1"/>
  <c r="I58" i="1"/>
  <c r="H58" i="1"/>
  <c r="G58" i="1"/>
  <c r="F58" i="1"/>
  <c r="E58" i="1"/>
  <c r="AC57" i="1"/>
  <c r="Y57" i="1"/>
  <c r="U57" i="1"/>
  <c r="Q57" i="1"/>
  <c r="AD57" i="1" s="1"/>
  <c r="AB56" i="1"/>
  <c r="AA56" i="1"/>
  <c r="Z56" i="1"/>
  <c r="X56" i="1"/>
  <c r="W56" i="1"/>
  <c r="Q56" i="1" s="1"/>
  <c r="V56" i="1"/>
  <c r="T56" i="1"/>
  <c r="S56" i="1"/>
  <c r="R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AC55" i="1"/>
  <c r="Y55" i="1"/>
  <c r="U55" i="1"/>
  <c r="Q55" i="1"/>
  <c r="AD55" i="1" s="1"/>
  <c r="P55" i="1"/>
  <c r="L55" i="1"/>
  <c r="H55" i="1"/>
  <c r="AC54" i="1"/>
  <c r="Y54" i="1"/>
  <c r="U54" i="1"/>
  <c r="Q54" i="1"/>
  <c r="AD54" i="1" s="1"/>
  <c r="P54" i="1"/>
  <c r="L54" i="1"/>
  <c r="H54" i="1"/>
  <c r="AC53" i="1"/>
  <c r="Y53" i="1"/>
  <c r="U53" i="1"/>
  <c r="Q53" i="1"/>
  <c r="AD53" i="1" s="1"/>
  <c r="P53" i="1"/>
  <c r="L53" i="1"/>
  <c r="H53" i="1"/>
  <c r="AC52" i="1"/>
  <c r="Y52" i="1"/>
  <c r="U52" i="1"/>
  <c r="Q52" i="1"/>
  <c r="AD52" i="1" s="1"/>
  <c r="P52" i="1"/>
  <c r="L52" i="1"/>
  <c r="H52" i="1"/>
  <c r="AC51" i="1"/>
  <c r="Y51" i="1"/>
  <c r="U51" i="1"/>
  <c r="Q51" i="1"/>
  <c r="AD51" i="1" s="1"/>
  <c r="P51" i="1"/>
  <c r="L51" i="1"/>
  <c r="H51" i="1"/>
  <c r="AC50" i="1"/>
  <c r="Y50" i="1"/>
  <c r="U50" i="1"/>
  <c r="Q50" i="1"/>
  <c r="AD50" i="1" s="1"/>
  <c r="P50" i="1"/>
  <c r="L50" i="1"/>
  <c r="H50" i="1"/>
  <c r="AB49" i="1"/>
  <c r="AA49" i="1"/>
  <c r="Z49" i="1"/>
  <c r="X49" i="1"/>
  <c r="W49" i="1"/>
  <c r="V49" i="1"/>
  <c r="T49" i="1"/>
  <c r="S49" i="1"/>
  <c r="R49" i="1"/>
  <c r="O49" i="1"/>
  <c r="N49" i="1"/>
  <c r="M49" i="1"/>
  <c r="K49" i="1"/>
  <c r="J49" i="1"/>
  <c r="I49" i="1"/>
  <c r="G49" i="1"/>
  <c r="F49" i="1"/>
  <c r="E49" i="1"/>
  <c r="AC48" i="1"/>
  <c r="Y48" i="1"/>
  <c r="U48" i="1"/>
  <c r="Q48" i="1"/>
  <c r="AD48" i="1" s="1"/>
  <c r="P48" i="1"/>
  <c r="L48" i="1"/>
  <c r="H48" i="1"/>
  <c r="AC47" i="1"/>
  <c r="Y47" i="1"/>
  <c r="U47" i="1"/>
  <c r="Q47" i="1"/>
  <c r="AD47" i="1" s="1"/>
  <c r="P47" i="1"/>
  <c r="L47" i="1"/>
  <c r="H47" i="1"/>
  <c r="AC46" i="1"/>
  <c r="Y46" i="1"/>
  <c r="U46" i="1"/>
  <c r="Q46" i="1"/>
  <c r="AD46" i="1" s="1"/>
  <c r="P46" i="1"/>
  <c r="L46" i="1"/>
  <c r="H46" i="1"/>
  <c r="AC45" i="1"/>
  <c r="Y45" i="1"/>
  <c r="U45" i="1"/>
  <c r="Q45" i="1"/>
  <c r="AD45" i="1" s="1"/>
  <c r="P45" i="1"/>
  <c r="L45" i="1"/>
  <c r="H45" i="1"/>
  <c r="AC44" i="1"/>
  <c r="Y44" i="1"/>
  <c r="U44" i="1"/>
  <c r="Q44" i="1"/>
  <c r="AD44" i="1" s="1"/>
  <c r="P44" i="1"/>
  <c r="L44" i="1"/>
  <c r="H44" i="1"/>
  <c r="AC43" i="1"/>
  <c r="Y43" i="1"/>
  <c r="U43" i="1"/>
  <c r="Q43" i="1"/>
  <c r="AD43" i="1" s="1"/>
  <c r="P43" i="1"/>
  <c r="L43" i="1"/>
  <c r="H43" i="1"/>
  <c r="AC42" i="1"/>
  <c r="Y42" i="1"/>
  <c r="U42" i="1"/>
  <c r="Q42" i="1"/>
  <c r="AD42" i="1" s="1"/>
  <c r="P42" i="1"/>
  <c r="L42" i="1"/>
  <c r="AC41" i="1"/>
  <c r="Y41" i="1"/>
  <c r="U41" i="1"/>
  <c r="Q41" i="1"/>
  <c r="AD41" i="1" s="1"/>
  <c r="P41" i="1"/>
  <c r="L41" i="1"/>
  <c r="H41" i="1"/>
  <c r="AB40" i="1"/>
  <c r="AA40" i="1"/>
  <c r="Z40" i="1"/>
  <c r="X40" i="1"/>
  <c r="W40" i="1"/>
  <c r="V40" i="1"/>
  <c r="T40" i="1"/>
  <c r="S40" i="1"/>
  <c r="R40" i="1"/>
  <c r="O40" i="1"/>
  <c r="N40" i="1"/>
  <c r="M40" i="1"/>
  <c r="K40" i="1"/>
  <c r="J40" i="1"/>
  <c r="I40" i="1"/>
  <c r="G40" i="1"/>
  <c r="F40" i="1"/>
  <c r="E40" i="1"/>
  <c r="AC39" i="1"/>
  <c r="Y39" i="1"/>
  <c r="U39" i="1"/>
  <c r="Q39" i="1"/>
  <c r="AD39" i="1" s="1"/>
  <c r="P39" i="1"/>
  <c r="L39" i="1"/>
  <c r="H39" i="1"/>
  <c r="AC38" i="1"/>
  <c r="Y38" i="1"/>
  <c r="U38" i="1"/>
  <c r="Q38" i="1"/>
  <c r="AD38" i="1" s="1"/>
  <c r="P38" i="1"/>
  <c r="L38" i="1"/>
  <c r="H38" i="1"/>
  <c r="AC37" i="1"/>
  <c r="Y37" i="1"/>
  <c r="U37" i="1"/>
  <c r="Q37" i="1"/>
  <c r="AD37" i="1" s="1"/>
  <c r="P37" i="1"/>
  <c r="L37" i="1"/>
  <c r="H37" i="1"/>
  <c r="AC36" i="1"/>
  <c r="Y36" i="1"/>
  <c r="U36" i="1"/>
  <c r="Q36" i="1"/>
  <c r="AD36" i="1" s="1"/>
  <c r="P36" i="1"/>
  <c r="L36" i="1"/>
  <c r="H36" i="1"/>
  <c r="AC35" i="1"/>
  <c r="Y35" i="1"/>
  <c r="U35" i="1"/>
  <c r="Q35" i="1"/>
  <c r="AD35" i="1" s="1"/>
  <c r="P35" i="1"/>
  <c r="L35" i="1"/>
  <c r="H35" i="1"/>
  <c r="AC34" i="1"/>
  <c r="Y34" i="1"/>
  <c r="U34" i="1"/>
  <c r="Q34" i="1"/>
  <c r="AD34" i="1" s="1"/>
  <c r="P34" i="1"/>
  <c r="L34" i="1"/>
  <c r="H34" i="1"/>
  <c r="AC33" i="1"/>
  <c r="Y33" i="1"/>
  <c r="U33" i="1"/>
  <c r="Q33" i="1"/>
  <c r="AD33" i="1" s="1"/>
  <c r="P33" i="1"/>
  <c r="L33" i="1"/>
  <c r="H33" i="1"/>
  <c r="AC32" i="1"/>
  <c r="Y32" i="1"/>
  <c r="U32" i="1"/>
  <c r="Q32" i="1"/>
  <c r="AD32" i="1" s="1"/>
  <c r="P32" i="1"/>
  <c r="L32" i="1"/>
  <c r="H32" i="1"/>
  <c r="AC31" i="1"/>
  <c r="Y31" i="1"/>
  <c r="U31" i="1"/>
  <c r="Q31" i="1"/>
  <c r="AD31" i="1" s="1"/>
  <c r="P31" i="1"/>
  <c r="L31" i="1"/>
  <c r="H31" i="1"/>
  <c r="AC30" i="1"/>
  <c r="Y30" i="1"/>
  <c r="U30" i="1"/>
  <c r="Q30" i="1"/>
  <c r="AD30" i="1" s="1"/>
  <c r="P30" i="1"/>
  <c r="L30" i="1"/>
  <c r="H30" i="1"/>
  <c r="AC29" i="1"/>
  <c r="Y29" i="1"/>
  <c r="U29" i="1"/>
  <c r="Q29" i="1"/>
  <c r="AD29" i="1" s="1"/>
  <c r="P29" i="1"/>
  <c r="L29" i="1"/>
  <c r="H29" i="1"/>
  <c r="AB28" i="1"/>
  <c r="AA28" i="1"/>
  <c r="Z28" i="1"/>
  <c r="X28" i="1"/>
  <c r="W28" i="1"/>
  <c r="V28" i="1"/>
  <c r="T28" i="1"/>
  <c r="S28" i="1"/>
  <c r="R28" i="1"/>
  <c r="O28" i="1"/>
  <c r="N28" i="1"/>
  <c r="M28" i="1"/>
  <c r="K28" i="1"/>
  <c r="J28" i="1"/>
  <c r="I28" i="1"/>
  <c r="G28" i="1"/>
  <c r="F28" i="1"/>
  <c r="E28" i="1"/>
  <c r="AC27" i="1"/>
  <c r="Y27" i="1"/>
  <c r="U27" i="1"/>
  <c r="Q27" i="1"/>
  <c r="AD27" i="1" s="1"/>
  <c r="P27" i="1"/>
  <c r="L27" i="1"/>
  <c r="H27" i="1"/>
  <c r="AC26" i="1"/>
  <c r="Y26" i="1"/>
  <c r="U26" i="1"/>
  <c r="Q26" i="1"/>
  <c r="AD26" i="1" s="1"/>
  <c r="P26" i="1"/>
  <c r="L26" i="1"/>
  <c r="H26" i="1"/>
  <c r="AC25" i="1"/>
  <c r="Y25" i="1"/>
  <c r="U25" i="1"/>
  <c r="Q25" i="1"/>
  <c r="AD25" i="1" s="1"/>
  <c r="P25" i="1"/>
  <c r="L25" i="1"/>
  <c r="H25" i="1"/>
  <c r="AC24" i="1"/>
  <c r="Y24" i="1"/>
  <c r="U24" i="1"/>
  <c r="Q24" i="1"/>
  <c r="AD24" i="1" s="1"/>
  <c r="P24" i="1"/>
  <c r="L24" i="1"/>
  <c r="H24" i="1"/>
  <c r="AC23" i="1"/>
  <c r="Y23" i="1"/>
  <c r="U23" i="1"/>
  <c r="Q23" i="1"/>
  <c r="AD23" i="1" s="1"/>
  <c r="P23" i="1"/>
  <c r="L23" i="1"/>
  <c r="H23" i="1"/>
  <c r="AC22" i="1"/>
  <c r="Y22" i="1"/>
  <c r="U22" i="1"/>
  <c r="Q22" i="1"/>
  <c r="AD22" i="1" s="1"/>
  <c r="P22" i="1"/>
  <c r="L22" i="1"/>
  <c r="H22" i="1"/>
  <c r="AC21" i="1"/>
  <c r="Y21" i="1"/>
  <c r="U21" i="1"/>
  <c r="Q21" i="1"/>
  <c r="AD21" i="1" s="1"/>
  <c r="P21" i="1"/>
  <c r="L21" i="1"/>
  <c r="H21" i="1"/>
  <c r="AC20" i="1"/>
  <c r="Y20" i="1"/>
  <c r="U20" i="1"/>
  <c r="Q20" i="1"/>
  <c r="AD20" i="1" s="1"/>
  <c r="P20" i="1"/>
  <c r="L20" i="1"/>
  <c r="H20" i="1"/>
  <c r="AC19" i="1"/>
  <c r="Y19" i="1"/>
  <c r="U19" i="1"/>
  <c r="U17" i="1" s="1"/>
  <c r="Q19" i="1"/>
  <c r="AD19" i="1" s="1"/>
  <c r="P19" i="1"/>
  <c r="L19" i="1"/>
  <c r="H19" i="1"/>
  <c r="AC18" i="1"/>
  <c r="Y18" i="1"/>
  <c r="Y17" i="1" s="1"/>
  <c r="U18" i="1"/>
  <c r="Q18" i="1"/>
  <c r="AD18" i="1" s="1"/>
  <c r="P18" i="1"/>
  <c r="L18" i="1"/>
  <c r="H18" i="1"/>
  <c r="AB17" i="1"/>
  <c r="AA17" i="1"/>
  <c r="Z17" i="1"/>
  <c r="X17" i="1"/>
  <c r="W17" i="1"/>
  <c r="V17" i="1"/>
  <c r="T17" i="1"/>
  <c r="S17" i="1"/>
  <c r="R17" i="1"/>
  <c r="O17" i="1"/>
  <c r="N17" i="1"/>
  <c r="M17" i="1"/>
  <c r="K17" i="1"/>
  <c r="J17" i="1"/>
  <c r="I17" i="1"/>
  <c r="G17" i="1"/>
  <c r="F17" i="1"/>
  <c r="E17" i="1"/>
  <c r="D16" i="1"/>
  <c r="D15" i="1"/>
  <c r="D14" i="1"/>
  <c r="D13" i="1"/>
  <c r="D12" i="1"/>
  <c r="D11" i="1"/>
  <c r="D10" i="1"/>
  <c r="D123" i="1" l="1"/>
  <c r="D125" i="1"/>
  <c r="D127" i="1"/>
  <c r="D129" i="1"/>
  <c r="D132" i="1"/>
  <c r="Q135" i="1"/>
  <c r="Q137" i="1"/>
  <c r="Q139" i="1"/>
  <c r="Q142" i="1"/>
  <c r="Q144" i="1"/>
  <c r="Q146" i="1"/>
  <c r="D17" i="1"/>
  <c r="Q108" i="1"/>
  <c r="Q110" i="1"/>
  <c r="Q112" i="1"/>
  <c r="Q114" i="1"/>
  <c r="Q116" i="1"/>
  <c r="Q119" i="1"/>
  <c r="H17" i="1"/>
  <c r="P17" i="1"/>
  <c r="Q17" i="1"/>
  <c r="AC17" i="1"/>
  <c r="L28" i="1"/>
  <c r="Q58" i="1"/>
  <c r="X69" i="1"/>
  <c r="X78" i="1"/>
  <c r="X86" i="1"/>
  <c r="Q98" i="1"/>
  <c r="D101" i="1"/>
  <c r="D103" i="1"/>
  <c r="D105" i="1"/>
  <c r="D107" i="1"/>
  <c r="S107" i="1"/>
  <c r="AA107" i="1"/>
  <c r="D109" i="1"/>
  <c r="D111" i="1"/>
  <c r="D113" i="1"/>
  <c r="D115" i="1"/>
  <c r="D117" i="1"/>
  <c r="S117" i="1"/>
  <c r="AA117" i="1"/>
  <c r="D118" i="1"/>
  <c r="D120" i="1"/>
  <c r="D122" i="1"/>
  <c r="D124" i="1"/>
  <c r="D126" i="1"/>
  <c r="D128" i="1"/>
  <c r="D130" i="1"/>
  <c r="S130" i="1"/>
  <c r="AA130" i="1"/>
  <c r="D131" i="1"/>
  <c r="D133" i="1"/>
  <c r="D134" i="1"/>
  <c r="D136" i="1"/>
  <c r="D138" i="1"/>
  <c r="D140" i="1"/>
  <c r="S140" i="1"/>
  <c r="AA140" i="1"/>
  <c r="D141" i="1"/>
  <c r="D143" i="1"/>
  <c r="D145" i="1"/>
  <c r="D147" i="1"/>
  <c r="AB69" i="1"/>
  <c r="Q40" i="1"/>
  <c r="L49" i="1"/>
  <c r="L148" i="1" s="1"/>
  <c r="T58" i="1"/>
  <c r="AB58" i="1"/>
  <c r="AD59" i="1"/>
  <c r="AD60" i="1"/>
  <c r="AD61" i="1"/>
  <c r="AD65" i="1"/>
  <c r="AD67" i="1"/>
  <c r="AD70" i="1"/>
  <c r="AD71" i="1"/>
  <c r="T78" i="1"/>
  <c r="AB78" i="1"/>
  <c r="D98" i="1"/>
  <c r="D40" i="1"/>
  <c r="AD40" i="1" s="1"/>
  <c r="Y28" i="1"/>
  <c r="H40" i="1"/>
  <c r="P40" i="1"/>
  <c r="U40" i="1"/>
  <c r="AC40" i="1"/>
  <c r="Y49" i="1"/>
  <c r="U56" i="1"/>
  <c r="U148" i="1" s="1"/>
  <c r="AC56" i="1"/>
  <c r="AC148" i="1" s="1"/>
  <c r="AD79" i="1"/>
  <c r="AD80" i="1"/>
  <c r="AD81" i="1"/>
  <c r="AD82" i="1"/>
  <c r="AD83" i="1"/>
  <c r="AD84" i="1"/>
  <c r="AD85" i="1"/>
  <c r="AD86" i="1"/>
  <c r="T86" i="1"/>
  <c r="AB86" i="1"/>
  <c r="X93" i="1"/>
  <c r="X148" i="1" s="1"/>
  <c r="D99" i="1"/>
  <c r="W99" i="1"/>
  <c r="Q100" i="1"/>
  <c r="Q101" i="1"/>
  <c r="Q102" i="1"/>
  <c r="Q103" i="1"/>
  <c r="AD103" i="1" s="1"/>
  <c r="Q104" i="1"/>
  <c r="Q105" i="1"/>
  <c r="AD105" i="1" s="1"/>
  <c r="Q106" i="1"/>
  <c r="W107" i="1"/>
  <c r="AD56" i="1"/>
  <c r="Q107" i="1"/>
  <c r="Q133" i="1"/>
  <c r="AD101" i="1"/>
  <c r="X58" i="1"/>
  <c r="AD62" i="1"/>
  <c r="AD63" i="1"/>
  <c r="AD64" i="1"/>
  <c r="AD66" i="1"/>
  <c r="AD68" i="1"/>
  <c r="Q69" i="1"/>
  <c r="AD72" i="1"/>
  <c r="AD73" i="1"/>
  <c r="AD74" i="1"/>
  <c r="AD75" i="1"/>
  <c r="AD76" i="1"/>
  <c r="AD77" i="1"/>
  <c r="D78" i="1"/>
  <c r="AD78" i="1" s="1"/>
  <c r="AD87" i="1"/>
  <c r="AD88" i="1"/>
  <c r="AD89" i="1"/>
  <c r="AD90" i="1"/>
  <c r="AD91" i="1"/>
  <c r="AD92" i="1"/>
  <c r="T93" i="1"/>
  <c r="T148" i="1" s="1"/>
  <c r="AB93" i="1"/>
  <c r="AB148" i="1" s="1"/>
  <c r="AD94" i="1"/>
  <c r="AD95" i="1"/>
  <c r="AD96" i="1"/>
  <c r="AD97" i="1"/>
  <c r="AA99" i="1"/>
  <c r="D100" i="1"/>
  <c r="D102" i="1"/>
  <c r="AD102" i="1" s="1"/>
  <c r="D104" i="1"/>
  <c r="AD104" i="1" s="1"/>
  <c r="D106" i="1"/>
  <c r="AD106" i="1" s="1"/>
  <c r="Q109" i="1"/>
  <c r="AD109" i="1" s="1"/>
  <c r="Q111" i="1"/>
  <c r="AD111" i="1" s="1"/>
  <c r="Q113" i="1"/>
  <c r="AD113" i="1" s="1"/>
  <c r="Q115" i="1"/>
  <c r="W117" i="1"/>
  <c r="Q117" i="1" s="1"/>
  <c r="Q118" i="1"/>
  <c r="AD118" i="1" s="1"/>
  <c r="Q120" i="1"/>
  <c r="AD120" i="1" s="1"/>
  <c r="Q122" i="1"/>
  <c r="AD122" i="1" s="1"/>
  <c r="Q124" i="1"/>
  <c r="Q126" i="1"/>
  <c r="AD126" i="1" s="1"/>
  <c r="Q128" i="1"/>
  <c r="AD128" i="1" s="1"/>
  <c r="W130" i="1"/>
  <c r="Q130" i="1" s="1"/>
  <c r="Q131" i="1"/>
  <c r="AD131" i="1" s="1"/>
  <c r="Q134" i="1"/>
  <c r="AD134" i="1" s="1"/>
  <c r="Q136" i="1"/>
  <c r="Q138" i="1"/>
  <c r="AD138" i="1" s="1"/>
  <c r="W140" i="1"/>
  <c r="Q141" i="1"/>
  <c r="AD141" i="1" s="1"/>
  <c r="Q143" i="1"/>
  <c r="AD143" i="1" s="1"/>
  <c r="Q145" i="1"/>
  <c r="AD145" i="1" s="1"/>
  <c r="Q147" i="1"/>
  <c r="AD147" i="1" s="1"/>
  <c r="L17" i="1"/>
  <c r="D28" i="1"/>
  <c r="H28" i="1"/>
  <c r="P28" i="1"/>
  <c r="Q28" i="1"/>
  <c r="U28" i="1"/>
  <c r="AC28" i="1"/>
  <c r="L40" i="1"/>
  <c r="Y40" i="1"/>
  <c r="D49" i="1"/>
  <c r="H49" i="1"/>
  <c r="H148" i="1" s="1"/>
  <c r="P49" i="1"/>
  <c r="P148" i="1" s="1"/>
  <c r="Q49" i="1"/>
  <c r="U49" i="1"/>
  <c r="AC49" i="1"/>
  <c r="Y56" i="1"/>
  <c r="Y148" i="1" s="1"/>
  <c r="AD98" i="1"/>
  <c r="AD100" i="1"/>
  <c r="AD108" i="1"/>
  <c r="AD110" i="1"/>
  <c r="AD112" i="1"/>
  <c r="AD114" i="1"/>
  <c r="AD116" i="1"/>
  <c r="AD119" i="1"/>
  <c r="AD121" i="1"/>
  <c r="AD123" i="1"/>
  <c r="AD125" i="1"/>
  <c r="AD127" i="1"/>
  <c r="AD129" i="1"/>
  <c r="AD132" i="1"/>
  <c r="AD135" i="1"/>
  <c r="AD137" i="1"/>
  <c r="AD139" i="1"/>
  <c r="AD142" i="1"/>
  <c r="AD144" i="1"/>
  <c r="AD146" i="1"/>
  <c r="AD115" i="1"/>
  <c r="AD124" i="1"/>
  <c r="AD136" i="1"/>
  <c r="D58" i="1"/>
  <c r="AD58" i="1" s="1"/>
  <c r="D69" i="1"/>
  <c r="AD69" i="1" s="1"/>
  <c r="D93" i="1"/>
  <c r="AD93" i="1" s="1"/>
  <c r="Q140" i="1" l="1"/>
  <c r="W148" i="1"/>
  <c r="S148" i="1"/>
  <c r="AD17" i="1"/>
  <c r="AA148" i="1"/>
  <c r="D148" i="1"/>
  <c r="AD107" i="1"/>
  <c r="Q99" i="1"/>
  <c r="AD99" i="1"/>
  <c r="AD49" i="1"/>
  <c r="AD28" i="1"/>
  <c r="AD140" i="1"/>
  <c r="AD117" i="1"/>
  <c r="AD133" i="1" l="1"/>
  <c r="AD130" i="1" s="1"/>
  <c r="AD148" i="1"/>
  <c r="Q148" i="1"/>
</calcChain>
</file>

<file path=xl/sharedStrings.xml><?xml version="1.0" encoding="utf-8"?>
<sst xmlns="http://schemas.openxmlformats.org/spreadsheetml/2006/main" count="625" uniqueCount="467">
  <si>
    <t>Наименование кожуунов и сумонов</t>
  </si>
  <si>
    <t xml:space="preserve">Код ОКТМО </t>
  </si>
  <si>
    <t>Всего по налогам на начало текущего  года  01.01.2015 г.</t>
  </si>
  <si>
    <t>Налог на имущество</t>
  </si>
  <si>
    <t xml:space="preserve">Земельный налог </t>
  </si>
  <si>
    <t xml:space="preserve">Транспортный налог </t>
  </si>
  <si>
    <t xml:space="preserve">Всего задолженность по налогам на отчетную дату 01.03.2015 г. </t>
  </si>
  <si>
    <t>Отклонение (гр2- гр15)</t>
  </si>
  <si>
    <t>кол-во</t>
  </si>
  <si>
    <t>всего</t>
  </si>
  <si>
    <t>налог</t>
  </si>
  <si>
    <t>пеня</t>
  </si>
  <si>
    <t>г. Кызыл</t>
  </si>
  <si>
    <t>р. Чеди-Холь</t>
  </si>
  <si>
    <t>с. Хову-Аксы</t>
  </si>
  <si>
    <t xml:space="preserve">с. Сайлыг </t>
  </si>
  <si>
    <t>с. Ак-Тал</t>
  </si>
  <si>
    <t>с. Холчук</t>
  </si>
  <si>
    <t>с. Чал-Кежик</t>
  </si>
  <si>
    <t>с. Элегест</t>
  </si>
  <si>
    <t>Кызылский кожуун</t>
  </si>
  <si>
    <t>пгт Каа-Хем</t>
  </si>
  <si>
    <t>Баян-Кол</t>
  </si>
  <si>
    <t>Кара-Хаак</t>
  </si>
  <si>
    <t>Сукпак</t>
  </si>
  <si>
    <t>Терлиг-Хая</t>
  </si>
  <si>
    <t>Усть-Элегест</t>
  </si>
  <si>
    <t>Целинное</t>
  </si>
  <si>
    <t>Черби</t>
  </si>
  <si>
    <t>Шамбалыг</t>
  </si>
  <si>
    <t>Ээрбек</t>
  </si>
  <si>
    <t>Каа-Хемский кожуун</t>
  </si>
  <si>
    <t>Бояровка</t>
  </si>
  <si>
    <t>Бурен-Бай-Хаак</t>
  </si>
  <si>
    <t>Бурен-Хем</t>
  </si>
  <si>
    <t>Дерзиг-Аксы</t>
  </si>
  <si>
    <t>Ильинка</t>
  </si>
  <si>
    <t>Кок-Хаак</t>
  </si>
  <si>
    <t>Кундустуг</t>
  </si>
  <si>
    <t>Сарыг-Сеп</t>
  </si>
  <si>
    <t>Сизим</t>
  </si>
  <si>
    <t>Суг-Бажы</t>
  </si>
  <si>
    <t>Усть-Бурен</t>
  </si>
  <si>
    <t>Пий-Хемский кожуун</t>
  </si>
  <si>
    <t>Туран</t>
  </si>
  <si>
    <t>Аржаан</t>
  </si>
  <si>
    <t>Севи</t>
  </si>
  <si>
    <t>Сесерлиг</t>
  </si>
  <si>
    <t>Суш</t>
  </si>
  <si>
    <t>Тарлаг</t>
  </si>
  <si>
    <t>Уюк</t>
  </si>
  <si>
    <t>Хадын</t>
  </si>
  <si>
    <t>Тоджинский кожуун</t>
  </si>
  <si>
    <t>Азасский</t>
  </si>
  <si>
    <t>Ий</t>
  </si>
  <si>
    <t>Сыстыг-Хем</t>
  </si>
  <si>
    <t>Тоора-Хем</t>
  </si>
  <si>
    <t>Чазылары</t>
  </si>
  <si>
    <t>Ырбан</t>
  </si>
  <si>
    <t>Тере-Хольский кожуун</t>
  </si>
  <si>
    <t>Кунгуртуг</t>
  </si>
  <si>
    <t>Улуг-Хемский кожуун</t>
  </si>
  <si>
    <t>г. Шагонар</t>
  </si>
  <si>
    <t>с. Арыг-Узуу</t>
  </si>
  <si>
    <t>с. Арыскан</t>
  </si>
  <si>
    <t>с. Иштии-Хем</t>
  </si>
  <si>
    <t>с. Ийи-Тал</t>
  </si>
  <si>
    <t>с. Арыг-Бажы</t>
  </si>
  <si>
    <t>с. Торгалыг</t>
  </si>
  <si>
    <t>с. Чааты</t>
  </si>
  <si>
    <t>с. Эйлиг-Хем</t>
  </si>
  <si>
    <t>с. Хайыракан</t>
  </si>
  <si>
    <t>Тандинский кожуун</t>
  </si>
  <si>
    <t>с. Бай-Хаак</t>
  </si>
  <si>
    <t>с. Балгазын</t>
  </si>
  <si>
    <t>с. Дурген</t>
  </si>
  <si>
    <t>с. Кочетово</t>
  </si>
  <si>
    <t>с. Кызыл-Арыг</t>
  </si>
  <si>
    <t>с. Межегей</t>
  </si>
  <si>
    <t>с. Успенка</t>
  </si>
  <si>
    <t>Тес-Хемский кожуун</t>
  </si>
  <si>
    <t>с. Самагалтай</t>
  </si>
  <si>
    <t>с. Берт-Даг</t>
  </si>
  <si>
    <t>с. Кызыл-Чыраа</t>
  </si>
  <si>
    <t>с. О-Шынаа</t>
  </si>
  <si>
    <t>с. У-Шынаа</t>
  </si>
  <si>
    <t>с. Чыргаланды</t>
  </si>
  <si>
    <t>с. Шуурмак</t>
  </si>
  <si>
    <t>Эрзинский кожуун</t>
  </si>
  <si>
    <t>с. Эрзин</t>
  </si>
  <si>
    <t>с. Бай-Даг</t>
  </si>
  <si>
    <t>с. Качык</t>
  </si>
  <si>
    <t>с. Морен</t>
  </si>
  <si>
    <t>с. Нарын</t>
  </si>
  <si>
    <t>с. Сарыг-Булун</t>
  </si>
  <si>
    <t>Чаа-Хольский кожуун</t>
  </si>
  <si>
    <t>с. Ак-Дуруг</t>
  </si>
  <si>
    <t>с. Кызыл-Даг</t>
  </si>
  <si>
    <t>с. Чаа-Холь</t>
  </si>
  <si>
    <t>с. Шанчы</t>
  </si>
  <si>
    <t>г.Ак-Довурак</t>
  </si>
  <si>
    <t>1939</t>
  </si>
  <si>
    <t>524.8</t>
  </si>
  <si>
    <t>45.9</t>
  </si>
  <si>
    <t>848</t>
  </si>
  <si>
    <t>271.6</t>
  </si>
  <si>
    <t>44.1</t>
  </si>
  <si>
    <t>811</t>
  </si>
  <si>
    <t>801.1</t>
  </si>
  <si>
    <t>129.5</t>
  </si>
  <si>
    <t>Бай-Тайгинский кожуун</t>
  </si>
  <si>
    <t>1083</t>
  </si>
  <si>
    <t>359.4</t>
  </si>
  <si>
    <t>24</t>
  </si>
  <si>
    <t>786</t>
  </si>
  <si>
    <t>69.5</t>
  </si>
  <si>
    <t>2.7</t>
  </si>
  <si>
    <t>503</t>
  </si>
  <si>
    <t>542.2</t>
  </si>
  <si>
    <t>69</t>
  </si>
  <si>
    <t>Бай-Тал</t>
  </si>
  <si>
    <t>151</t>
  </si>
  <si>
    <t>27.2</t>
  </si>
  <si>
    <t>0.8</t>
  </si>
  <si>
    <t>149</t>
  </si>
  <si>
    <t>17.2</t>
  </si>
  <si>
    <t>0.3</t>
  </si>
  <si>
    <t>57</t>
  </si>
  <si>
    <t>68.3</t>
  </si>
  <si>
    <t>11.9</t>
  </si>
  <si>
    <t>Кара-Холь</t>
  </si>
  <si>
    <t>4</t>
  </si>
  <si>
    <t>0.02</t>
  </si>
  <si>
    <t>1</t>
  </si>
  <si>
    <t>0.01</t>
  </si>
  <si>
    <t>0</t>
  </si>
  <si>
    <t>17</t>
  </si>
  <si>
    <t>19.1</t>
  </si>
  <si>
    <t>3.1</t>
  </si>
  <si>
    <t>Кызыл-Даг</t>
  </si>
  <si>
    <t>102</t>
  </si>
  <si>
    <t>30</t>
  </si>
  <si>
    <t>54</t>
  </si>
  <si>
    <t>0.1</t>
  </si>
  <si>
    <t>49.4</t>
  </si>
  <si>
    <t>5.2</t>
  </si>
  <si>
    <t>Тээли</t>
  </si>
  <si>
    <t>483</t>
  </si>
  <si>
    <t>223.8</t>
  </si>
  <si>
    <t>19</t>
  </si>
  <si>
    <t>353</t>
  </si>
  <si>
    <t>32.9</t>
  </si>
  <si>
    <t>1.7</t>
  </si>
  <si>
    <t>250</t>
  </si>
  <si>
    <t>270.3</t>
  </si>
  <si>
    <t>38.3</t>
  </si>
  <si>
    <t>Хемчик</t>
  </si>
  <si>
    <t>165</t>
  </si>
  <si>
    <t>42.3</t>
  </si>
  <si>
    <t>2.2</t>
  </si>
  <si>
    <t>104</t>
  </si>
  <si>
    <t>4.9</t>
  </si>
  <si>
    <t>0.2</t>
  </si>
  <si>
    <t>29</t>
  </si>
  <si>
    <t>35.4</t>
  </si>
  <si>
    <t>2.4</t>
  </si>
  <si>
    <t>Шуй</t>
  </si>
  <si>
    <t>116</t>
  </si>
  <si>
    <t>23.6</t>
  </si>
  <si>
    <t>0.6</t>
  </si>
  <si>
    <t>88</t>
  </si>
  <si>
    <t>8.4</t>
  </si>
  <si>
    <t>66</t>
  </si>
  <si>
    <t>77.7</t>
  </si>
  <si>
    <t>4.8</t>
  </si>
  <si>
    <t>Ээр-Хавак</t>
  </si>
  <si>
    <t>62</t>
  </si>
  <si>
    <t>11.6</t>
  </si>
  <si>
    <t>37</t>
  </si>
  <si>
    <t>2.1</t>
  </si>
  <si>
    <t>0.05</t>
  </si>
  <si>
    <t>15</t>
  </si>
  <si>
    <t>22</t>
  </si>
  <si>
    <t>3.3</t>
  </si>
  <si>
    <t>Барун-Хемчикский</t>
  </si>
  <si>
    <t>1573</t>
  </si>
  <si>
    <t>463.3</t>
  </si>
  <si>
    <t>38.6</t>
  </si>
  <si>
    <t>1677</t>
  </si>
  <si>
    <t>202.8</t>
  </si>
  <si>
    <t>26</t>
  </si>
  <si>
    <t>845</t>
  </si>
  <si>
    <t>706.9</t>
  </si>
  <si>
    <t>73.5</t>
  </si>
  <si>
    <t>Дон-Терезин</t>
  </si>
  <si>
    <t>51</t>
  </si>
  <si>
    <t>9.4</t>
  </si>
  <si>
    <t>90</t>
  </si>
  <si>
    <t>12.2</t>
  </si>
  <si>
    <t>44</t>
  </si>
  <si>
    <t>26.7</t>
  </si>
  <si>
    <t>Аксы-Барлык</t>
  </si>
  <si>
    <t>133</t>
  </si>
  <si>
    <t>20.1</t>
  </si>
  <si>
    <t>0.4</t>
  </si>
  <si>
    <t>114</t>
  </si>
  <si>
    <t>8.5</t>
  </si>
  <si>
    <t>49</t>
  </si>
  <si>
    <t>21.2</t>
  </si>
  <si>
    <t>Аянгаты</t>
  </si>
  <si>
    <t>38</t>
  </si>
  <si>
    <t>4.5</t>
  </si>
  <si>
    <t>0.06</t>
  </si>
  <si>
    <t>77</t>
  </si>
  <si>
    <t>6.1</t>
  </si>
  <si>
    <t>33</t>
  </si>
  <si>
    <t>17.7</t>
  </si>
  <si>
    <t>0.9</t>
  </si>
  <si>
    <t>Барлык</t>
  </si>
  <si>
    <t>18.5</t>
  </si>
  <si>
    <t>74</t>
  </si>
  <si>
    <t>65.4</t>
  </si>
  <si>
    <t>5.9</t>
  </si>
  <si>
    <t>Бижиктиг-Хая</t>
  </si>
  <si>
    <t>43</t>
  </si>
  <si>
    <t>11.3</t>
  </si>
  <si>
    <t>21</t>
  </si>
  <si>
    <t>7.6</t>
  </si>
  <si>
    <t>Хонделен</t>
  </si>
  <si>
    <t>2</t>
  </si>
  <si>
    <t>0.08</t>
  </si>
  <si>
    <t>1.2</t>
  </si>
  <si>
    <t>Шекпээр</t>
  </si>
  <si>
    <t>30.02</t>
  </si>
  <si>
    <t>107</t>
  </si>
  <si>
    <t>7.7</t>
  </si>
  <si>
    <t>72</t>
  </si>
  <si>
    <t>62.5</t>
  </si>
  <si>
    <t>6.5</t>
  </si>
  <si>
    <t>Эрги-Барлык</t>
  </si>
  <si>
    <t>279</t>
  </si>
  <si>
    <t>63.84</t>
  </si>
  <si>
    <t>274</t>
  </si>
  <si>
    <t>28.1</t>
  </si>
  <si>
    <t>99</t>
  </si>
  <si>
    <t>79</t>
  </si>
  <si>
    <t>8</t>
  </si>
  <si>
    <t>Кызыл-Мажалык</t>
  </si>
  <si>
    <t>305.6</t>
  </si>
  <si>
    <t>35</t>
  </si>
  <si>
    <t>860</t>
  </si>
  <si>
    <t>126.6</t>
  </si>
  <si>
    <t>24.7</t>
  </si>
  <si>
    <t>449</t>
  </si>
  <si>
    <t>425.7</t>
  </si>
  <si>
    <t>51.2</t>
  </si>
  <si>
    <t>Дзун-Хемчикский кожуун</t>
  </si>
  <si>
    <t>3859</t>
  </si>
  <si>
    <t>789.2</t>
  </si>
  <si>
    <t>86.3</t>
  </si>
  <si>
    <t>3356</t>
  </si>
  <si>
    <t>792.8</t>
  </si>
  <si>
    <t>82</t>
  </si>
  <si>
    <t>1438</t>
  </si>
  <si>
    <t>1400.8</t>
  </si>
  <si>
    <t>163.7</t>
  </si>
  <si>
    <t>г. Чадан</t>
  </si>
  <si>
    <t>2336</t>
  </si>
  <si>
    <t>397.8</t>
  </si>
  <si>
    <t>74.3</t>
  </si>
  <si>
    <t>1808</t>
  </si>
  <si>
    <t>531.1</t>
  </si>
  <si>
    <t>69.6</t>
  </si>
  <si>
    <t>759</t>
  </si>
  <si>
    <t>803.7</t>
  </si>
  <si>
    <t>107.4</t>
  </si>
  <si>
    <t>Баян-Тала</t>
  </si>
  <si>
    <t>103</t>
  </si>
  <si>
    <t>23.2</t>
  </si>
  <si>
    <t>132</t>
  </si>
  <si>
    <t>1.6</t>
  </si>
  <si>
    <t>70</t>
  </si>
  <si>
    <t>56.6</t>
  </si>
  <si>
    <t>5.6</t>
  </si>
  <si>
    <t>Ийме</t>
  </si>
  <si>
    <t>38.7</t>
  </si>
  <si>
    <t>96</t>
  </si>
  <si>
    <t>16.5</t>
  </si>
  <si>
    <t>47</t>
  </si>
  <si>
    <t>35.9</t>
  </si>
  <si>
    <t>Теве-Хая</t>
  </si>
  <si>
    <t>300</t>
  </si>
  <si>
    <t>68.1</t>
  </si>
  <si>
    <t>287</t>
  </si>
  <si>
    <t>58.4</t>
  </si>
  <si>
    <t>Хайыракан</t>
  </si>
  <si>
    <t>226</t>
  </si>
  <si>
    <t>258</t>
  </si>
  <si>
    <t>32.5</t>
  </si>
  <si>
    <t>100</t>
  </si>
  <si>
    <t>105.2</t>
  </si>
  <si>
    <t>12.9</t>
  </si>
  <si>
    <t>Хондергей</t>
  </si>
  <si>
    <t>154</t>
  </si>
  <si>
    <t>36.6</t>
  </si>
  <si>
    <t>2.5</t>
  </si>
  <si>
    <t>128</t>
  </si>
  <si>
    <t>28.4</t>
  </si>
  <si>
    <t>33.7</t>
  </si>
  <si>
    <t>Хорум-Даг</t>
  </si>
  <si>
    <t>60</t>
  </si>
  <si>
    <t>11</t>
  </si>
  <si>
    <t>64</t>
  </si>
  <si>
    <t>20.2</t>
  </si>
  <si>
    <t>0.7</t>
  </si>
  <si>
    <t>39</t>
  </si>
  <si>
    <t>28.6</t>
  </si>
  <si>
    <t>4.4</t>
  </si>
  <si>
    <t>Бажын-Алаак</t>
  </si>
  <si>
    <t>125</t>
  </si>
  <si>
    <t>71.9</t>
  </si>
  <si>
    <t>1.1</t>
  </si>
  <si>
    <t>91</t>
  </si>
  <si>
    <t>20.6</t>
  </si>
  <si>
    <t>46</t>
  </si>
  <si>
    <t>25.6</t>
  </si>
  <si>
    <t>1.4</t>
  </si>
  <si>
    <t>Чыраа-Бажы</t>
  </si>
  <si>
    <t>268</t>
  </si>
  <si>
    <t>39.3</t>
  </si>
  <si>
    <t>333</t>
  </si>
  <si>
    <t>24.3</t>
  </si>
  <si>
    <t>139.4</t>
  </si>
  <si>
    <t>16.8</t>
  </si>
  <si>
    <t>Чыргакы</t>
  </si>
  <si>
    <t>35.8</t>
  </si>
  <si>
    <t>92</t>
  </si>
  <si>
    <t>26.4</t>
  </si>
  <si>
    <t>43.5</t>
  </si>
  <si>
    <t>Шеми</t>
  </si>
  <si>
    <t>63</t>
  </si>
  <si>
    <t>18.6</t>
  </si>
  <si>
    <t>6.6</t>
  </si>
  <si>
    <t>39.1</t>
  </si>
  <si>
    <t>4.6</t>
  </si>
  <si>
    <t>Элдиг-Хем</t>
  </si>
  <si>
    <t>3</t>
  </si>
  <si>
    <t>7</t>
  </si>
  <si>
    <t>13</t>
  </si>
  <si>
    <t>14.5</t>
  </si>
  <si>
    <t>Монгун-Тайгинский кожуун</t>
  </si>
  <si>
    <t>324</t>
  </si>
  <si>
    <t>58.5</t>
  </si>
  <si>
    <t>1.3</t>
  </si>
  <si>
    <t>213</t>
  </si>
  <si>
    <t>11.7</t>
  </si>
  <si>
    <t>172</t>
  </si>
  <si>
    <t>105.1</t>
  </si>
  <si>
    <t>6.9</t>
  </si>
  <si>
    <t>Каргы (Мугур-Аксы)</t>
  </si>
  <si>
    <t>197</t>
  </si>
  <si>
    <t>45.4</t>
  </si>
  <si>
    <t>146</t>
  </si>
  <si>
    <t>10.6</t>
  </si>
  <si>
    <t>86.7</t>
  </si>
  <si>
    <t>6.2</t>
  </si>
  <si>
    <t>Кызыл-Хая (Моген-Бурен)</t>
  </si>
  <si>
    <t>127</t>
  </si>
  <si>
    <t>13.1</t>
  </si>
  <si>
    <t>67</t>
  </si>
  <si>
    <t>18.4</t>
  </si>
  <si>
    <t>Овюрский кожуун</t>
  </si>
  <si>
    <t>585</t>
  </si>
  <si>
    <t>106.3</t>
  </si>
  <si>
    <t>501.5</t>
  </si>
  <si>
    <t>62.4</t>
  </si>
  <si>
    <t>Саглы</t>
  </si>
  <si>
    <t>41</t>
  </si>
  <si>
    <t>12</t>
  </si>
  <si>
    <t>124</t>
  </si>
  <si>
    <t>13.5</t>
  </si>
  <si>
    <t>55.5</t>
  </si>
  <si>
    <t>3.4</t>
  </si>
  <si>
    <t>Ак-Чыраа</t>
  </si>
  <si>
    <t>23</t>
  </si>
  <si>
    <t>16</t>
  </si>
  <si>
    <t>28</t>
  </si>
  <si>
    <t>15.3</t>
  </si>
  <si>
    <t>Солчур</t>
  </si>
  <si>
    <t>81</t>
  </si>
  <si>
    <t>126</t>
  </si>
  <si>
    <t>0.5</t>
  </si>
  <si>
    <t>28.8</t>
  </si>
  <si>
    <t>3.5</t>
  </si>
  <si>
    <t>Дус-даг</t>
  </si>
  <si>
    <t>75</t>
  </si>
  <si>
    <t>12.3</t>
  </si>
  <si>
    <t>9.2</t>
  </si>
  <si>
    <t>93</t>
  </si>
  <si>
    <t>77.2</t>
  </si>
  <si>
    <t>9.7</t>
  </si>
  <si>
    <t>Хандагайты</t>
  </si>
  <si>
    <t>348</t>
  </si>
  <si>
    <t>88.1</t>
  </si>
  <si>
    <t>3.7</t>
  </si>
  <si>
    <t>424</t>
  </si>
  <si>
    <t>70.1</t>
  </si>
  <si>
    <t>304</t>
  </si>
  <si>
    <t>298.7</t>
  </si>
  <si>
    <t>38.2</t>
  </si>
  <si>
    <t>Чаа-Суур</t>
  </si>
  <si>
    <t>5.4</t>
  </si>
  <si>
    <t>Сут-Хольский кожуун</t>
  </si>
  <si>
    <t>1497</t>
  </si>
  <si>
    <t>716.4</t>
  </si>
  <si>
    <t>22.7</t>
  </si>
  <si>
    <t>1590</t>
  </si>
  <si>
    <t>233.4</t>
  </si>
  <si>
    <t>721</t>
  </si>
  <si>
    <t>584.5</t>
  </si>
  <si>
    <t>68.8</t>
  </si>
  <si>
    <t>Ак-Даш</t>
  </si>
  <si>
    <t>117</t>
  </si>
  <si>
    <t>52.3</t>
  </si>
  <si>
    <t>83</t>
  </si>
  <si>
    <t>5.7</t>
  </si>
  <si>
    <t>58</t>
  </si>
  <si>
    <t>55.4</t>
  </si>
  <si>
    <t xml:space="preserve">  6.6</t>
  </si>
  <si>
    <t>Алдан-Маадыр</t>
  </si>
  <si>
    <t>209</t>
  </si>
  <si>
    <t>54.4</t>
  </si>
  <si>
    <t>166</t>
  </si>
  <si>
    <t>Бора-Тайга</t>
  </si>
  <si>
    <t>23.4</t>
  </si>
  <si>
    <t>40</t>
  </si>
  <si>
    <t>23.7</t>
  </si>
  <si>
    <t>Ишкин</t>
  </si>
  <si>
    <t>92.6</t>
  </si>
  <si>
    <t>220</t>
  </si>
  <si>
    <t>34.7</t>
  </si>
  <si>
    <t>67.2</t>
  </si>
  <si>
    <t>6.3</t>
  </si>
  <si>
    <t>Кара-Чыраа</t>
  </si>
  <si>
    <t>231</t>
  </si>
  <si>
    <t>91.9</t>
  </si>
  <si>
    <t>1.8</t>
  </si>
  <si>
    <t>242</t>
  </si>
  <si>
    <t>41.9</t>
  </si>
  <si>
    <t>78</t>
  </si>
  <si>
    <t>63.8</t>
  </si>
  <si>
    <t>Кызыл-Тайга</t>
  </si>
  <si>
    <t>55</t>
  </si>
  <si>
    <t>76</t>
  </si>
  <si>
    <t>31.9</t>
  </si>
  <si>
    <t>Суг-Аксы</t>
  </si>
  <si>
    <t>580</t>
  </si>
  <si>
    <t>377.8</t>
  </si>
  <si>
    <t>14.2</t>
  </si>
  <si>
    <t>696</t>
  </si>
  <si>
    <t>107.9</t>
  </si>
  <si>
    <t>7.2</t>
  </si>
  <si>
    <t>332</t>
  </si>
  <si>
    <t>317</t>
  </si>
  <si>
    <t>47.8</t>
  </si>
  <si>
    <t>№</t>
  </si>
  <si>
    <t>Итого по республике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</si>
</sst>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charset val="204"/>
      <scheme val="minor"/>
    </font>
    <font>
      <b/>
      <sz val="8"/>
      <name val="Arial Cyr"/>
      <charset val="204"/>
    </font>
    <font>
      <sz val="8"/>
      <name val="Arial Cyr"/>
      <charset val="204"/>
    </font>
    <font>
      <i/>
      <sz val="8"/>
      <name val="Arial Cyr"/>
      <charset val="204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i/>
      <sz val="10"/>
      <name val="Arial Cyr"/>
      <charset val="204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1" fontId="5" fillId="2" borderId="5" xfId="0" applyNumberFormat="1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1" fontId="5" fillId="2" borderId="13" xfId="0" applyNumberFormat="1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7" fillId="2" borderId="5" xfId="0" applyNumberFormat="1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1" fontId="7" fillId="2" borderId="6" xfId="0" applyNumberFormat="1" applyFont="1" applyFill="1" applyBorder="1" applyAlignment="1">
      <alignment horizontal="center"/>
    </xf>
    <xf numFmtId="1" fontId="7" fillId="2" borderId="13" xfId="0" applyNumberFormat="1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center"/>
    </xf>
    <xf numFmtId="0" fontId="7" fillId="3" borderId="20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164" fontId="7" fillId="3" borderId="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164" fontId="7" fillId="3" borderId="6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3" fontId="7" fillId="2" borderId="14" xfId="0" applyNumberFormat="1" applyFont="1" applyFill="1" applyBorder="1" applyAlignment="1">
      <alignment horizontal="center"/>
    </xf>
    <xf numFmtId="0" fontId="7" fillId="3" borderId="19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/>
    </xf>
    <xf numFmtId="0" fontId="7" fillId="3" borderId="14" xfId="0" applyFont="1" applyFill="1" applyBorder="1" applyAlignment="1">
      <alignment horizontal="center"/>
    </xf>
    <xf numFmtId="0" fontId="7" fillId="3" borderId="21" xfId="0" applyFont="1" applyFill="1" applyBorder="1" applyAlignment="1">
      <alignment horizontal="center"/>
    </xf>
    <xf numFmtId="0" fontId="7" fillId="3" borderId="15" xfId="0" applyFont="1" applyFill="1" applyBorder="1" applyAlignment="1">
      <alignment horizontal="center"/>
    </xf>
    <xf numFmtId="164" fontId="7" fillId="3" borderId="15" xfId="0" applyNumberFormat="1" applyFont="1" applyFill="1" applyBorder="1" applyAlignment="1">
      <alignment horizontal="center"/>
    </xf>
    <xf numFmtId="0" fontId="7" fillId="3" borderId="15" xfId="0" applyNumberFormat="1" applyFont="1" applyFill="1" applyBorder="1" applyAlignment="1">
      <alignment horizontal="center"/>
    </xf>
    <xf numFmtId="164" fontId="7" fillId="3" borderId="16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center"/>
    </xf>
    <xf numFmtId="164" fontId="7" fillId="3" borderId="18" xfId="0" applyNumberFormat="1" applyFont="1" applyFill="1" applyBorder="1" applyAlignment="1">
      <alignment horizontal="center"/>
    </xf>
    <xf numFmtId="0" fontId="7" fillId="3" borderId="18" xfId="0" applyNumberFormat="1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3" fontId="7" fillId="2" borderId="2" xfId="0" applyNumberFormat="1" applyFont="1" applyFill="1" applyBorder="1" applyAlignment="1">
      <alignment horizontal="center"/>
    </xf>
    <xf numFmtId="0" fontId="7" fillId="2" borderId="19" xfId="0" applyFont="1" applyFill="1" applyBorder="1" applyAlignment="1">
      <alignment horizontal="center"/>
    </xf>
    <xf numFmtId="1" fontId="4" fillId="2" borderId="5" xfId="0" applyNumberFormat="1" applyFont="1" applyFill="1" applyBorder="1" applyAlignment="1">
      <alignment horizontal="center"/>
    </xf>
    <xf numFmtId="1" fontId="4" fillId="2" borderId="5" xfId="0" applyNumberFormat="1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19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/>
    </xf>
    <xf numFmtId="0" fontId="7" fillId="2" borderId="1" xfId="0" applyNumberFormat="1" applyFont="1" applyFill="1" applyBorder="1" applyAlignment="1">
      <alignment horizontal="center"/>
    </xf>
    <xf numFmtId="164" fontId="7" fillId="2" borderId="6" xfId="0" applyNumberFormat="1" applyFont="1" applyFill="1" applyBorder="1" applyAlignment="1">
      <alignment horizontal="center"/>
    </xf>
    <xf numFmtId="0" fontId="7" fillId="2" borderId="22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164" fontId="7" fillId="2" borderId="11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164" fontId="7" fillId="2" borderId="5" xfId="0" applyNumberFormat="1" applyFont="1" applyFill="1" applyBorder="1" applyAlignment="1">
      <alignment horizontal="center"/>
    </xf>
    <xf numFmtId="0" fontId="7" fillId="2" borderId="5" xfId="0" applyNumberFormat="1" applyFont="1" applyFill="1" applyBorder="1" applyAlignment="1">
      <alignment horizontal="center"/>
    </xf>
    <xf numFmtId="164" fontId="7" fillId="2" borderId="0" xfId="0" applyNumberFormat="1" applyFont="1" applyFill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17" xfId="0" applyFont="1" applyFill="1" applyBorder="1" applyAlignment="1">
      <alignment horizontal="center"/>
    </xf>
    <xf numFmtId="164" fontId="7" fillId="2" borderId="17" xfId="0" applyNumberFormat="1" applyFont="1" applyFill="1" applyBorder="1" applyAlignment="1">
      <alignment horizontal="center"/>
    </xf>
    <xf numFmtId="0" fontId="7" fillId="2" borderId="17" xfId="0" applyNumberFormat="1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164" fontId="5" fillId="3" borderId="5" xfId="0" applyNumberFormat="1" applyFont="1" applyFill="1" applyBorder="1" applyAlignment="1">
      <alignment horizontal="center"/>
    </xf>
    <xf numFmtId="1" fontId="7" fillId="3" borderId="5" xfId="0" applyNumberFormat="1" applyFont="1" applyFill="1" applyBorder="1" applyAlignment="1">
      <alignment horizontal="center"/>
    </xf>
    <xf numFmtId="1" fontId="5" fillId="3" borderId="5" xfId="0" applyNumberFormat="1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1" fontId="4" fillId="3" borderId="5" xfId="0" applyNumberFormat="1" applyFont="1" applyFill="1" applyBorder="1" applyAlignment="1">
      <alignment horizontal="center"/>
    </xf>
    <xf numFmtId="1" fontId="4" fillId="3" borderId="5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1" fontId="4" fillId="3" borderId="5" xfId="0" applyNumberFormat="1" applyFont="1" applyFill="1" applyBorder="1" applyAlignment="1">
      <alignment horizontal="center" wrapText="1"/>
    </xf>
    <xf numFmtId="0" fontId="4" fillId="3" borderId="5" xfId="0" applyFont="1" applyFill="1" applyBorder="1" applyAlignment="1">
      <alignment horizontal="center" wrapText="1"/>
    </xf>
    <xf numFmtId="1" fontId="4" fillId="3" borderId="5" xfId="0" applyNumberFormat="1" applyFont="1" applyFill="1" applyBorder="1" applyAlignment="1">
      <alignment horizontal="center" vertical="center" wrapText="1"/>
    </xf>
    <xf numFmtId="3" fontId="7" fillId="3" borderId="2" xfId="0" applyNumberFormat="1" applyFont="1" applyFill="1" applyBorder="1" applyAlignment="1">
      <alignment horizontal="center"/>
    </xf>
    <xf numFmtId="3" fontId="7" fillId="3" borderId="14" xfId="0" applyNumberFormat="1" applyFont="1" applyFill="1" applyBorder="1" applyAlignment="1">
      <alignment horizontal="center"/>
    </xf>
    <xf numFmtId="1" fontId="6" fillId="3" borderId="5" xfId="0" applyNumberFormat="1" applyFont="1" applyFill="1" applyBorder="1" applyAlignment="1">
      <alignment horizont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D148"/>
  <sheetViews>
    <sheetView tabSelected="1" workbookViewId="0">
      <selection activeCell="A98" sqref="A98:AD98"/>
    </sheetView>
  </sheetViews>
  <sheetFormatPr defaultRowHeight="15" x14ac:dyDescent="0.25"/>
  <cols>
    <col min="2" max="2" width="20.28515625" customWidth="1"/>
    <col min="3" max="3" width="10.7109375" customWidth="1"/>
  </cols>
  <sheetData>
    <row r="2" spans="1:30" x14ac:dyDescent="0.25">
      <c r="A2" s="92" t="s">
        <v>465</v>
      </c>
      <c r="B2" s="88" t="s">
        <v>0</v>
      </c>
      <c r="C2" s="95" t="s">
        <v>1</v>
      </c>
      <c r="D2" s="88" t="s">
        <v>2</v>
      </c>
      <c r="E2" s="82" t="s">
        <v>3</v>
      </c>
      <c r="F2" s="83"/>
      <c r="G2" s="83"/>
      <c r="H2" s="83"/>
      <c r="I2" s="82" t="s">
        <v>4</v>
      </c>
      <c r="J2" s="83"/>
      <c r="K2" s="83"/>
      <c r="L2" s="83"/>
      <c r="M2" s="82" t="s">
        <v>5</v>
      </c>
      <c r="N2" s="83"/>
      <c r="O2" s="83"/>
      <c r="P2" s="83"/>
      <c r="Q2" s="88" t="s">
        <v>6</v>
      </c>
      <c r="R2" s="82" t="s">
        <v>3</v>
      </c>
      <c r="S2" s="83"/>
      <c r="T2" s="83"/>
      <c r="U2" s="83"/>
      <c r="V2" s="82" t="s">
        <v>4</v>
      </c>
      <c r="W2" s="83"/>
      <c r="X2" s="83"/>
      <c r="Y2" s="83"/>
      <c r="Z2" s="82" t="s">
        <v>5</v>
      </c>
      <c r="AA2" s="83"/>
      <c r="AB2" s="83"/>
      <c r="AC2" s="83"/>
      <c r="AD2" s="91" t="s">
        <v>7</v>
      </c>
    </row>
    <row r="3" spans="1:30" x14ac:dyDescent="0.25">
      <c r="A3" s="93"/>
      <c r="B3" s="89"/>
      <c r="C3" s="96"/>
      <c r="D3" s="89"/>
      <c r="E3" s="84"/>
      <c r="F3" s="85"/>
      <c r="G3" s="85"/>
      <c r="H3" s="85"/>
      <c r="I3" s="84"/>
      <c r="J3" s="85"/>
      <c r="K3" s="85"/>
      <c r="L3" s="85"/>
      <c r="M3" s="84"/>
      <c r="N3" s="85"/>
      <c r="O3" s="85"/>
      <c r="P3" s="85"/>
      <c r="Q3" s="89"/>
      <c r="R3" s="84"/>
      <c r="S3" s="85"/>
      <c r="T3" s="85"/>
      <c r="U3" s="85"/>
      <c r="V3" s="84"/>
      <c r="W3" s="85"/>
      <c r="X3" s="85"/>
      <c r="Y3" s="85"/>
      <c r="Z3" s="84"/>
      <c r="AA3" s="85"/>
      <c r="AB3" s="85"/>
      <c r="AC3" s="85"/>
      <c r="AD3" s="91"/>
    </row>
    <row r="4" spans="1:30" x14ac:dyDescent="0.25">
      <c r="A4" s="93"/>
      <c r="B4" s="89"/>
      <c r="C4" s="96"/>
      <c r="D4" s="89"/>
      <c r="E4" s="84"/>
      <c r="F4" s="85"/>
      <c r="G4" s="85"/>
      <c r="H4" s="85"/>
      <c r="I4" s="84"/>
      <c r="J4" s="85"/>
      <c r="K4" s="85"/>
      <c r="L4" s="85"/>
      <c r="M4" s="84"/>
      <c r="N4" s="85"/>
      <c r="O4" s="85"/>
      <c r="P4" s="85"/>
      <c r="Q4" s="89"/>
      <c r="R4" s="84"/>
      <c r="S4" s="85"/>
      <c r="T4" s="85"/>
      <c r="U4" s="85"/>
      <c r="V4" s="84"/>
      <c r="W4" s="85"/>
      <c r="X4" s="85"/>
      <c r="Y4" s="85"/>
      <c r="Z4" s="84"/>
      <c r="AA4" s="85"/>
      <c r="AB4" s="85"/>
      <c r="AC4" s="85"/>
      <c r="AD4" s="91"/>
    </row>
    <row r="5" spans="1:30" x14ac:dyDescent="0.25">
      <c r="A5" s="93"/>
      <c r="B5" s="89"/>
      <c r="C5" s="96"/>
      <c r="D5" s="89"/>
      <c r="E5" s="86"/>
      <c r="F5" s="87"/>
      <c r="G5" s="87"/>
      <c r="H5" s="87"/>
      <c r="I5" s="86"/>
      <c r="J5" s="87"/>
      <c r="K5" s="87"/>
      <c r="L5" s="87"/>
      <c r="M5" s="86"/>
      <c r="N5" s="87"/>
      <c r="O5" s="87"/>
      <c r="P5" s="87"/>
      <c r="Q5" s="89"/>
      <c r="R5" s="86"/>
      <c r="S5" s="87"/>
      <c r="T5" s="87"/>
      <c r="U5" s="87"/>
      <c r="V5" s="86"/>
      <c r="W5" s="87"/>
      <c r="X5" s="87"/>
      <c r="Y5" s="87"/>
      <c r="Z5" s="86"/>
      <c r="AA5" s="87"/>
      <c r="AB5" s="87"/>
      <c r="AC5" s="87"/>
      <c r="AD5" s="91"/>
    </row>
    <row r="6" spans="1:30" x14ac:dyDescent="0.25">
      <c r="A6" s="94"/>
      <c r="B6" s="90"/>
      <c r="C6" s="97"/>
      <c r="D6" s="90"/>
      <c r="E6" s="1" t="s">
        <v>8</v>
      </c>
      <c r="F6" s="2" t="s">
        <v>9</v>
      </c>
      <c r="G6" s="3" t="s">
        <v>10</v>
      </c>
      <c r="H6" s="3" t="s">
        <v>11</v>
      </c>
      <c r="I6" s="3" t="s">
        <v>8</v>
      </c>
      <c r="J6" s="3" t="s">
        <v>9</v>
      </c>
      <c r="K6" s="3" t="s">
        <v>10</v>
      </c>
      <c r="L6" s="3" t="s">
        <v>11</v>
      </c>
      <c r="M6" s="3" t="s">
        <v>8</v>
      </c>
      <c r="N6" s="2" t="s">
        <v>9</v>
      </c>
      <c r="O6" s="3" t="s">
        <v>10</v>
      </c>
      <c r="P6" s="3" t="s">
        <v>11</v>
      </c>
      <c r="Q6" s="90"/>
      <c r="R6" s="4" t="s">
        <v>8</v>
      </c>
      <c r="S6" s="2" t="s">
        <v>9</v>
      </c>
      <c r="T6" s="3" t="s">
        <v>10</v>
      </c>
      <c r="U6" s="3" t="s">
        <v>11</v>
      </c>
      <c r="V6" s="3" t="s">
        <v>8</v>
      </c>
      <c r="W6" s="2" t="s">
        <v>9</v>
      </c>
      <c r="X6" s="3" t="s">
        <v>10</v>
      </c>
      <c r="Y6" s="3" t="s">
        <v>11</v>
      </c>
      <c r="Z6" s="5" t="s">
        <v>8</v>
      </c>
      <c r="AA6" s="2" t="s">
        <v>9</v>
      </c>
      <c r="AB6" s="3" t="s">
        <v>10</v>
      </c>
      <c r="AC6" s="6" t="s">
        <v>11</v>
      </c>
      <c r="AD6" s="91"/>
    </row>
    <row r="7" spans="1:30" x14ac:dyDescent="0.25">
      <c r="A7" s="8">
        <v>1</v>
      </c>
      <c r="B7" s="13">
        <v>1</v>
      </c>
      <c r="C7" s="37"/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9</v>
      </c>
      <c r="M7" s="12">
        <v>10</v>
      </c>
      <c r="N7" s="12">
        <v>12</v>
      </c>
      <c r="O7" s="12">
        <v>13</v>
      </c>
      <c r="P7" s="12">
        <v>14</v>
      </c>
      <c r="Q7" s="12">
        <v>15</v>
      </c>
      <c r="R7" s="11">
        <v>16</v>
      </c>
      <c r="S7" s="12">
        <v>17</v>
      </c>
      <c r="T7" s="12">
        <v>18</v>
      </c>
      <c r="U7" s="12">
        <v>19</v>
      </c>
      <c r="V7" s="12">
        <v>20</v>
      </c>
      <c r="W7" s="12">
        <v>21</v>
      </c>
      <c r="X7" s="12">
        <v>22</v>
      </c>
      <c r="Y7" s="12">
        <v>23</v>
      </c>
      <c r="Z7" s="11">
        <v>24</v>
      </c>
      <c r="AA7" s="12">
        <v>25</v>
      </c>
      <c r="AB7" s="12">
        <v>26</v>
      </c>
      <c r="AC7" s="15">
        <v>27</v>
      </c>
      <c r="AD7" s="12">
        <v>28</v>
      </c>
    </row>
    <row r="8" spans="1:30" x14ac:dyDescent="0.25">
      <c r="A8" s="68">
        <v>2</v>
      </c>
      <c r="B8" s="24" t="s">
        <v>12</v>
      </c>
      <c r="C8" s="80">
        <v>93701000</v>
      </c>
      <c r="D8" s="70">
        <v>50238</v>
      </c>
      <c r="E8" s="81">
        <v>13202</v>
      </c>
      <c r="F8" s="81">
        <v>12066</v>
      </c>
      <c r="G8" s="70">
        <v>10604</v>
      </c>
      <c r="H8" s="70">
        <v>1462</v>
      </c>
      <c r="I8" s="24">
        <v>7645</v>
      </c>
      <c r="J8" s="81">
        <v>10112</v>
      </c>
      <c r="K8" s="70">
        <v>8589</v>
      </c>
      <c r="L8" s="70">
        <v>1523</v>
      </c>
      <c r="M8" s="70">
        <v>14015</v>
      </c>
      <c r="N8" s="70">
        <v>28060</v>
      </c>
      <c r="O8" s="70">
        <v>24354</v>
      </c>
      <c r="P8" s="70">
        <v>3706</v>
      </c>
      <c r="Q8" s="70">
        <v>48639</v>
      </c>
      <c r="R8" s="81">
        <v>15001</v>
      </c>
      <c r="S8" s="81">
        <v>10692</v>
      </c>
      <c r="T8" s="70">
        <v>9446</v>
      </c>
      <c r="U8" s="70">
        <v>1246</v>
      </c>
      <c r="V8" s="24">
        <v>7391</v>
      </c>
      <c r="W8" s="81">
        <v>10701</v>
      </c>
      <c r="X8" s="70">
        <v>9446</v>
      </c>
      <c r="Y8" s="70">
        <v>1255</v>
      </c>
      <c r="Z8" s="70">
        <v>15001</v>
      </c>
      <c r="AA8" s="70">
        <v>27246</v>
      </c>
      <c r="AB8" s="70">
        <v>23580</v>
      </c>
      <c r="AC8" s="70">
        <v>3666</v>
      </c>
      <c r="AD8" s="24">
        <v>1599</v>
      </c>
    </row>
    <row r="9" spans="1:30" x14ac:dyDescent="0.25">
      <c r="A9" s="8">
        <v>3</v>
      </c>
      <c r="B9" s="13"/>
      <c r="C9" s="38"/>
      <c r="D9" s="13"/>
      <c r="E9" s="12"/>
      <c r="F9" s="12"/>
      <c r="G9" s="12"/>
      <c r="H9" s="12"/>
      <c r="I9" s="14"/>
      <c r="J9" s="12"/>
      <c r="K9" s="12"/>
      <c r="L9" s="12"/>
      <c r="M9" s="14"/>
      <c r="N9" s="12"/>
      <c r="O9" s="12"/>
      <c r="P9" s="15"/>
      <c r="Q9" s="13"/>
      <c r="R9" s="12"/>
      <c r="S9" s="12"/>
      <c r="T9" s="12"/>
      <c r="U9" s="12"/>
      <c r="V9" s="14"/>
      <c r="W9" s="12"/>
      <c r="X9" s="12"/>
      <c r="Y9" s="12"/>
      <c r="Z9" s="14"/>
      <c r="AA9" s="12"/>
      <c r="AB9" s="12"/>
      <c r="AC9" s="15"/>
      <c r="AD9" s="13"/>
    </row>
    <row r="10" spans="1:30" x14ac:dyDescent="0.25">
      <c r="A10" s="68">
        <v>4</v>
      </c>
      <c r="B10" s="24" t="s">
        <v>13</v>
      </c>
      <c r="C10" s="79">
        <v>93657000</v>
      </c>
      <c r="D10" s="24">
        <f>F10+J10+N10</f>
        <v>1155.4000000000001</v>
      </c>
      <c r="E10" s="24">
        <v>1023</v>
      </c>
      <c r="F10" s="24">
        <v>410.1</v>
      </c>
      <c r="G10" s="24">
        <v>355</v>
      </c>
      <c r="H10" s="24">
        <v>55.1</v>
      </c>
      <c r="I10" s="24">
        <v>629</v>
      </c>
      <c r="J10" s="24">
        <v>224.3</v>
      </c>
      <c r="K10" s="24">
        <v>202</v>
      </c>
      <c r="L10" s="24">
        <v>22.3</v>
      </c>
      <c r="M10" s="24">
        <v>399</v>
      </c>
      <c r="N10" s="24">
        <v>521</v>
      </c>
      <c r="O10" s="24">
        <v>452</v>
      </c>
      <c r="P10" s="24">
        <v>69</v>
      </c>
      <c r="Q10" s="24">
        <v>1139</v>
      </c>
      <c r="R10" s="24">
        <v>973</v>
      </c>
      <c r="S10" s="24">
        <v>410</v>
      </c>
      <c r="T10" s="24">
        <v>351.4</v>
      </c>
      <c r="U10" s="24">
        <v>57.4</v>
      </c>
      <c r="V10" s="24">
        <v>593</v>
      </c>
      <c r="W10" s="24">
        <v>223</v>
      </c>
      <c r="X10" s="24">
        <v>197.7</v>
      </c>
      <c r="Y10" s="24">
        <v>25.5</v>
      </c>
      <c r="Z10" s="24">
        <v>372</v>
      </c>
      <c r="AA10" s="24">
        <v>507</v>
      </c>
      <c r="AB10" s="24">
        <v>436.5</v>
      </c>
      <c r="AC10" s="24">
        <v>71</v>
      </c>
      <c r="AD10" s="24">
        <v>16</v>
      </c>
    </row>
    <row r="11" spans="1:30" x14ac:dyDescent="0.25">
      <c r="A11" s="8">
        <v>5</v>
      </c>
      <c r="B11" s="13" t="s">
        <v>14</v>
      </c>
      <c r="C11" s="25">
        <v>93657405</v>
      </c>
      <c r="D11" s="13">
        <f t="shared" ref="D11:D16" si="0">F11+J11+N11</f>
        <v>675</v>
      </c>
      <c r="E11" s="13">
        <v>639</v>
      </c>
      <c r="F11" s="13">
        <v>322</v>
      </c>
      <c r="G11" s="13">
        <v>273</v>
      </c>
      <c r="H11" s="13">
        <v>49</v>
      </c>
      <c r="I11" s="13">
        <v>166</v>
      </c>
      <c r="J11" s="13">
        <v>68</v>
      </c>
      <c r="K11" s="13">
        <v>60</v>
      </c>
      <c r="L11" s="13">
        <v>8</v>
      </c>
      <c r="M11" s="13">
        <v>180</v>
      </c>
      <c r="N11" s="13">
        <v>285</v>
      </c>
      <c r="O11" s="13">
        <v>244</v>
      </c>
      <c r="P11" s="16">
        <v>41</v>
      </c>
      <c r="Q11" s="13">
        <v>674</v>
      </c>
      <c r="R11" s="13">
        <v>622</v>
      </c>
      <c r="S11" s="13">
        <v>320</v>
      </c>
      <c r="T11" s="13">
        <v>270</v>
      </c>
      <c r="U11" s="13">
        <v>50</v>
      </c>
      <c r="V11" s="13">
        <v>163</v>
      </c>
      <c r="W11" s="13">
        <v>68</v>
      </c>
      <c r="X11" s="13">
        <v>59.2</v>
      </c>
      <c r="Y11" s="13">
        <v>8.8000000000000007</v>
      </c>
      <c r="Z11" s="13">
        <v>174</v>
      </c>
      <c r="AA11" s="13">
        <v>286</v>
      </c>
      <c r="AB11" s="13">
        <v>243.3</v>
      </c>
      <c r="AC11" s="16">
        <v>42.9</v>
      </c>
      <c r="AD11" s="13">
        <v>1</v>
      </c>
    </row>
    <row r="12" spans="1:30" x14ac:dyDescent="0.25">
      <c r="A12" s="8">
        <v>6</v>
      </c>
      <c r="B12" s="13" t="s">
        <v>15</v>
      </c>
      <c r="C12" s="39">
        <v>93657410</v>
      </c>
      <c r="D12" s="13">
        <f t="shared" si="0"/>
        <v>112</v>
      </c>
      <c r="E12" s="13">
        <v>66</v>
      </c>
      <c r="F12" s="13">
        <v>17</v>
      </c>
      <c r="G12" s="13">
        <v>16</v>
      </c>
      <c r="H12" s="13">
        <v>1</v>
      </c>
      <c r="I12" s="13">
        <v>95</v>
      </c>
      <c r="J12" s="13">
        <v>39</v>
      </c>
      <c r="K12" s="13">
        <v>36</v>
      </c>
      <c r="L12" s="13">
        <v>3</v>
      </c>
      <c r="M12" s="17">
        <v>42</v>
      </c>
      <c r="N12" s="13">
        <v>56</v>
      </c>
      <c r="O12" s="13">
        <v>49</v>
      </c>
      <c r="P12" s="16">
        <v>7</v>
      </c>
      <c r="Q12" s="13">
        <v>106</v>
      </c>
      <c r="R12" s="13">
        <v>63</v>
      </c>
      <c r="S12" s="13">
        <v>18</v>
      </c>
      <c r="T12" s="13">
        <v>16.399999999999999</v>
      </c>
      <c r="U12" s="13">
        <v>1.2</v>
      </c>
      <c r="V12" s="13">
        <v>89</v>
      </c>
      <c r="W12" s="13">
        <v>38.6</v>
      </c>
      <c r="X12" s="13">
        <v>34.799999999999997</v>
      </c>
      <c r="Y12" s="13">
        <v>3.8</v>
      </c>
      <c r="Z12" s="17">
        <v>39</v>
      </c>
      <c r="AA12" s="13">
        <v>50</v>
      </c>
      <c r="AB12" s="13">
        <v>42.9</v>
      </c>
      <c r="AC12" s="16">
        <v>6.7</v>
      </c>
      <c r="AD12" s="13">
        <v>6</v>
      </c>
    </row>
    <row r="13" spans="1:30" x14ac:dyDescent="0.25">
      <c r="A13" s="8">
        <v>7</v>
      </c>
      <c r="B13" s="13" t="s">
        <v>16</v>
      </c>
      <c r="C13" s="39">
        <v>93657420</v>
      </c>
      <c r="D13" s="13">
        <f t="shared" si="0"/>
        <v>67</v>
      </c>
      <c r="E13" s="13">
        <v>49</v>
      </c>
      <c r="F13" s="13">
        <v>15</v>
      </c>
      <c r="G13" s="13">
        <v>14</v>
      </c>
      <c r="H13" s="13">
        <v>1</v>
      </c>
      <c r="I13" s="13">
        <v>55</v>
      </c>
      <c r="J13" s="13">
        <v>11</v>
      </c>
      <c r="K13" s="13">
        <v>10</v>
      </c>
      <c r="L13" s="13">
        <v>1</v>
      </c>
      <c r="M13" s="13">
        <v>43</v>
      </c>
      <c r="N13" s="13">
        <v>41</v>
      </c>
      <c r="O13" s="13">
        <v>36</v>
      </c>
      <c r="P13" s="16">
        <v>5</v>
      </c>
      <c r="Q13" s="13">
        <v>64</v>
      </c>
      <c r="R13" s="13">
        <v>43</v>
      </c>
      <c r="S13" s="13">
        <v>15</v>
      </c>
      <c r="T13" s="13">
        <v>13.4</v>
      </c>
      <c r="U13" s="13">
        <v>1.6</v>
      </c>
      <c r="V13" s="13">
        <v>53</v>
      </c>
      <c r="W13" s="13">
        <v>11.6</v>
      </c>
      <c r="X13" s="13">
        <v>10.199999999999999</v>
      </c>
      <c r="Y13" s="13">
        <v>1.4</v>
      </c>
      <c r="Z13" s="13">
        <v>38</v>
      </c>
      <c r="AA13" s="13">
        <v>38</v>
      </c>
      <c r="AB13" s="13">
        <v>32.799999999999997</v>
      </c>
      <c r="AC13" s="16">
        <v>4.9000000000000004</v>
      </c>
      <c r="AD13" s="13">
        <v>3</v>
      </c>
    </row>
    <row r="14" spans="1:30" x14ac:dyDescent="0.25">
      <c r="A14" s="8">
        <v>8</v>
      </c>
      <c r="B14" s="13" t="s">
        <v>17</v>
      </c>
      <c r="C14" s="39">
        <v>93657421</v>
      </c>
      <c r="D14" s="13">
        <f t="shared" si="0"/>
        <v>54.3</v>
      </c>
      <c r="E14" s="13">
        <v>15</v>
      </c>
      <c r="F14" s="13">
        <v>23</v>
      </c>
      <c r="G14" s="13">
        <v>21</v>
      </c>
      <c r="H14" s="13">
        <v>2</v>
      </c>
      <c r="I14" s="13">
        <v>28</v>
      </c>
      <c r="J14" s="13">
        <v>7.3</v>
      </c>
      <c r="K14" s="13">
        <v>7</v>
      </c>
      <c r="L14" s="13">
        <v>0.3</v>
      </c>
      <c r="M14" s="18">
        <v>38</v>
      </c>
      <c r="N14" s="13">
        <v>24</v>
      </c>
      <c r="O14" s="13">
        <v>22</v>
      </c>
      <c r="P14" s="13">
        <v>2</v>
      </c>
      <c r="Q14" s="13">
        <v>56</v>
      </c>
      <c r="R14" s="13">
        <v>13</v>
      </c>
      <c r="S14" s="13">
        <v>24</v>
      </c>
      <c r="T14" s="13">
        <v>21.7</v>
      </c>
      <c r="U14" s="13">
        <v>1.8</v>
      </c>
      <c r="V14" s="13">
        <v>26</v>
      </c>
      <c r="W14" s="13">
        <v>8</v>
      </c>
      <c r="X14" s="13">
        <v>7.6</v>
      </c>
      <c r="Y14" s="13">
        <v>0.4</v>
      </c>
      <c r="Z14" s="18">
        <v>36</v>
      </c>
      <c r="AA14" s="13">
        <v>24</v>
      </c>
      <c r="AB14" s="13">
        <v>22.1</v>
      </c>
      <c r="AC14" s="13">
        <v>2.2999999999999998</v>
      </c>
      <c r="AD14" s="13">
        <v>-2</v>
      </c>
    </row>
    <row r="15" spans="1:30" x14ac:dyDescent="0.25">
      <c r="A15" s="8">
        <v>9</v>
      </c>
      <c r="B15" s="13" t="s">
        <v>18</v>
      </c>
      <c r="C15" s="39">
        <v>93657422</v>
      </c>
      <c r="D15" s="13">
        <f t="shared" si="0"/>
        <v>39.1</v>
      </c>
      <c r="E15" s="13">
        <v>24</v>
      </c>
      <c r="F15" s="13">
        <v>2.1</v>
      </c>
      <c r="G15" s="13">
        <v>2</v>
      </c>
      <c r="H15" s="13">
        <v>0.1</v>
      </c>
      <c r="I15" s="13">
        <v>33</v>
      </c>
      <c r="J15" s="13">
        <v>25</v>
      </c>
      <c r="K15" s="13">
        <v>22</v>
      </c>
      <c r="L15" s="13">
        <v>3</v>
      </c>
      <c r="M15" s="13">
        <v>14</v>
      </c>
      <c r="N15" s="13">
        <v>12</v>
      </c>
      <c r="O15" s="13">
        <v>11</v>
      </c>
      <c r="P15" s="13">
        <v>1</v>
      </c>
      <c r="Q15" s="13">
        <v>34</v>
      </c>
      <c r="R15" s="13">
        <v>19</v>
      </c>
      <c r="S15" s="13">
        <v>2</v>
      </c>
      <c r="T15" s="13">
        <v>1.8</v>
      </c>
      <c r="U15" s="13">
        <v>0.15</v>
      </c>
      <c r="V15" s="13">
        <v>26</v>
      </c>
      <c r="W15" s="13">
        <v>24</v>
      </c>
      <c r="X15" s="13">
        <v>20.7</v>
      </c>
      <c r="Y15" s="13">
        <v>3.3</v>
      </c>
      <c r="Z15" s="13">
        <v>9</v>
      </c>
      <c r="AA15" s="13">
        <v>8</v>
      </c>
      <c r="AB15" s="13">
        <v>7.5</v>
      </c>
      <c r="AC15" s="13">
        <v>0.8</v>
      </c>
      <c r="AD15" s="13">
        <v>5</v>
      </c>
    </row>
    <row r="16" spans="1:30" x14ac:dyDescent="0.25">
      <c r="A16" s="8">
        <v>10</v>
      </c>
      <c r="B16" s="13" t="s">
        <v>19</v>
      </c>
      <c r="C16" s="39">
        <v>93657425</v>
      </c>
      <c r="D16" s="13">
        <f t="shared" si="0"/>
        <v>208</v>
      </c>
      <c r="E16" s="13">
        <v>230</v>
      </c>
      <c r="F16" s="13">
        <v>31</v>
      </c>
      <c r="G16" s="13">
        <v>29</v>
      </c>
      <c r="H16" s="13">
        <v>2</v>
      </c>
      <c r="I16" s="13">
        <v>252</v>
      </c>
      <c r="J16" s="13">
        <v>74</v>
      </c>
      <c r="K16" s="13">
        <v>67</v>
      </c>
      <c r="L16" s="13">
        <v>7</v>
      </c>
      <c r="M16" s="13">
        <v>82</v>
      </c>
      <c r="N16" s="13">
        <v>103</v>
      </c>
      <c r="O16" s="13">
        <v>90</v>
      </c>
      <c r="P16" s="13">
        <v>13</v>
      </c>
      <c r="Q16" s="13">
        <v>205</v>
      </c>
      <c r="R16" s="13">
        <v>213</v>
      </c>
      <c r="S16" s="13">
        <v>31</v>
      </c>
      <c r="T16" s="13">
        <v>28.1</v>
      </c>
      <c r="U16" s="13">
        <v>2.6</v>
      </c>
      <c r="V16" s="13">
        <v>236</v>
      </c>
      <c r="W16" s="13">
        <v>73</v>
      </c>
      <c r="X16" s="13">
        <v>65.2</v>
      </c>
      <c r="Y16" s="13">
        <v>7.8</v>
      </c>
      <c r="Z16" s="13">
        <v>76</v>
      </c>
      <c r="AA16" s="13">
        <v>101</v>
      </c>
      <c r="AB16" s="13">
        <v>87.9</v>
      </c>
      <c r="AC16" s="13">
        <v>13.3</v>
      </c>
      <c r="AD16" s="13">
        <v>3</v>
      </c>
    </row>
    <row r="17" spans="1:30" x14ac:dyDescent="0.25">
      <c r="A17" s="68">
        <v>11</v>
      </c>
      <c r="B17" s="26" t="s">
        <v>20</v>
      </c>
      <c r="C17" s="24"/>
      <c r="D17" s="73">
        <f>F17+J17+N17</f>
        <v>11892</v>
      </c>
      <c r="E17" s="73">
        <f>E18+E19+E20+E21+E22+E23+E24+E25+E26+E27</f>
        <v>3980</v>
      </c>
      <c r="F17" s="78">
        <f>F18+F19+F20+F21+F22+F23+F24+F25+F26+F27</f>
        <v>2994</v>
      </c>
      <c r="G17" s="78">
        <f>G18+G19+G20+G21+G22+G23+G24+G25+G26+G27</f>
        <v>2715</v>
      </c>
      <c r="H17" s="73">
        <f>F17-G17</f>
        <v>279</v>
      </c>
      <c r="I17" s="73">
        <f>I18+I19+I20+I21+I22+I23+I24+I25+I26+I27</f>
        <v>4372</v>
      </c>
      <c r="J17" s="78">
        <f>J18+J19+J20+J21+J22+J23+J24+J25+J26+J27</f>
        <v>2611</v>
      </c>
      <c r="K17" s="78">
        <f>K18+K19+K20+K21+K22+K23+K24+K25+K26+K27</f>
        <v>2389</v>
      </c>
      <c r="L17" s="73">
        <f>J17-K17</f>
        <v>222</v>
      </c>
      <c r="M17" s="73">
        <f>M18+M19+M20+M21+M22+M23+M24+M25+M26+M27</f>
        <v>3860</v>
      </c>
      <c r="N17" s="78">
        <f>N18+N19+N20+N21+N22+N23+N24+N25+N26+N27</f>
        <v>6287</v>
      </c>
      <c r="O17" s="78">
        <f>O18+O19+O20+O21+O22+O23+O24+O25+O26+O27</f>
        <v>5455</v>
      </c>
      <c r="P17" s="73">
        <f>N17-O17</f>
        <v>832</v>
      </c>
      <c r="Q17" s="73">
        <f>Q18+Q19+Q20+Q21+Q22+Q23+Q24+Q25+Q26+Q27</f>
        <v>11397</v>
      </c>
      <c r="R17" s="73">
        <f t="shared" ref="R17:AC17" si="1">R18+R19+R20+R21+R22+R23+R24+R25+R26+R27</f>
        <v>3862</v>
      </c>
      <c r="S17" s="73">
        <f t="shared" si="1"/>
        <v>2844</v>
      </c>
      <c r="T17" s="73">
        <f t="shared" si="1"/>
        <v>2538</v>
      </c>
      <c r="U17" s="73">
        <f t="shared" si="1"/>
        <v>306</v>
      </c>
      <c r="V17" s="73">
        <f t="shared" si="1"/>
        <v>4263</v>
      </c>
      <c r="W17" s="73">
        <f t="shared" si="1"/>
        <v>2564</v>
      </c>
      <c r="X17" s="73">
        <f t="shared" si="1"/>
        <v>2329</v>
      </c>
      <c r="Y17" s="73">
        <f t="shared" si="1"/>
        <v>235</v>
      </c>
      <c r="Z17" s="73">
        <f t="shared" si="1"/>
        <v>3756</v>
      </c>
      <c r="AA17" s="73">
        <f t="shared" si="1"/>
        <v>5989</v>
      </c>
      <c r="AB17" s="73">
        <f t="shared" si="1"/>
        <v>5090</v>
      </c>
      <c r="AC17" s="73">
        <f t="shared" si="1"/>
        <v>899</v>
      </c>
      <c r="AD17" s="71">
        <f>D17-Q17</f>
        <v>495</v>
      </c>
    </row>
    <row r="18" spans="1:30" x14ac:dyDescent="0.25">
      <c r="A18" s="8">
        <v>12</v>
      </c>
      <c r="B18" s="43" t="s">
        <v>21</v>
      </c>
      <c r="C18" s="44">
        <v>93622151</v>
      </c>
      <c r="D18" s="45">
        <v>8500</v>
      </c>
      <c r="E18" s="41">
        <v>2224</v>
      </c>
      <c r="F18" s="44">
        <v>2245</v>
      </c>
      <c r="G18" s="44">
        <v>2027</v>
      </c>
      <c r="H18" s="41">
        <f t="shared" ref="H18:H27" si="2">F18-G18</f>
        <v>218</v>
      </c>
      <c r="I18" s="41">
        <v>2686</v>
      </c>
      <c r="J18" s="44">
        <v>1973</v>
      </c>
      <c r="K18" s="44">
        <v>1805</v>
      </c>
      <c r="L18" s="41">
        <f t="shared" ref="L18:L27" si="3">J18-K18</f>
        <v>168</v>
      </c>
      <c r="M18" s="42">
        <v>2544</v>
      </c>
      <c r="N18" s="44">
        <v>4282</v>
      </c>
      <c r="O18" s="44">
        <v>3747</v>
      </c>
      <c r="P18" s="41">
        <f t="shared" ref="P18:P27" si="4">N18-O18</f>
        <v>535</v>
      </c>
      <c r="Q18" s="41">
        <f t="shared" ref="Q18:Q27" si="5">S18+W18+AA18</f>
        <v>8129</v>
      </c>
      <c r="R18" s="41">
        <v>2161</v>
      </c>
      <c r="S18" s="44">
        <v>2130</v>
      </c>
      <c r="T18" s="44">
        <v>1894</v>
      </c>
      <c r="U18" s="41">
        <f t="shared" ref="U18:U27" si="6">S18-T18</f>
        <v>236</v>
      </c>
      <c r="V18" s="41">
        <v>2614</v>
      </c>
      <c r="W18" s="44">
        <v>1943</v>
      </c>
      <c r="X18" s="44">
        <v>1767</v>
      </c>
      <c r="Y18" s="41">
        <f t="shared" ref="Y18:Y27" si="7">W18-X18</f>
        <v>176</v>
      </c>
      <c r="Z18" s="42">
        <v>2472</v>
      </c>
      <c r="AA18" s="44">
        <v>4056</v>
      </c>
      <c r="AB18" s="44">
        <v>3474</v>
      </c>
      <c r="AC18" s="41">
        <f t="shared" ref="AC18:AC27" si="8">AA18-AB18</f>
        <v>582</v>
      </c>
      <c r="AD18" s="7">
        <f t="shared" ref="AD18:AD57" si="9">D18-Q18</f>
        <v>371</v>
      </c>
    </row>
    <row r="19" spans="1:30" x14ac:dyDescent="0.25">
      <c r="A19" s="8">
        <v>13</v>
      </c>
      <c r="B19" s="43" t="s">
        <v>22</v>
      </c>
      <c r="C19" s="44">
        <v>93622405</v>
      </c>
      <c r="D19" s="45">
        <v>325</v>
      </c>
      <c r="E19" s="41">
        <v>146</v>
      </c>
      <c r="F19" s="44">
        <v>32</v>
      </c>
      <c r="G19" s="44">
        <v>30</v>
      </c>
      <c r="H19" s="41">
        <f t="shared" si="2"/>
        <v>2</v>
      </c>
      <c r="I19" s="41">
        <v>146</v>
      </c>
      <c r="J19" s="44">
        <v>86</v>
      </c>
      <c r="K19" s="44">
        <v>76</v>
      </c>
      <c r="L19" s="41">
        <f t="shared" si="3"/>
        <v>10</v>
      </c>
      <c r="M19" s="42">
        <v>149</v>
      </c>
      <c r="N19" s="44">
        <v>207</v>
      </c>
      <c r="O19" s="44">
        <v>176</v>
      </c>
      <c r="P19" s="41">
        <f t="shared" si="4"/>
        <v>31</v>
      </c>
      <c r="Q19" s="41">
        <f t="shared" si="5"/>
        <v>297</v>
      </c>
      <c r="R19" s="41">
        <v>140</v>
      </c>
      <c r="S19" s="44">
        <v>22</v>
      </c>
      <c r="T19" s="44">
        <v>21</v>
      </c>
      <c r="U19" s="41">
        <f t="shared" si="6"/>
        <v>1</v>
      </c>
      <c r="V19" s="41">
        <v>141</v>
      </c>
      <c r="W19" s="44">
        <v>82</v>
      </c>
      <c r="X19" s="44">
        <v>72</v>
      </c>
      <c r="Y19" s="41">
        <f t="shared" si="7"/>
        <v>10</v>
      </c>
      <c r="Z19" s="42">
        <v>142</v>
      </c>
      <c r="AA19" s="44">
        <v>193</v>
      </c>
      <c r="AB19" s="44">
        <v>160</v>
      </c>
      <c r="AC19" s="41">
        <f t="shared" si="8"/>
        <v>33</v>
      </c>
      <c r="AD19" s="7">
        <f t="shared" si="9"/>
        <v>28</v>
      </c>
    </row>
    <row r="20" spans="1:30" x14ac:dyDescent="0.25">
      <c r="A20" s="8">
        <v>14</v>
      </c>
      <c r="B20" s="46" t="s">
        <v>23</v>
      </c>
      <c r="C20" s="44">
        <v>93622418</v>
      </c>
      <c r="D20" s="45">
        <v>208</v>
      </c>
      <c r="E20" s="41">
        <v>233</v>
      </c>
      <c r="F20" s="44">
        <v>28</v>
      </c>
      <c r="G20" s="44">
        <v>27</v>
      </c>
      <c r="H20" s="41">
        <f t="shared" si="2"/>
        <v>1</v>
      </c>
      <c r="I20" s="41">
        <v>228</v>
      </c>
      <c r="J20" s="44">
        <v>47</v>
      </c>
      <c r="K20" s="44">
        <v>45</v>
      </c>
      <c r="L20" s="41">
        <f t="shared" si="3"/>
        <v>2</v>
      </c>
      <c r="M20" s="42">
        <v>109</v>
      </c>
      <c r="N20" s="44">
        <v>133</v>
      </c>
      <c r="O20" s="44">
        <v>117</v>
      </c>
      <c r="P20" s="41">
        <f t="shared" si="4"/>
        <v>16</v>
      </c>
      <c r="Q20" s="41">
        <f t="shared" si="5"/>
        <v>190</v>
      </c>
      <c r="R20" s="41">
        <v>211</v>
      </c>
      <c r="S20" s="44">
        <v>24</v>
      </c>
      <c r="T20" s="44">
        <v>23</v>
      </c>
      <c r="U20" s="41">
        <f t="shared" si="6"/>
        <v>1</v>
      </c>
      <c r="V20" s="41">
        <v>220</v>
      </c>
      <c r="W20" s="44">
        <v>45</v>
      </c>
      <c r="X20" s="44">
        <v>42</v>
      </c>
      <c r="Y20" s="41">
        <f t="shared" si="7"/>
        <v>3</v>
      </c>
      <c r="Z20" s="42">
        <v>103</v>
      </c>
      <c r="AA20" s="44">
        <v>121</v>
      </c>
      <c r="AB20" s="44">
        <v>105</v>
      </c>
      <c r="AC20" s="41">
        <f t="shared" si="8"/>
        <v>16</v>
      </c>
      <c r="AD20" s="7">
        <f t="shared" si="9"/>
        <v>18</v>
      </c>
    </row>
    <row r="21" spans="1:30" x14ac:dyDescent="0.25">
      <c r="A21" s="8">
        <v>15</v>
      </c>
      <c r="B21" s="46" t="s">
        <v>24</v>
      </c>
      <c r="C21" s="44">
        <v>93622430</v>
      </c>
      <c r="D21" s="45">
        <v>1570</v>
      </c>
      <c r="E21" s="41">
        <v>683</v>
      </c>
      <c r="F21" s="44">
        <v>497</v>
      </c>
      <c r="G21" s="44">
        <v>451</v>
      </c>
      <c r="H21" s="41">
        <f t="shared" si="2"/>
        <v>46</v>
      </c>
      <c r="I21" s="41">
        <v>635</v>
      </c>
      <c r="J21" s="44">
        <v>236</v>
      </c>
      <c r="K21" s="44">
        <v>212</v>
      </c>
      <c r="L21" s="41">
        <f t="shared" si="3"/>
        <v>24</v>
      </c>
      <c r="M21" s="42">
        <v>508</v>
      </c>
      <c r="N21" s="44">
        <v>837</v>
      </c>
      <c r="O21" s="44">
        <v>719</v>
      </c>
      <c r="P21" s="41">
        <f t="shared" si="4"/>
        <v>118</v>
      </c>
      <c r="Q21" s="41">
        <f t="shared" si="5"/>
        <v>1528</v>
      </c>
      <c r="R21" s="41">
        <v>670</v>
      </c>
      <c r="S21" s="44">
        <v>483</v>
      </c>
      <c r="T21" s="44">
        <v>430</v>
      </c>
      <c r="U21" s="41">
        <f t="shared" si="6"/>
        <v>53</v>
      </c>
      <c r="V21" s="41">
        <v>618</v>
      </c>
      <c r="W21" s="44">
        <v>225</v>
      </c>
      <c r="X21" s="44">
        <v>199</v>
      </c>
      <c r="Y21" s="41">
        <f t="shared" si="7"/>
        <v>26</v>
      </c>
      <c r="Z21" s="42">
        <v>494</v>
      </c>
      <c r="AA21" s="44">
        <v>820</v>
      </c>
      <c r="AB21" s="44">
        <v>691</v>
      </c>
      <c r="AC21" s="41">
        <f t="shared" si="8"/>
        <v>129</v>
      </c>
      <c r="AD21" s="7">
        <f t="shared" si="9"/>
        <v>42</v>
      </c>
    </row>
    <row r="22" spans="1:30" x14ac:dyDescent="0.25">
      <c r="A22" s="8">
        <v>16</v>
      </c>
      <c r="B22" s="46" t="s">
        <v>25</v>
      </c>
      <c r="C22" s="44">
        <v>93622434</v>
      </c>
      <c r="D22" s="45">
        <v>51</v>
      </c>
      <c r="E22" s="41">
        <v>77</v>
      </c>
      <c r="F22" s="44">
        <v>8</v>
      </c>
      <c r="G22" s="44">
        <v>8</v>
      </c>
      <c r="H22" s="41">
        <f t="shared" si="2"/>
        <v>0</v>
      </c>
      <c r="I22" s="41">
        <v>51</v>
      </c>
      <c r="J22" s="44">
        <v>12</v>
      </c>
      <c r="K22" s="44">
        <v>11</v>
      </c>
      <c r="L22" s="41">
        <f t="shared" si="3"/>
        <v>1</v>
      </c>
      <c r="M22" s="42">
        <v>34</v>
      </c>
      <c r="N22" s="44">
        <v>31</v>
      </c>
      <c r="O22" s="44">
        <v>29</v>
      </c>
      <c r="P22" s="41">
        <f t="shared" si="4"/>
        <v>2</v>
      </c>
      <c r="Q22" s="41">
        <f t="shared" si="5"/>
        <v>51</v>
      </c>
      <c r="R22" s="41">
        <v>77</v>
      </c>
      <c r="S22" s="44">
        <v>8</v>
      </c>
      <c r="T22" s="44">
        <v>7</v>
      </c>
      <c r="U22" s="41">
        <f t="shared" si="6"/>
        <v>1</v>
      </c>
      <c r="V22" s="41">
        <v>52</v>
      </c>
      <c r="W22" s="44">
        <v>12</v>
      </c>
      <c r="X22" s="44">
        <v>11</v>
      </c>
      <c r="Y22" s="41">
        <f t="shared" si="7"/>
        <v>1</v>
      </c>
      <c r="Z22" s="42">
        <v>34</v>
      </c>
      <c r="AA22" s="44">
        <v>31</v>
      </c>
      <c r="AB22" s="44">
        <v>28</v>
      </c>
      <c r="AC22" s="41">
        <f t="shared" si="8"/>
        <v>3</v>
      </c>
      <c r="AD22" s="7">
        <f t="shared" si="9"/>
        <v>0</v>
      </c>
    </row>
    <row r="23" spans="1:30" x14ac:dyDescent="0.25">
      <c r="A23" s="8">
        <v>17</v>
      </c>
      <c r="B23" s="46" t="s">
        <v>26</v>
      </c>
      <c r="C23" s="44">
        <v>93622437</v>
      </c>
      <c r="D23" s="45">
        <v>185</v>
      </c>
      <c r="E23" s="41">
        <v>75</v>
      </c>
      <c r="F23" s="44">
        <v>30</v>
      </c>
      <c r="G23" s="44">
        <v>28</v>
      </c>
      <c r="H23" s="41">
        <f t="shared" si="2"/>
        <v>2</v>
      </c>
      <c r="I23" s="41">
        <v>60</v>
      </c>
      <c r="J23" s="44">
        <v>37</v>
      </c>
      <c r="K23" s="44">
        <v>32</v>
      </c>
      <c r="L23" s="41">
        <f t="shared" si="3"/>
        <v>5</v>
      </c>
      <c r="M23" s="42">
        <v>84</v>
      </c>
      <c r="N23" s="44">
        <v>118</v>
      </c>
      <c r="O23" s="44">
        <v>99</v>
      </c>
      <c r="P23" s="41">
        <f t="shared" si="4"/>
        <v>19</v>
      </c>
      <c r="Q23" s="41">
        <f t="shared" si="5"/>
        <v>175</v>
      </c>
      <c r="R23" s="41">
        <v>66</v>
      </c>
      <c r="S23" s="44">
        <v>28</v>
      </c>
      <c r="T23" s="44">
        <v>26</v>
      </c>
      <c r="U23" s="41">
        <f t="shared" si="6"/>
        <v>2</v>
      </c>
      <c r="V23" s="41">
        <v>56</v>
      </c>
      <c r="W23" s="44">
        <v>36</v>
      </c>
      <c r="X23" s="44">
        <v>31</v>
      </c>
      <c r="Y23" s="41">
        <f t="shared" si="7"/>
        <v>5</v>
      </c>
      <c r="Z23" s="42">
        <v>79</v>
      </c>
      <c r="AA23" s="44">
        <v>111</v>
      </c>
      <c r="AB23" s="44">
        <v>92</v>
      </c>
      <c r="AC23" s="41">
        <f t="shared" si="8"/>
        <v>19</v>
      </c>
      <c r="AD23" s="7">
        <f t="shared" si="9"/>
        <v>10</v>
      </c>
    </row>
    <row r="24" spans="1:30" x14ac:dyDescent="0.25">
      <c r="A24" s="8">
        <v>18</v>
      </c>
      <c r="B24" s="46" t="s">
        <v>27</v>
      </c>
      <c r="C24" s="44">
        <v>93622442</v>
      </c>
      <c r="D24" s="45">
        <v>306</v>
      </c>
      <c r="E24" s="41">
        <v>100</v>
      </c>
      <c r="F24" s="44">
        <v>57</v>
      </c>
      <c r="G24" s="44">
        <v>55</v>
      </c>
      <c r="H24" s="41">
        <f t="shared" si="2"/>
        <v>2</v>
      </c>
      <c r="I24" s="41">
        <v>124</v>
      </c>
      <c r="J24" s="44">
        <v>27</v>
      </c>
      <c r="K24" s="44">
        <v>26</v>
      </c>
      <c r="L24" s="41">
        <f t="shared" si="3"/>
        <v>1</v>
      </c>
      <c r="M24" s="42">
        <v>141</v>
      </c>
      <c r="N24" s="44">
        <v>222</v>
      </c>
      <c r="O24" s="44">
        <v>180</v>
      </c>
      <c r="P24" s="41">
        <f t="shared" si="4"/>
        <v>42</v>
      </c>
      <c r="Q24" s="41">
        <f t="shared" si="5"/>
        <v>304</v>
      </c>
      <c r="R24" s="41">
        <v>100</v>
      </c>
      <c r="S24" s="44">
        <v>57</v>
      </c>
      <c r="T24" s="44">
        <v>53</v>
      </c>
      <c r="U24" s="41">
        <f t="shared" si="6"/>
        <v>4</v>
      </c>
      <c r="V24" s="41">
        <v>121</v>
      </c>
      <c r="W24" s="44">
        <v>26</v>
      </c>
      <c r="X24" s="44">
        <v>25</v>
      </c>
      <c r="Y24" s="41">
        <f t="shared" si="7"/>
        <v>1</v>
      </c>
      <c r="Z24" s="42">
        <v>141</v>
      </c>
      <c r="AA24" s="44">
        <v>221</v>
      </c>
      <c r="AB24" s="44">
        <v>176</v>
      </c>
      <c r="AC24" s="41">
        <f t="shared" si="8"/>
        <v>45</v>
      </c>
      <c r="AD24" s="7">
        <f t="shared" si="9"/>
        <v>2</v>
      </c>
    </row>
    <row r="25" spans="1:30" x14ac:dyDescent="0.25">
      <c r="A25" s="8">
        <v>19</v>
      </c>
      <c r="B25" s="46" t="s">
        <v>28</v>
      </c>
      <c r="C25" s="44">
        <v>93622445</v>
      </c>
      <c r="D25" s="45">
        <v>175</v>
      </c>
      <c r="E25" s="41">
        <v>146</v>
      </c>
      <c r="F25" s="44">
        <v>26</v>
      </c>
      <c r="G25" s="44">
        <v>24</v>
      </c>
      <c r="H25" s="41">
        <f t="shared" si="2"/>
        <v>2</v>
      </c>
      <c r="I25" s="41">
        <v>157</v>
      </c>
      <c r="J25" s="44">
        <v>60</v>
      </c>
      <c r="K25" s="44">
        <v>55</v>
      </c>
      <c r="L25" s="41">
        <f t="shared" si="3"/>
        <v>5</v>
      </c>
      <c r="M25" s="42">
        <v>82</v>
      </c>
      <c r="N25" s="44">
        <v>89</v>
      </c>
      <c r="O25" s="44">
        <v>76</v>
      </c>
      <c r="P25" s="41">
        <f t="shared" si="4"/>
        <v>13</v>
      </c>
      <c r="Q25" s="41">
        <f t="shared" si="5"/>
        <v>162</v>
      </c>
      <c r="R25" s="41">
        <v>146</v>
      </c>
      <c r="S25" s="44">
        <v>26</v>
      </c>
      <c r="T25" s="44">
        <v>24</v>
      </c>
      <c r="U25" s="41">
        <f t="shared" si="6"/>
        <v>2</v>
      </c>
      <c r="V25" s="41">
        <v>157</v>
      </c>
      <c r="W25" s="44">
        <v>60</v>
      </c>
      <c r="X25" s="44">
        <v>55</v>
      </c>
      <c r="Y25" s="41">
        <f t="shared" si="7"/>
        <v>5</v>
      </c>
      <c r="Z25" s="42">
        <v>81</v>
      </c>
      <c r="AA25" s="44">
        <v>76</v>
      </c>
      <c r="AB25" s="44">
        <v>65</v>
      </c>
      <c r="AC25" s="41">
        <f t="shared" si="8"/>
        <v>11</v>
      </c>
      <c r="AD25" s="7">
        <f t="shared" si="9"/>
        <v>13</v>
      </c>
    </row>
    <row r="26" spans="1:30" x14ac:dyDescent="0.25">
      <c r="A26" s="8">
        <v>20</v>
      </c>
      <c r="B26" s="46" t="s">
        <v>29</v>
      </c>
      <c r="C26" s="44">
        <v>93622448</v>
      </c>
      <c r="D26" s="45">
        <v>175</v>
      </c>
      <c r="E26" s="41">
        <v>146</v>
      </c>
      <c r="F26" s="44">
        <v>30</v>
      </c>
      <c r="G26" s="44">
        <v>27</v>
      </c>
      <c r="H26" s="41">
        <f t="shared" si="2"/>
        <v>3</v>
      </c>
      <c r="I26" s="41">
        <v>133</v>
      </c>
      <c r="J26" s="44">
        <v>19</v>
      </c>
      <c r="K26" s="44">
        <v>17</v>
      </c>
      <c r="L26" s="41">
        <f t="shared" si="3"/>
        <v>2</v>
      </c>
      <c r="M26" s="42">
        <v>76</v>
      </c>
      <c r="N26" s="44">
        <v>126</v>
      </c>
      <c r="O26" s="44">
        <v>110</v>
      </c>
      <c r="P26" s="41">
        <f t="shared" si="4"/>
        <v>16</v>
      </c>
      <c r="Q26" s="41">
        <f t="shared" si="5"/>
        <v>172</v>
      </c>
      <c r="R26" s="41">
        <v>144</v>
      </c>
      <c r="S26" s="44">
        <v>30</v>
      </c>
      <c r="T26" s="44">
        <v>27</v>
      </c>
      <c r="U26" s="41">
        <f t="shared" si="6"/>
        <v>3</v>
      </c>
      <c r="V26" s="41">
        <v>132</v>
      </c>
      <c r="W26" s="44">
        <v>19</v>
      </c>
      <c r="X26" s="44">
        <v>17</v>
      </c>
      <c r="Y26" s="41">
        <f t="shared" si="7"/>
        <v>2</v>
      </c>
      <c r="Z26" s="42">
        <v>73</v>
      </c>
      <c r="AA26" s="44">
        <v>123</v>
      </c>
      <c r="AB26" s="44">
        <v>106</v>
      </c>
      <c r="AC26" s="41">
        <f t="shared" si="8"/>
        <v>17</v>
      </c>
      <c r="AD26" s="7">
        <f t="shared" si="9"/>
        <v>3</v>
      </c>
    </row>
    <row r="27" spans="1:30" x14ac:dyDescent="0.25">
      <c r="A27" s="8">
        <v>21</v>
      </c>
      <c r="B27" s="46" t="s">
        <v>30</v>
      </c>
      <c r="C27" s="44">
        <v>93622456</v>
      </c>
      <c r="D27" s="45">
        <v>397</v>
      </c>
      <c r="E27" s="41">
        <v>150</v>
      </c>
      <c r="F27" s="44">
        <v>41</v>
      </c>
      <c r="G27" s="44">
        <v>38</v>
      </c>
      <c r="H27" s="41">
        <f t="shared" si="2"/>
        <v>3</v>
      </c>
      <c r="I27" s="41">
        <v>152</v>
      </c>
      <c r="J27" s="44">
        <v>114</v>
      </c>
      <c r="K27" s="44">
        <v>110</v>
      </c>
      <c r="L27" s="41">
        <f t="shared" si="3"/>
        <v>4</v>
      </c>
      <c r="M27" s="42">
        <v>133</v>
      </c>
      <c r="N27" s="44">
        <v>242</v>
      </c>
      <c r="O27" s="44">
        <v>202</v>
      </c>
      <c r="P27" s="41">
        <f t="shared" si="4"/>
        <v>40</v>
      </c>
      <c r="Q27" s="41">
        <f t="shared" si="5"/>
        <v>389</v>
      </c>
      <c r="R27" s="41">
        <v>147</v>
      </c>
      <c r="S27" s="44">
        <v>36</v>
      </c>
      <c r="T27" s="44">
        <v>33</v>
      </c>
      <c r="U27" s="41">
        <f t="shared" si="6"/>
        <v>3</v>
      </c>
      <c r="V27" s="41">
        <v>152</v>
      </c>
      <c r="W27" s="44">
        <v>116</v>
      </c>
      <c r="X27" s="44">
        <v>110</v>
      </c>
      <c r="Y27" s="41">
        <f t="shared" si="7"/>
        <v>6</v>
      </c>
      <c r="Z27" s="42">
        <v>137</v>
      </c>
      <c r="AA27" s="44">
        <v>237</v>
      </c>
      <c r="AB27" s="44">
        <v>193</v>
      </c>
      <c r="AC27" s="41">
        <f t="shared" si="8"/>
        <v>44</v>
      </c>
      <c r="AD27" s="7">
        <f t="shared" si="9"/>
        <v>8</v>
      </c>
    </row>
    <row r="28" spans="1:30" x14ac:dyDescent="0.25">
      <c r="A28" s="68">
        <v>22</v>
      </c>
      <c r="B28" s="27" t="s">
        <v>31</v>
      </c>
      <c r="C28" s="72"/>
      <c r="D28" s="73">
        <f>F28+J28+N28</f>
        <v>1767</v>
      </c>
      <c r="E28" s="73">
        <f>E29+E30+E31+E32+E33+E34+E35+E36+E37+E38+E39</f>
        <v>1287</v>
      </c>
      <c r="F28" s="73">
        <f>F29+F30+F31+F32+F33+F34+F35+F36+F37+F38+F39</f>
        <v>290</v>
      </c>
      <c r="G28" s="76">
        <f>G29+G30+G31+G32+G33+G34+G35+G36+G37+G38+G39</f>
        <v>270</v>
      </c>
      <c r="H28" s="73">
        <f>F28-G28</f>
        <v>20</v>
      </c>
      <c r="I28" s="73">
        <f>I29+I30+I31+I32+I33+I34+I35+I36+I37+I38+I39</f>
        <v>1474</v>
      </c>
      <c r="J28" s="73">
        <f>J29+J30+J31+J32+J33+J34+J35+J36+J37+J38+J39</f>
        <v>611</v>
      </c>
      <c r="K28" s="76">
        <f>K29+K30+K31+K32+K33+K34+K35+K36+K37+K38+K39</f>
        <v>560</v>
      </c>
      <c r="L28" s="73">
        <f>J28-K28</f>
        <v>51</v>
      </c>
      <c r="M28" s="73">
        <f>M29+M30+M31+M32+M33+M34+M35+M36+M37+M38+M39</f>
        <v>868</v>
      </c>
      <c r="N28" s="76">
        <f>N29+N30+N31+N32+N33+N34+N35+N36+N37+N38+N39</f>
        <v>866</v>
      </c>
      <c r="O28" s="76">
        <f>O29+O30+O31+O32+O33+O34+O35+O36+O37+O38+O39</f>
        <v>761</v>
      </c>
      <c r="P28" s="73">
        <f>N28-O28</f>
        <v>105</v>
      </c>
      <c r="Q28" s="73">
        <f>S28+W28+AA28</f>
        <v>1651</v>
      </c>
      <c r="R28" s="73">
        <f>R29+R30+R31+R32+R33+R34+R35+R36+R37+R38+R39</f>
        <v>1205</v>
      </c>
      <c r="S28" s="77">
        <f>S29+S30+S31+S32+S33+S34+S35+S36+S37+S38+S39</f>
        <v>264</v>
      </c>
      <c r="T28" s="77">
        <f>T29+T30+T31+T32+T33+T34+T35+T36+T37+T38+T39</f>
        <v>241</v>
      </c>
      <c r="U28" s="73">
        <f>S28-T28</f>
        <v>23</v>
      </c>
      <c r="V28" s="73">
        <f>V29+V30+V31+V32+V33+V34+V35+V36+V37+V38+V39</f>
        <v>1399</v>
      </c>
      <c r="W28" s="77">
        <f>W29+W30+W31+W32+W33+W34+W35+W36+W37+W38+W39</f>
        <v>573</v>
      </c>
      <c r="X28" s="77">
        <f>X29+X30+X31+X32+X33+X34+X35+X36+X37+X38+X39</f>
        <v>517</v>
      </c>
      <c r="Y28" s="73">
        <f>W28-X28</f>
        <v>56</v>
      </c>
      <c r="Z28" s="73">
        <f>Z29+Z30+Z31+Z32+Z33+Z34+Z35+Z36+Z37+Z38+Z39</f>
        <v>802</v>
      </c>
      <c r="AA28" s="77">
        <f>AA29+AA30+AA31+AA32+AA33+AA34+AA35+AA36+AA37+AA38+AA39</f>
        <v>814</v>
      </c>
      <c r="AB28" s="77">
        <f>AB29+AB30+AB31+AB32+AB33+AB34+AB35+AB36+AB37+AB38+AB39</f>
        <v>699</v>
      </c>
      <c r="AC28" s="73">
        <f>AA28-AB28</f>
        <v>115</v>
      </c>
      <c r="AD28" s="71">
        <f t="shared" si="9"/>
        <v>116</v>
      </c>
    </row>
    <row r="29" spans="1:30" x14ac:dyDescent="0.25">
      <c r="A29" s="8">
        <v>23</v>
      </c>
      <c r="B29" s="47" t="s">
        <v>32</v>
      </c>
      <c r="C29" s="48">
        <v>93620403</v>
      </c>
      <c r="D29" s="41">
        <v>115</v>
      </c>
      <c r="E29" s="41">
        <v>97</v>
      </c>
      <c r="F29" s="45">
        <v>13</v>
      </c>
      <c r="G29" s="45">
        <v>12</v>
      </c>
      <c r="H29" s="41">
        <f t="shared" ref="H29:H39" si="10">F29-G29</f>
        <v>1</v>
      </c>
      <c r="I29" s="41">
        <v>126</v>
      </c>
      <c r="J29" s="45">
        <v>52</v>
      </c>
      <c r="K29" s="45">
        <v>47</v>
      </c>
      <c r="L29" s="41">
        <f t="shared" ref="L29:L39" si="11">J29-K29</f>
        <v>5</v>
      </c>
      <c r="M29" s="41">
        <v>56</v>
      </c>
      <c r="N29" s="45">
        <v>50</v>
      </c>
      <c r="O29" s="45">
        <v>46</v>
      </c>
      <c r="P29" s="41">
        <f t="shared" ref="P29:P39" si="12">N29-O29</f>
        <v>4</v>
      </c>
      <c r="Q29" s="41">
        <f t="shared" ref="Q29:Q39" si="13">S29+W29+AA29</f>
        <v>113</v>
      </c>
      <c r="R29" s="41">
        <v>93</v>
      </c>
      <c r="S29" s="45">
        <v>13</v>
      </c>
      <c r="T29" s="45">
        <v>12</v>
      </c>
      <c r="U29" s="41">
        <f t="shared" ref="U29:U39" si="14">S29-T29</f>
        <v>1</v>
      </c>
      <c r="V29" s="41">
        <v>122</v>
      </c>
      <c r="W29" s="45">
        <v>51</v>
      </c>
      <c r="X29" s="45">
        <v>45</v>
      </c>
      <c r="Y29" s="41">
        <f t="shared" ref="Y29:Y39" si="15">W29-X29</f>
        <v>6</v>
      </c>
      <c r="Z29" s="41">
        <v>54</v>
      </c>
      <c r="AA29" s="45">
        <v>49</v>
      </c>
      <c r="AB29" s="45">
        <v>44</v>
      </c>
      <c r="AC29" s="41">
        <f t="shared" ref="AC29:AC39" si="16">AA29-AB29</f>
        <v>5</v>
      </c>
      <c r="AD29" s="7">
        <f t="shared" si="9"/>
        <v>2</v>
      </c>
    </row>
    <row r="30" spans="1:30" x14ac:dyDescent="0.25">
      <c r="A30" s="8">
        <v>24</v>
      </c>
      <c r="B30" s="47" t="s">
        <v>33</v>
      </c>
      <c r="C30" s="48">
        <v>93620405</v>
      </c>
      <c r="D30" s="41">
        <v>103</v>
      </c>
      <c r="E30" s="41">
        <v>99</v>
      </c>
      <c r="F30" s="45">
        <v>8</v>
      </c>
      <c r="G30" s="45">
        <v>7</v>
      </c>
      <c r="H30" s="41">
        <f t="shared" si="10"/>
        <v>1</v>
      </c>
      <c r="I30" s="41">
        <v>128</v>
      </c>
      <c r="J30" s="45">
        <v>29</v>
      </c>
      <c r="K30" s="45">
        <v>27</v>
      </c>
      <c r="L30" s="41">
        <f t="shared" si="11"/>
        <v>2</v>
      </c>
      <c r="M30" s="41">
        <v>75</v>
      </c>
      <c r="N30" s="45">
        <v>66</v>
      </c>
      <c r="O30" s="45">
        <v>60</v>
      </c>
      <c r="P30" s="41">
        <f t="shared" si="12"/>
        <v>6</v>
      </c>
      <c r="Q30" s="41">
        <f t="shared" si="13"/>
        <v>99</v>
      </c>
      <c r="R30" s="41">
        <v>95</v>
      </c>
      <c r="S30" s="45">
        <v>7</v>
      </c>
      <c r="T30" s="45">
        <v>7</v>
      </c>
      <c r="U30" s="41">
        <f t="shared" si="14"/>
        <v>0</v>
      </c>
      <c r="V30" s="41">
        <v>126</v>
      </c>
      <c r="W30" s="45">
        <v>29</v>
      </c>
      <c r="X30" s="45">
        <v>26</v>
      </c>
      <c r="Y30" s="41">
        <f t="shared" si="15"/>
        <v>3</v>
      </c>
      <c r="Z30" s="41">
        <v>70</v>
      </c>
      <c r="AA30" s="45">
        <v>63</v>
      </c>
      <c r="AB30" s="45">
        <v>56</v>
      </c>
      <c r="AC30" s="41">
        <f t="shared" si="16"/>
        <v>7</v>
      </c>
      <c r="AD30" s="7">
        <f t="shared" si="9"/>
        <v>4</v>
      </c>
    </row>
    <row r="31" spans="1:30" x14ac:dyDescent="0.25">
      <c r="A31" s="8">
        <v>25</v>
      </c>
      <c r="B31" s="47" t="s">
        <v>34</v>
      </c>
      <c r="C31" s="48">
        <v>93620407</v>
      </c>
      <c r="D31" s="41">
        <v>136</v>
      </c>
      <c r="E31" s="41">
        <v>49</v>
      </c>
      <c r="F31" s="45">
        <v>11</v>
      </c>
      <c r="G31" s="45">
        <v>11</v>
      </c>
      <c r="H31" s="41">
        <f t="shared" si="10"/>
        <v>0</v>
      </c>
      <c r="I31" s="41">
        <v>63</v>
      </c>
      <c r="J31" s="45">
        <v>32</v>
      </c>
      <c r="K31" s="45">
        <v>31</v>
      </c>
      <c r="L31" s="41">
        <f t="shared" si="11"/>
        <v>1</v>
      </c>
      <c r="M31" s="41">
        <v>72</v>
      </c>
      <c r="N31" s="45">
        <v>93</v>
      </c>
      <c r="O31" s="45">
        <v>78</v>
      </c>
      <c r="P31" s="41">
        <f t="shared" si="12"/>
        <v>15</v>
      </c>
      <c r="Q31" s="41">
        <f t="shared" si="13"/>
        <v>126</v>
      </c>
      <c r="R31" s="41">
        <v>45</v>
      </c>
      <c r="S31" s="45">
        <v>9</v>
      </c>
      <c r="T31" s="45">
        <v>8</v>
      </c>
      <c r="U31" s="41">
        <f t="shared" si="14"/>
        <v>1</v>
      </c>
      <c r="V31" s="41">
        <v>55</v>
      </c>
      <c r="W31" s="45">
        <v>26</v>
      </c>
      <c r="X31" s="45">
        <v>24</v>
      </c>
      <c r="Y31" s="41">
        <f t="shared" si="15"/>
        <v>2</v>
      </c>
      <c r="Z31" s="41">
        <v>70</v>
      </c>
      <c r="AA31" s="45">
        <v>91</v>
      </c>
      <c r="AB31" s="45">
        <v>76</v>
      </c>
      <c r="AC31" s="41">
        <f t="shared" si="16"/>
        <v>15</v>
      </c>
      <c r="AD31" s="7">
        <f t="shared" si="9"/>
        <v>10</v>
      </c>
    </row>
    <row r="32" spans="1:30" x14ac:dyDescent="0.25">
      <c r="A32" s="8">
        <v>26</v>
      </c>
      <c r="B32" s="47" t="s">
        <v>35</v>
      </c>
      <c r="C32" s="48">
        <v>93620409</v>
      </c>
      <c r="D32" s="41">
        <v>180</v>
      </c>
      <c r="E32" s="41">
        <v>168</v>
      </c>
      <c r="F32" s="45">
        <v>36</v>
      </c>
      <c r="G32" s="45">
        <v>31</v>
      </c>
      <c r="H32" s="41">
        <f t="shared" si="10"/>
        <v>5</v>
      </c>
      <c r="I32" s="41">
        <v>183</v>
      </c>
      <c r="J32" s="45">
        <v>72</v>
      </c>
      <c r="K32" s="45">
        <v>64</v>
      </c>
      <c r="L32" s="41">
        <f t="shared" si="11"/>
        <v>8</v>
      </c>
      <c r="M32" s="41">
        <v>80</v>
      </c>
      <c r="N32" s="45">
        <v>72</v>
      </c>
      <c r="O32" s="45">
        <v>63</v>
      </c>
      <c r="P32" s="41">
        <f t="shared" si="12"/>
        <v>9</v>
      </c>
      <c r="Q32" s="41">
        <f t="shared" si="13"/>
        <v>159</v>
      </c>
      <c r="R32" s="41">
        <v>156</v>
      </c>
      <c r="S32" s="45">
        <v>34</v>
      </c>
      <c r="T32" s="45">
        <v>30</v>
      </c>
      <c r="U32" s="41">
        <f t="shared" si="14"/>
        <v>4</v>
      </c>
      <c r="V32" s="41">
        <v>167</v>
      </c>
      <c r="W32" s="45">
        <v>65</v>
      </c>
      <c r="X32" s="45">
        <v>57</v>
      </c>
      <c r="Y32" s="41">
        <f t="shared" si="15"/>
        <v>8</v>
      </c>
      <c r="Z32" s="41">
        <v>66</v>
      </c>
      <c r="AA32" s="45">
        <v>60</v>
      </c>
      <c r="AB32" s="45">
        <v>51</v>
      </c>
      <c r="AC32" s="41">
        <f t="shared" si="16"/>
        <v>9</v>
      </c>
      <c r="AD32" s="7">
        <f t="shared" si="9"/>
        <v>21</v>
      </c>
    </row>
    <row r="33" spans="1:30" x14ac:dyDescent="0.25">
      <c r="A33" s="8">
        <v>27</v>
      </c>
      <c r="B33" s="47" t="s">
        <v>36</v>
      </c>
      <c r="C33" s="48">
        <v>93620410</v>
      </c>
      <c r="D33" s="41">
        <v>92</v>
      </c>
      <c r="E33" s="41">
        <v>27</v>
      </c>
      <c r="F33" s="45">
        <v>8</v>
      </c>
      <c r="G33" s="45">
        <v>7</v>
      </c>
      <c r="H33" s="41">
        <f t="shared" si="10"/>
        <v>1</v>
      </c>
      <c r="I33" s="41">
        <v>42</v>
      </c>
      <c r="J33" s="45">
        <v>28</v>
      </c>
      <c r="K33" s="45">
        <v>25</v>
      </c>
      <c r="L33" s="41">
        <f t="shared" si="11"/>
        <v>3</v>
      </c>
      <c r="M33" s="41">
        <v>41</v>
      </c>
      <c r="N33" s="45">
        <v>56</v>
      </c>
      <c r="O33" s="45">
        <v>46</v>
      </c>
      <c r="P33" s="41">
        <f t="shared" si="12"/>
        <v>10</v>
      </c>
      <c r="Q33" s="41">
        <f t="shared" si="13"/>
        <v>87</v>
      </c>
      <c r="R33" s="41">
        <v>22</v>
      </c>
      <c r="S33" s="45">
        <v>7</v>
      </c>
      <c r="T33" s="45">
        <v>6</v>
      </c>
      <c r="U33" s="41">
        <f t="shared" si="14"/>
        <v>1</v>
      </c>
      <c r="V33" s="41">
        <v>35</v>
      </c>
      <c r="W33" s="45">
        <v>24</v>
      </c>
      <c r="X33" s="45">
        <v>21</v>
      </c>
      <c r="Y33" s="41">
        <f t="shared" si="15"/>
        <v>3</v>
      </c>
      <c r="Z33" s="41">
        <v>38</v>
      </c>
      <c r="AA33" s="45">
        <v>56</v>
      </c>
      <c r="AB33" s="45">
        <v>45</v>
      </c>
      <c r="AC33" s="41">
        <f t="shared" si="16"/>
        <v>11</v>
      </c>
      <c r="AD33" s="7">
        <f t="shared" si="9"/>
        <v>5</v>
      </c>
    </row>
    <row r="34" spans="1:30" x14ac:dyDescent="0.25">
      <c r="A34" s="8">
        <v>28</v>
      </c>
      <c r="B34" s="47" t="s">
        <v>37</v>
      </c>
      <c r="C34" s="48">
        <v>93620413</v>
      </c>
      <c r="D34" s="41">
        <v>29</v>
      </c>
      <c r="E34" s="41">
        <v>13</v>
      </c>
      <c r="F34" s="45">
        <v>1</v>
      </c>
      <c r="G34" s="45">
        <v>1</v>
      </c>
      <c r="H34" s="41">
        <f t="shared" si="10"/>
        <v>0</v>
      </c>
      <c r="I34" s="41">
        <v>32</v>
      </c>
      <c r="J34" s="45">
        <v>18</v>
      </c>
      <c r="K34" s="45">
        <v>15</v>
      </c>
      <c r="L34" s="41">
        <f t="shared" si="11"/>
        <v>3</v>
      </c>
      <c r="M34" s="41">
        <v>12</v>
      </c>
      <c r="N34" s="45">
        <v>10</v>
      </c>
      <c r="O34" s="45">
        <v>9</v>
      </c>
      <c r="P34" s="41">
        <f t="shared" si="12"/>
        <v>1</v>
      </c>
      <c r="Q34" s="41">
        <f t="shared" si="13"/>
        <v>29</v>
      </c>
      <c r="R34" s="41">
        <v>12</v>
      </c>
      <c r="S34" s="45">
        <v>1</v>
      </c>
      <c r="T34" s="45">
        <v>1</v>
      </c>
      <c r="U34" s="41">
        <f t="shared" si="14"/>
        <v>0</v>
      </c>
      <c r="V34" s="41">
        <v>32</v>
      </c>
      <c r="W34" s="45">
        <v>18</v>
      </c>
      <c r="X34" s="45">
        <v>15</v>
      </c>
      <c r="Y34" s="41">
        <f t="shared" si="15"/>
        <v>3</v>
      </c>
      <c r="Z34" s="41">
        <v>12</v>
      </c>
      <c r="AA34" s="45">
        <v>10</v>
      </c>
      <c r="AB34" s="45">
        <v>9</v>
      </c>
      <c r="AC34" s="41">
        <f t="shared" si="16"/>
        <v>1</v>
      </c>
      <c r="AD34" s="7">
        <f t="shared" si="9"/>
        <v>0</v>
      </c>
    </row>
    <row r="35" spans="1:30" x14ac:dyDescent="0.25">
      <c r="A35" s="8">
        <v>29</v>
      </c>
      <c r="B35" s="47" t="s">
        <v>38</v>
      </c>
      <c r="C35" s="45">
        <v>93620415</v>
      </c>
      <c r="D35" s="41">
        <v>39</v>
      </c>
      <c r="E35" s="41">
        <v>37</v>
      </c>
      <c r="F35" s="45">
        <v>3</v>
      </c>
      <c r="G35" s="45">
        <v>3</v>
      </c>
      <c r="H35" s="41">
        <f t="shared" si="10"/>
        <v>0</v>
      </c>
      <c r="I35" s="41">
        <v>52</v>
      </c>
      <c r="J35" s="45">
        <v>13</v>
      </c>
      <c r="K35" s="45">
        <v>12</v>
      </c>
      <c r="L35" s="41">
        <f t="shared" si="11"/>
        <v>1</v>
      </c>
      <c r="M35" s="41">
        <v>37</v>
      </c>
      <c r="N35" s="45">
        <v>23</v>
      </c>
      <c r="O35" s="45">
        <v>20</v>
      </c>
      <c r="P35" s="41">
        <f t="shared" si="12"/>
        <v>3</v>
      </c>
      <c r="Q35" s="41">
        <f t="shared" si="13"/>
        <v>37</v>
      </c>
      <c r="R35" s="41">
        <v>34</v>
      </c>
      <c r="S35" s="45">
        <v>2</v>
      </c>
      <c r="T35" s="45">
        <v>2</v>
      </c>
      <c r="U35" s="41">
        <f t="shared" si="14"/>
        <v>0</v>
      </c>
      <c r="V35" s="41">
        <v>44</v>
      </c>
      <c r="W35" s="45">
        <v>12</v>
      </c>
      <c r="X35" s="45">
        <v>11</v>
      </c>
      <c r="Y35" s="41">
        <f t="shared" si="15"/>
        <v>1</v>
      </c>
      <c r="Z35" s="41">
        <v>32</v>
      </c>
      <c r="AA35" s="45">
        <v>23</v>
      </c>
      <c r="AB35" s="45">
        <v>19</v>
      </c>
      <c r="AC35" s="41">
        <f t="shared" si="16"/>
        <v>4</v>
      </c>
      <c r="AD35" s="7">
        <f t="shared" si="9"/>
        <v>2</v>
      </c>
    </row>
    <row r="36" spans="1:30" x14ac:dyDescent="0.25">
      <c r="A36" s="8">
        <v>30</v>
      </c>
      <c r="B36" s="47" t="s">
        <v>39</v>
      </c>
      <c r="C36" s="48">
        <v>93620420</v>
      </c>
      <c r="D36" s="41">
        <v>955</v>
      </c>
      <c r="E36" s="41">
        <v>717</v>
      </c>
      <c r="F36" s="45">
        <v>199</v>
      </c>
      <c r="G36" s="45">
        <v>187</v>
      </c>
      <c r="H36" s="41">
        <f t="shared" si="10"/>
        <v>12</v>
      </c>
      <c r="I36" s="41">
        <v>755</v>
      </c>
      <c r="J36" s="45">
        <v>333</v>
      </c>
      <c r="K36" s="45">
        <v>308</v>
      </c>
      <c r="L36" s="41">
        <f t="shared" si="11"/>
        <v>25</v>
      </c>
      <c r="M36" s="41">
        <v>404</v>
      </c>
      <c r="N36" s="45">
        <v>423</v>
      </c>
      <c r="O36" s="45">
        <v>372</v>
      </c>
      <c r="P36" s="41">
        <f t="shared" si="12"/>
        <v>51</v>
      </c>
      <c r="Q36" s="41">
        <f t="shared" si="13"/>
        <v>889</v>
      </c>
      <c r="R36" s="41">
        <v>676</v>
      </c>
      <c r="S36" s="45">
        <v>179</v>
      </c>
      <c r="T36" s="45">
        <v>163</v>
      </c>
      <c r="U36" s="41">
        <f t="shared" si="14"/>
        <v>16</v>
      </c>
      <c r="V36" s="41">
        <v>730</v>
      </c>
      <c r="W36" s="45">
        <v>315</v>
      </c>
      <c r="X36" s="45">
        <v>288</v>
      </c>
      <c r="Y36" s="41">
        <f t="shared" si="15"/>
        <v>27</v>
      </c>
      <c r="Z36" s="41">
        <v>374</v>
      </c>
      <c r="AA36" s="45">
        <v>395</v>
      </c>
      <c r="AB36" s="45">
        <v>339</v>
      </c>
      <c r="AC36" s="41">
        <f t="shared" si="16"/>
        <v>56</v>
      </c>
      <c r="AD36" s="7">
        <f t="shared" si="9"/>
        <v>66</v>
      </c>
    </row>
    <row r="37" spans="1:30" x14ac:dyDescent="0.25">
      <c r="A37" s="8">
        <v>31</v>
      </c>
      <c r="B37" s="47" t="s">
        <v>40</v>
      </c>
      <c r="C37" s="48">
        <v>93620425</v>
      </c>
      <c r="D37" s="41">
        <v>14</v>
      </c>
      <c r="E37" s="41">
        <v>1</v>
      </c>
      <c r="F37" s="45">
        <v>7</v>
      </c>
      <c r="G37" s="45">
        <v>7</v>
      </c>
      <c r="H37" s="41">
        <f t="shared" si="10"/>
        <v>0</v>
      </c>
      <c r="I37" s="41">
        <v>4</v>
      </c>
      <c r="J37" s="45">
        <v>2</v>
      </c>
      <c r="K37" s="45">
        <v>2</v>
      </c>
      <c r="L37" s="41">
        <f t="shared" si="11"/>
        <v>0</v>
      </c>
      <c r="M37" s="41">
        <v>5</v>
      </c>
      <c r="N37" s="45">
        <v>5</v>
      </c>
      <c r="O37" s="45">
        <v>4</v>
      </c>
      <c r="P37" s="41">
        <f t="shared" si="12"/>
        <v>1</v>
      </c>
      <c r="Q37" s="41">
        <f t="shared" si="13"/>
        <v>11</v>
      </c>
      <c r="R37" s="41">
        <v>1</v>
      </c>
      <c r="S37" s="45">
        <v>8</v>
      </c>
      <c r="T37" s="45">
        <v>8</v>
      </c>
      <c r="U37" s="41">
        <f t="shared" si="14"/>
        <v>0</v>
      </c>
      <c r="V37" s="41">
        <v>1</v>
      </c>
      <c r="W37" s="45">
        <v>1</v>
      </c>
      <c r="X37" s="45">
        <v>1</v>
      </c>
      <c r="Y37" s="41">
        <f t="shared" si="15"/>
        <v>0</v>
      </c>
      <c r="Z37" s="41">
        <v>2</v>
      </c>
      <c r="AA37" s="45">
        <v>2</v>
      </c>
      <c r="AB37" s="45">
        <v>1</v>
      </c>
      <c r="AC37" s="41">
        <f t="shared" si="16"/>
        <v>1</v>
      </c>
      <c r="AD37" s="7">
        <f t="shared" si="9"/>
        <v>3</v>
      </c>
    </row>
    <row r="38" spans="1:30" x14ac:dyDescent="0.25">
      <c r="A38" s="8">
        <v>32</v>
      </c>
      <c r="B38" s="47" t="s">
        <v>41</v>
      </c>
      <c r="C38" s="48">
        <v>93620427</v>
      </c>
      <c r="D38" s="41">
        <v>52</v>
      </c>
      <c r="E38" s="41">
        <v>36</v>
      </c>
      <c r="F38" s="45">
        <v>0</v>
      </c>
      <c r="G38" s="45">
        <v>0</v>
      </c>
      <c r="H38" s="41">
        <f t="shared" si="10"/>
        <v>0</v>
      </c>
      <c r="I38" s="41">
        <v>50</v>
      </c>
      <c r="J38" s="45">
        <v>12</v>
      </c>
      <c r="K38" s="45">
        <v>11</v>
      </c>
      <c r="L38" s="41">
        <f t="shared" si="11"/>
        <v>1</v>
      </c>
      <c r="M38" s="41">
        <v>57</v>
      </c>
      <c r="N38" s="45">
        <v>40</v>
      </c>
      <c r="O38" s="45">
        <v>37</v>
      </c>
      <c r="P38" s="41">
        <f t="shared" si="12"/>
        <v>3</v>
      </c>
      <c r="Q38" s="41">
        <f t="shared" si="13"/>
        <v>49</v>
      </c>
      <c r="R38" s="41">
        <v>29</v>
      </c>
      <c r="S38" s="45">
        <v>0</v>
      </c>
      <c r="T38" s="45">
        <v>0</v>
      </c>
      <c r="U38" s="41">
        <f t="shared" si="14"/>
        <v>0</v>
      </c>
      <c r="V38" s="41">
        <v>49</v>
      </c>
      <c r="W38" s="45">
        <v>12</v>
      </c>
      <c r="X38" s="45">
        <v>11</v>
      </c>
      <c r="Y38" s="41">
        <f t="shared" si="15"/>
        <v>1</v>
      </c>
      <c r="Z38" s="41">
        <v>55</v>
      </c>
      <c r="AA38" s="45">
        <v>37</v>
      </c>
      <c r="AB38" s="45">
        <v>33</v>
      </c>
      <c r="AC38" s="41">
        <f t="shared" si="16"/>
        <v>4</v>
      </c>
      <c r="AD38" s="7">
        <f t="shared" si="9"/>
        <v>3</v>
      </c>
    </row>
    <row r="39" spans="1:30" x14ac:dyDescent="0.25">
      <c r="A39" s="8">
        <v>33</v>
      </c>
      <c r="B39" s="47" t="s">
        <v>42</v>
      </c>
      <c r="C39" s="48">
        <v>93620430</v>
      </c>
      <c r="D39" s="41">
        <v>52</v>
      </c>
      <c r="E39" s="41">
        <v>43</v>
      </c>
      <c r="F39" s="45">
        <v>4</v>
      </c>
      <c r="G39" s="45">
        <v>4</v>
      </c>
      <c r="H39" s="41">
        <f t="shared" si="10"/>
        <v>0</v>
      </c>
      <c r="I39" s="41">
        <v>39</v>
      </c>
      <c r="J39" s="45">
        <v>20</v>
      </c>
      <c r="K39" s="45">
        <v>18</v>
      </c>
      <c r="L39" s="41">
        <f t="shared" si="11"/>
        <v>2</v>
      </c>
      <c r="M39" s="41">
        <v>29</v>
      </c>
      <c r="N39" s="45">
        <v>28</v>
      </c>
      <c r="O39" s="45">
        <v>26</v>
      </c>
      <c r="P39" s="41">
        <f t="shared" si="12"/>
        <v>2</v>
      </c>
      <c r="Q39" s="41">
        <f t="shared" si="13"/>
        <v>52</v>
      </c>
      <c r="R39" s="41">
        <v>42</v>
      </c>
      <c r="S39" s="45">
        <v>4</v>
      </c>
      <c r="T39" s="45">
        <v>4</v>
      </c>
      <c r="U39" s="41">
        <f t="shared" si="14"/>
        <v>0</v>
      </c>
      <c r="V39" s="41">
        <v>38</v>
      </c>
      <c r="W39" s="45">
        <v>20</v>
      </c>
      <c r="X39" s="45">
        <v>18</v>
      </c>
      <c r="Y39" s="41">
        <f t="shared" si="15"/>
        <v>2</v>
      </c>
      <c r="Z39" s="41">
        <v>29</v>
      </c>
      <c r="AA39" s="45">
        <v>28</v>
      </c>
      <c r="AB39" s="45">
        <v>26</v>
      </c>
      <c r="AC39" s="41">
        <f t="shared" si="16"/>
        <v>2</v>
      </c>
      <c r="AD39" s="7">
        <f t="shared" si="9"/>
        <v>0</v>
      </c>
    </row>
    <row r="40" spans="1:30" x14ac:dyDescent="0.25">
      <c r="A40" s="68">
        <v>34</v>
      </c>
      <c r="B40" s="27" t="s">
        <v>43</v>
      </c>
      <c r="C40" s="72"/>
      <c r="D40" s="73">
        <f>F40+J40+N40</f>
        <v>3292</v>
      </c>
      <c r="E40" s="73">
        <f>E41+E42+E43+E44+E45+E46+E47+E48</f>
        <v>1746</v>
      </c>
      <c r="F40" s="76">
        <f>F41+F42+F43+F44+F45+F46+F47+F48</f>
        <v>990</v>
      </c>
      <c r="G40" s="76">
        <f>G41+G42+G43+G44+G45+G46+G47+G48</f>
        <v>662</v>
      </c>
      <c r="H40" s="73">
        <f>F40-G40</f>
        <v>328</v>
      </c>
      <c r="I40" s="73">
        <f>I41+I42+I43+I44+I45+I46+I47+I48</f>
        <v>2008</v>
      </c>
      <c r="J40" s="76">
        <f>J41+J42+J43+J44+J45+J46+J47+J48</f>
        <v>1189</v>
      </c>
      <c r="K40" s="76">
        <f>K41+K42+K43+K44+K45+K46+K47+K48</f>
        <v>769</v>
      </c>
      <c r="L40" s="73">
        <f>J40-K40</f>
        <v>420</v>
      </c>
      <c r="M40" s="73">
        <f>M41+M42+M43+M44+M45+M46+M47+M48</f>
        <v>1088</v>
      </c>
      <c r="N40" s="76">
        <f>N41+N42+N43+N44+N45+N46+N47+N48</f>
        <v>1113</v>
      </c>
      <c r="O40" s="76">
        <f>O41+O42+O43+O44+O45+O46+O47+O48</f>
        <v>941</v>
      </c>
      <c r="P40" s="73">
        <f>N40-O40</f>
        <v>172</v>
      </c>
      <c r="Q40" s="73">
        <f>S40+W40+AA40</f>
        <v>3143</v>
      </c>
      <c r="R40" s="73">
        <f>R41+R42+R43+R44+R45+R46+R47+R48</f>
        <v>1703</v>
      </c>
      <c r="S40" s="77">
        <f>S41+S42+S43+S44+S45+S46+S47+S48</f>
        <v>941</v>
      </c>
      <c r="T40" s="77">
        <f>T41+T42+T43+T44+T45+T46+T47+T48</f>
        <v>846</v>
      </c>
      <c r="U40" s="73">
        <f>S40-T40</f>
        <v>95</v>
      </c>
      <c r="V40" s="73">
        <f>V41+V42+V43+V44+V45+V46+V47+V48</f>
        <v>1955</v>
      </c>
      <c r="W40" s="77">
        <f>W41+W42+W43+W44+W45+W46+W47+W48</f>
        <v>1143</v>
      </c>
      <c r="X40" s="77">
        <f>X41+X42+X43+X44+X45+X46+X47+X48</f>
        <v>996</v>
      </c>
      <c r="Y40" s="73">
        <f>W40-X40</f>
        <v>147</v>
      </c>
      <c r="Z40" s="73">
        <f>Z41+Z42+Z43+Z44+Z45+Z46+Z47+Z48</f>
        <v>1050</v>
      </c>
      <c r="AA40" s="77">
        <f>AA41+AA42+AA43+AA44+AA45+AA46+AA47+AA48</f>
        <v>1059</v>
      </c>
      <c r="AB40" s="77">
        <f>AB41+AB42+AB43+AB44+AB45+AB46+AB47+AB48</f>
        <v>877</v>
      </c>
      <c r="AC40" s="73">
        <f>AA40-AB40</f>
        <v>182</v>
      </c>
      <c r="AD40" s="71">
        <f t="shared" si="9"/>
        <v>149</v>
      </c>
    </row>
    <row r="41" spans="1:30" x14ac:dyDescent="0.25">
      <c r="A41" s="8">
        <v>35</v>
      </c>
      <c r="B41" s="47" t="s">
        <v>44</v>
      </c>
      <c r="C41" s="48">
        <v>93635101</v>
      </c>
      <c r="D41" s="41">
        <v>2453</v>
      </c>
      <c r="E41" s="41">
        <v>1090</v>
      </c>
      <c r="F41" s="45">
        <v>822</v>
      </c>
      <c r="G41" s="45">
        <v>507</v>
      </c>
      <c r="H41" s="41">
        <f>F41-G41</f>
        <v>315</v>
      </c>
      <c r="I41" s="41">
        <v>1173</v>
      </c>
      <c r="J41" s="45">
        <v>932</v>
      </c>
      <c r="K41" s="45">
        <v>536</v>
      </c>
      <c r="L41" s="41">
        <f t="shared" ref="L41:L48" si="17">J41-K41</f>
        <v>396</v>
      </c>
      <c r="M41" s="41">
        <v>710</v>
      </c>
      <c r="N41" s="45">
        <v>699</v>
      </c>
      <c r="O41" s="45">
        <v>589</v>
      </c>
      <c r="P41" s="41">
        <f t="shared" ref="P41:P48" si="18">N41-O41</f>
        <v>110</v>
      </c>
      <c r="Q41" s="41">
        <f t="shared" ref="Q41:Q48" si="19">S41+W41+AA41</f>
        <v>2354</v>
      </c>
      <c r="R41" s="41">
        <v>1074</v>
      </c>
      <c r="S41" s="45">
        <v>783</v>
      </c>
      <c r="T41" s="45">
        <v>699</v>
      </c>
      <c r="U41" s="41">
        <f t="shared" ref="U41:U48" si="20">S41-T41</f>
        <v>84</v>
      </c>
      <c r="V41" s="41">
        <v>1148</v>
      </c>
      <c r="W41" s="45">
        <v>899</v>
      </c>
      <c r="X41" s="45">
        <v>776</v>
      </c>
      <c r="Y41" s="41">
        <f t="shared" ref="Y41:Y48" si="21">W41-X41</f>
        <v>123</v>
      </c>
      <c r="Z41" s="41">
        <v>697</v>
      </c>
      <c r="AA41" s="45">
        <v>672</v>
      </c>
      <c r="AB41" s="45">
        <v>554</v>
      </c>
      <c r="AC41" s="41">
        <f t="shared" ref="AC41:AC48" si="22">AA41-AB41</f>
        <v>118</v>
      </c>
      <c r="AD41" s="7">
        <f t="shared" si="9"/>
        <v>99</v>
      </c>
    </row>
    <row r="42" spans="1:30" x14ac:dyDescent="0.25">
      <c r="A42" s="8">
        <v>36</v>
      </c>
      <c r="B42" s="47" t="s">
        <v>45</v>
      </c>
      <c r="C42" s="48">
        <v>93635411</v>
      </c>
      <c r="D42" s="41">
        <v>147</v>
      </c>
      <c r="E42" s="41">
        <v>147</v>
      </c>
      <c r="F42" s="45">
        <v>33</v>
      </c>
      <c r="G42" s="45">
        <v>28</v>
      </c>
      <c r="H42" s="41">
        <v>2</v>
      </c>
      <c r="I42" s="41">
        <v>127</v>
      </c>
      <c r="J42" s="45">
        <v>31</v>
      </c>
      <c r="K42" s="45">
        <v>28</v>
      </c>
      <c r="L42" s="41">
        <f t="shared" si="17"/>
        <v>3</v>
      </c>
      <c r="M42" s="41">
        <v>74</v>
      </c>
      <c r="N42" s="45">
        <v>83</v>
      </c>
      <c r="O42" s="45">
        <v>71</v>
      </c>
      <c r="P42" s="41">
        <f t="shared" si="18"/>
        <v>12</v>
      </c>
      <c r="Q42" s="41">
        <f t="shared" si="19"/>
        <v>142</v>
      </c>
      <c r="R42" s="41">
        <v>144</v>
      </c>
      <c r="S42" s="45">
        <v>30</v>
      </c>
      <c r="T42" s="45">
        <v>28</v>
      </c>
      <c r="U42" s="41">
        <f t="shared" si="20"/>
        <v>2</v>
      </c>
      <c r="V42" s="41">
        <v>127</v>
      </c>
      <c r="W42" s="45">
        <v>31</v>
      </c>
      <c r="X42" s="45">
        <v>28</v>
      </c>
      <c r="Y42" s="41">
        <f t="shared" si="21"/>
        <v>3</v>
      </c>
      <c r="Z42" s="41">
        <v>73</v>
      </c>
      <c r="AA42" s="45">
        <v>81</v>
      </c>
      <c r="AB42" s="45">
        <v>68</v>
      </c>
      <c r="AC42" s="41">
        <f t="shared" si="22"/>
        <v>13</v>
      </c>
      <c r="AD42" s="7">
        <f t="shared" si="9"/>
        <v>5</v>
      </c>
    </row>
    <row r="43" spans="1:30" x14ac:dyDescent="0.25">
      <c r="A43" s="8">
        <v>37</v>
      </c>
      <c r="B43" s="47" t="s">
        <v>46</v>
      </c>
      <c r="C43" s="48">
        <v>93635422</v>
      </c>
      <c r="D43" s="41">
        <v>36</v>
      </c>
      <c r="E43" s="41">
        <v>15</v>
      </c>
      <c r="F43" s="45">
        <v>4</v>
      </c>
      <c r="G43" s="45">
        <v>4</v>
      </c>
      <c r="H43" s="41">
        <f t="shared" ref="H43:H48" si="23">F43-G43</f>
        <v>0</v>
      </c>
      <c r="I43" s="41">
        <v>34</v>
      </c>
      <c r="J43" s="45">
        <v>16</v>
      </c>
      <c r="K43" s="45">
        <v>16</v>
      </c>
      <c r="L43" s="41">
        <f t="shared" si="17"/>
        <v>0</v>
      </c>
      <c r="M43" s="41">
        <v>14</v>
      </c>
      <c r="N43" s="45">
        <v>16</v>
      </c>
      <c r="O43" s="45">
        <v>16</v>
      </c>
      <c r="P43" s="41">
        <f t="shared" si="18"/>
        <v>0</v>
      </c>
      <c r="Q43" s="41">
        <f t="shared" si="19"/>
        <v>33</v>
      </c>
      <c r="R43" s="41">
        <v>8</v>
      </c>
      <c r="S43" s="45">
        <v>3</v>
      </c>
      <c r="T43" s="45">
        <v>2</v>
      </c>
      <c r="U43" s="41">
        <f t="shared" si="20"/>
        <v>1</v>
      </c>
      <c r="V43" s="41">
        <v>24</v>
      </c>
      <c r="W43" s="45">
        <v>14</v>
      </c>
      <c r="X43" s="45">
        <v>14</v>
      </c>
      <c r="Y43" s="41">
        <f t="shared" si="21"/>
        <v>0</v>
      </c>
      <c r="Z43" s="41">
        <v>9</v>
      </c>
      <c r="AA43" s="45">
        <v>16</v>
      </c>
      <c r="AB43" s="45">
        <v>15</v>
      </c>
      <c r="AC43" s="41">
        <f t="shared" si="22"/>
        <v>1</v>
      </c>
      <c r="AD43" s="7">
        <f t="shared" si="9"/>
        <v>3</v>
      </c>
    </row>
    <row r="44" spans="1:30" x14ac:dyDescent="0.25">
      <c r="A44" s="8">
        <v>38</v>
      </c>
      <c r="B44" s="47" t="s">
        <v>47</v>
      </c>
      <c r="C44" s="48">
        <v>93635425</v>
      </c>
      <c r="D44" s="41">
        <v>200</v>
      </c>
      <c r="E44" s="41">
        <v>161</v>
      </c>
      <c r="F44" s="45">
        <v>29</v>
      </c>
      <c r="G44" s="45">
        <v>27</v>
      </c>
      <c r="H44" s="41">
        <f t="shared" si="23"/>
        <v>2</v>
      </c>
      <c r="I44" s="41">
        <v>218</v>
      </c>
      <c r="J44" s="45">
        <v>51</v>
      </c>
      <c r="K44" s="45">
        <v>46</v>
      </c>
      <c r="L44" s="41">
        <f t="shared" si="17"/>
        <v>5</v>
      </c>
      <c r="M44" s="41">
        <v>90</v>
      </c>
      <c r="N44" s="45">
        <v>120</v>
      </c>
      <c r="O44" s="45">
        <v>99</v>
      </c>
      <c r="P44" s="41">
        <f t="shared" si="18"/>
        <v>21</v>
      </c>
      <c r="Q44" s="41">
        <f t="shared" si="19"/>
        <v>191</v>
      </c>
      <c r="R44" s="41">
        <v>157</v>
      </c>
      <c r="S44" s="45">
        <v>28</v>
      </c>
      <c r="T44" s="45">
        <v>26</v>
      </c>
      <c r="U44" s="41">
        <f t="shared" si="20"/>
        <v>2</v>
      </c>
      <c r="V44" s="41">
        <v>212</v>
      </c>
      <c r="W44" s="45">
        <v>47</v>
      </c>
      <c r="X44" s="45">
        <v>42</v>
      </c>
      <c r="Y44" s="41">
        <f t="shared" si="21"/>
        <v>5</v>
      </c>
      <c r="Z44" s="41">
        <v>87</v>
      </c>
      <c r="AA44" s="45">
        <v>116</v>
      </c>
      <c r="AB44" s="45">
        <v>95</v>
      </c>
      <c r="AC44" s="41">
        <f t="shared" si="22"/>
        <v>21</v>
      </c>
      <c r="AD44" s="7">
        <f t="shared" si="9"/>
        <v>9</v>
      </c>
    </row>
    <row r="45" spans="1:30" x14ac:dyDescent="0.25">
      <c r="A45" s="8">
        <v>39</v>
      </c>
      <c r="B45" s="47" t="s">
        <v>48</v>
      </c>
      <c r="C45" s="48">
        <v>93635426</v>
      </c>
      <c r="D45" s="41">
        <v>86</v>
      </c>
      <c r="E45" s="41">
        <v>49</v>
      </c>
      <c r="F45" s="45">
        <v>13</v>
      </c>
      <c r="G45" s="45">
        <v>12</v>
      </c>
      <c r="H45" s="41">
        <f t="shared" si="23"/>
        <v>1</v>
      </c>
      <c r="I45" s="41">
        <v>74</v>
      </c>
      <c r="J45" s="45">
        <v>14</v>
      </c>
      <c r="K45" s="45">
        <v>12</v>
      </c>
      <c r="L45" s="41">
        <f t="shared" si="17"/>
        <v>2</v>
      </c>
      <c r="M45" s="41">
        <v>51</v>
      </c>
      <c r="N45" s="45">
        <v>59</v>
      </c>
      <c r="O45" s="45">
        <v>51</v>
      </c>
      <c r="P45" s="41">
        <f t="shared" si="18"/>
        <v>8</v>
      </c>
      <c r="Q45" s="41">
        <f t="shared" si="19"/>
        <v>73</v>
      </c>
      <c r="R45" s="41">
        <v>46</v>
      </c>
      <c r="S45" s="45">
        <v>12</v>
      </c>
      <c r="T45" s="45">
        <v>11</v>
      </c>
      <c r="U45" s="41">
        <f t="shared" si="20"/>
        <v>1</v>
      </c>
      <c r="V45" s="41">
        <v>71</v>
      </c>
      <c r="W45" s="45">
        <v>13</v>
      </c>
      <c r="X45" s="45">
        <v>12</v>
      </c>
      <c r="Y45" s="41">
        <f t="shared" si="21"/>
        <v>1</v>
      </c>
      <c r="Z45" s="41">
        <v>49</v>
      </c>
      <c r="AA45" s="45">
        <v>48</v>
      </c>
      <c r="AB45" s="45">
        <v>41</v>
      </c>
      <c r="AC45" s="41">
        <f t="shared" si="22"/>
        <v>7</v>
      </c>
      <c r="AD45" s="7">
        <f t="shared" si="9"/>
        <v>13</v>
      </c>
    </row>
    <row r="46" spans="1:30" x14ac:dyDescent="0.25">
      <c r="A46" s="8">
        <v>40</v>
      </c>
      <c r="B46" s="47" t="s">
        <v>49</v>
      </c>
      <c r="C46" s="48">
        <v>93635428</v>
      </c>
      <c r="D46" s="41">
        <v>86</v>
      </c>
      <c r="E46" s="41">
        <v>47</v>
      </c>
      <c r="F46" s="45">
        <v>17</v>
      </c>
      <c r="G46" s="45">
        <v>16</v>
      </c>
      <c r="H46" s="41">
        <f t="shared" si="23"/>
        <v>1</v>
      </c>
      <c r="I46" s="41">
        <v>91</v>
      </c>
      <c r="J46" s="45">
        <v>36</v>
      </c>
      <c r="K46" s="45">
        <v>31</v>
      </c>
      <c r="L46" s="41">
        <f t="shared" si="17"/>
        <v>5</v>
      </c>
      <c r="M46" s="41">
        <v>41</v>
      </c>
      <c r="N46" s="45">
        <v>33</v>
      </c>
      <c r="O46" s="45">
        <v>29</v>
      </c>
      <c r="P46" s="41">
        <f t="shared" si="18"/>
        <v>4</v>
      </c>
      <c r="Q46" s="41">
        <f t="shared" si="19"/>
        <v>82</v>
      </c>
      <c r="R46" s="41">
        <v>48</v>
      </c>
      <c r="S46" s="45">
        <v>16</v>
      </c>
      <c r="T46" s="45">
        <v>15</v>
      </c>
      <c r="U46" s="41">
        <f t="shared" si="20"/>
        <v>1</v>
      </c>
      <c r="V46" s="41">
        <v>90</v>
      </c>
      <c r="W46" s="45">
        <v>37</v>
      </c>
      <c r="X46" s="45">
        <v>31</v>
      </c>
      <c r="Y46" s="41">
        <f t="shared" si="21"/>
        <v>6</v>
      </c>
      <c r="Z46" s="41">
        <v>38</v>
      </c>
      <c r="AA46" s="45">
        <v>29</v>
      </c>
      <c r="AB46" s="45">
        <v>24</v>
      </c>
      <c r="AC46" s="41">
        <f t="shared" si="22"/>
        <v>5</v>
      </c>
      <c r="AD46" s="7">
        <f t="shared" si="9"/>
        <v>4</v>
      </c>
    </row>
    <row r="47" spans="1:30" x14ac:dyDescent="0.25">
      <c r="A47" s="8">
        <v>41</v>
      </c>
      <c r="B47" s="47" t="s">
        <v>50</v>
      </c>
      <c r="C47" s="48">
        <v>93635433</v>
      </c>
      <c r="D47" s="41">
        <v>163</v>
      </c>
      <c r="E47" s="41">
        <v>138</v>
      </c>
      <c r="F47" s="45">
        <v>46</v>
      </c>
      <c r="G47" s="45">
        <v>43</v>
      </c>
      <c r="H47" s="41">
        <f t="shared" si="23"/>
        <v>3</v>
      </c>
      <c r="I47" s="41">
        <v>149</v>
      </c>
      <c r="J47" s="45">
        <v>48</v>
      </c>
      <c r="K47" s="45">
        <v>43</v>
      </c>
      <c r="L47" s="41">
        <f t="shared" si="17"/>
        <v>5</v>
      </c>
      <c r="M47" s="41">
        <v>59</v>
      </c>
      <c r="N47" s="45">
        <v>69</v>
      </c>
      <c r="O47" s="45">
        <v>56</v>
      </c>
      <c r="P47" s="41">
        <f t="shared" si="18"/>
        <v>13</v>
      </c>
      <c r="Q47" s="41">
        <f t="shared" si="19"/>
        <v>154</v>
      </c>
      <c r="R47" s="41">
        <v>130</v>
      </c>
      <c r="S47" s="45">
        <v>43</v>
      </c>
      <c r="T47" s="45">
        <v>40</v>
      </c>
      <c r="U47" s="41">
        <f t="shared" si="20"/>
        <v>3</v>
      </c>
      <c r="V47" s="41">
        <v>144</v>
      </c>
      <c r="W47" s="45">
        <v>45</v>
      </c>
      <c r="X47" s="45">
        <v>40</v>
      </c>
      <c r="Y47" s="41">
        <f t="shared" si="21"/>
        <v>5</v>
      </c>
      <c r="Z47" s="41">
        <v>54</v>
      </c>
      <c r="AA47" s="45">
        <v>66</v>
      </c>
      <c r="AB47" s="45">
        <v>53</v>
      </c>
      <c r="AC47" s="41">
        <f t="shared" si="22"/>
        <v>13</v>
      </c>
      <c r="AD47" s="7">
        <f t="shared" si="9"/>
        <v>9</v>
      </c>
    </row>
    <row r="48" spans="1:30" x14ac:dyDescent="0.25">
      <c r="A48" s="8">
        <v>42</v>
      </c>
      <c r="B48" s="47" t="s">
        <v>51</v>
      </c>
      <c r="C48" s="48">
        <v>93635437</v>
      </c>
      <c r="D48" s="41">
        <v>121</v>
      </c>
      <c r="E48" s="41">
        <v>99</v>
      </c>
      <c r="F48" s="45">
        <v>26</v>
      </c>
      <c r="G48" s="45">
        <v>25</v>
      </c>
      <c r="H48" s="41">
        <f t="shared" si="23"/>
        <v>1</v>
      </c>
      <c r="I48" s="41">
        <v>142</v>
      </c>
      <c r="J48" s="45">
        <v>61</v>
      </c>
      <c r="K48" s="45">
        <v>57</v>
      </c>
      <c r="L48" s="41">
        <f t="shared" si="17"/>
        <v>4</v>
      </c>
      <c r="M48" s="41">
        <v>49</v>
      </c>
      <c r="N48" s="45">
        <v>34</v>
      </c>
      <c r="O48" s="45">
        <v>30</v>
      </c>
      <c r="P48" s="41">
        <f t="shared" si="18"/>
        <v>4</v>
      </c>
      <c r="Q48" s="41">
        <f t="shared" si="19"/>
        <v>114</v>
      </c>
      <c r="R48" s="41">
        <v>96</v>
      </c>
      <c r="S48" s="45">
        <v>26</v>
      </c>
      <c r="T48" s="45">
        <v>25</v>
      </c>
      <c r="U48" s="41">
        <f t="shared" si="20"/>
        <v>1</v>
      </c>
      <c r="V48" s="41">
        <v>139</v>
      </c>
      <c r="W48" s="45">
        <v>57</v>
      </c>
      <c r="X48" s="45">
        <v>53</v>
      </c>
      <c r="Y48" s="41">
        <f t="shared" si="21"/>
        <v>4</v>
      </c>
      <c r="Z48" s="41">
        <v>43</v>
      </c>
      <c r="AA48" s="45">
        <v>31</v>
      </c>
      <c r="AB48" s="45">
        <v>27</v>
      </c>
      <c r="AC48" s="41">
        <f t="shared" si="22"/>
        <v>4</v>
      </c>
      <c r="AD48" s="7">
        <f t="shared" si="9"/>
        <v>7</v>
      </c>
    </row>
    <row r="49" spans="1:30" x14ac:dyDescent="0.25">
      <c r="A49" s="68">
        <v>43</v>
      </c>
      <c r="B49" s="27" t="s">
        <v>52</v>
      </c>
      <c r="C49" s="72"/>
      <c r="D49" s="73">
        <f>F49+J49+N49</f>
        <v>669</v>
      </c>
      <c r="E49" s="73">
        <f>E50+E51+E52+E53+E54+E55</f>
        <v>492</v>
      </c>
      <c r="F49" s="74">
        <f>F50+F51+F52+F53+F54+F55</f>
        <v>186</v>
      </c>
      <c r="G49" s="74">
        <f>G50+G51+G52+G53+G54+G55</f>
        <v>180</v>
      </c>
      <c r="H49" s="73">
        <f>F49-G49</f>
        <v>6</v>
      </c>
      <c r="I49" s="73">
        <f>I50+I51+I52+I53+I54+I55</f>
        <v>545</v>
      </c>
      <c r="J49" s="74">
        <f>J50+J51+J52+J53+J54+J55</f>
        <v>169</v>
      </c>
      <c r="K49" s="74">
        <f>K50+K51+K52+K53+K54+K55</f>
        <v>144</v>
      </c>
      <c r="L49" s="73">
        <f>J49-K49</f>
        <v>25</v>
      </c>
      <c r="M49" s="73">
        <f>M50+M51+M52+M53+M54+M55</f>
        <v>280</v>
      </c>
      <c r="N49" s="74">
        <f>N50+N51+N52+N53+N54+N55</f>
        <v>314</v>
      </c>
      <c r="O49" s="74">
        <f>O50+O51+O52+O53+O54+O55</f>
        <v>284</v>
      </c>
      <c r="P49" s="73">
        <f>N49-O49</f>
        <v>30</v>
      </c>
      <c r="Q49" s="73">
        <f>S49+W49+AA49</f>
        <v>630</v>
      </c>
      <c r="R49" s="73">
        <f>R50+R51+R52+R53+R54+R55</f>
        <v>443</v>
      </c>
      <c r="S49" s="75">
        <f>S50+S51+S52+S53+S54+S55</f>
        <v>174</v>
      </c>
      <c r="T49" s="75">
        <f>T50+T51+T52+T53+T54+T55</f>
        <v>165</v>
      </c>
      <c r="U49" s="73">
        <f>S49-T49</f>
        <v>9</v>
      </c>
      <c r="V49" s="73">
        <f>V50+V51+V52+V53+V54+V55</f>
        <v>502</v>
      </c>
      <c r="W49" s="75">
        <f>W50+W51+W52+W53+W54+W55</f>
        <v>158</v>
      </c>
      <c r="X49" s="75">
        <f>X50+X51+X52+X53+X54+X55</f>
        <v>142</v>
      </c>
      <c r="Y49" s="73">
        <f>W49-X49</f>
        <v>16</v>
      </c>
      <c r="Z49" s="73">
        <f>Z50+Z51+Z52+Z53+Z54+Z55</f>
        <v>254</v>
      </c>
      <c r="AA49" s="75">
        <f>AA50+AA51+AA52+AA53+AA54+AA55</f>
        <v>298</v>
      </c>
      <c r="AB49" s="75">
        <f>AB50+AB51+AB52+AB53+AB54+AB55</f>
        <v>264</v>
      </c>
      <c r="AC49" s="73">
        <f>AA49-AB49</f>
        <v>34</v>
      </c>
      <c r="AD49" s="71">
        <f t="shared" si="9"/>
        <v>39</v>
      </c>
    </row>
    <row r="50" spans="1:30" x14ac:dyDescent="0.25">
      <c r="A50" s="8">
        <v>44</v>
      </c>
      <c r="B50" s="47" t="s">
        <v>53</v>
      </c>
      <c r="C50" s="48">
        <v>93650411</v>
      </c>
      <c r="D50" s="41">
        <v>54</v>
      </c>
      <c r="E50" s="41">
        <v>101</v>
      </c>
      <c r="F50" s="49">
        <v>15</v>
      </c>
      <c r="G50" s="49">
        <v>14</v>
      </c>
      <c r="H50" s="41">
        <f t="shared" ref="H50:H55" si="24">F50-G50</f>
        <v>1</v>
      </c>
      <c r="I50" s="41">
        <v>112</v>
      </c>
      <c r="J50" s="49">
        <v>24</v>
      </c>
      <c r="K50" s="49">
        <v>24</v>
      </c>
      <c r="L50" s="41">
        <f t="shared" ref="L50:L55" si="25">J50-K50</f>
        <v>0</v>
      </c>
      <c r="M50" s="41">
        <v>27</v>
      </c>
      <c r="N50" s="49">
        <v>15</v>
      </c>
      <c r="O50" s="49">
        <v>14</v>
      </c>
      <c r="P50" s="41">
        <f t="shared" ref="P50:P55" si="26">N50-O50</f>
        <v>1</v>
      </c>
      <c r="Q50" s="41">
        <f t="shared" ref="Q50:Q55" si="27">S50+W50+AA50</f>
        <v>39</v>
      </c>
      <c r="R50" s="41">
        <v>89</v>
      </c>
      <c r="S50" s="49">
        <v>10</v>
      </c>
      <c r="T50" s="49">
        <v>10</v>
      </c>
      <c r="U50" s="41">
        <f t="shared" ref="U50:U55" si="28">S50-T50</f>
        <v>0</v>
      </c>
      <c r="V50" s="41">
        <v>112</v>
      </c>
      <c r="W50" s="49">
        <v>18</v>
      </c>
      <c r="X50" s="49">
        <v>17</v>
      </c>
      <c r="Y50" s="41">
        <f t="shared" ref="Y50:Y55" si="29">W50-X50</f>
        <v>1</v>
      </c>
      <c r="Z50" s="41">
        <v>21</v>
      </c>
      <c r="AA50" s="49">
        <v>11</v>
      </c>
      <c r="AB50" s="49">
        <v>10</v>
      </c>
      <c r="AC50" s="41">
        <f t="shared" ref="AC50:AC55" si="30">AA50-AB50</f>
        <v>1</v>
      </c>
      <c r="AD50" s="7">
        <f t="shared" si="9"/>
        <v>15</v>
      </c>
    </row>
    <row r="51" spans="1:30" x14ac:dyDescent="0.25">
      <c r="A51" s="8">
        <v>45</v>
      </c>
      <c r="B51" s="47" t="s">
        <v>54</v>
      </c>
      <c r="C51" s="48">
        <v>93650422</v>
      </c>
      <c r="D51" s="41">
        <v>93</v>
      </c>
      <c r="E51" s="41">
        <v>107</v>
      </c>
      <c r="F51" s="44">
        <v>25</v>
      </c>
      <c r="G51" s="44">
        <v>24</v>
      </c>
      <c r="H51" s="41">
        <f t="shared" si="24"/>
        <v>1</v>
      </c>
      <c r="I51" s="41">
        <v>94</v>
      </c>
      <c r="J51" s="44">
        <v>20</v>
      </c>
      <c r="K51" s="44">
        <v>19</v>
      </c>
      <c r="L51" s="41">
        <f t="shared" si="25"/>
        <v>1</v>
      </c>
      <c r="M51" s="41">
        <v>42</v>
      </c>
      <c r="N51" s="44">
        <v>48</v>
      </c>
      <c r="O51" s="44">
        <v>41</v>
      </c>
      <c r="P51" s="41">
        <f t="shared" si="26"/>
        <v>7</v>
      </c>
      <c r="Q51" s="41">
        <f t="shared" si="27"/>
        <v>93</v>
      </c>
      <c r="R51" s="41">
        <v>100</v>
      </c>
      <c r="S51" s="44">
        <v>25</v>
      </c>
      <c r="T51" s="44">
        <v>23</v>
      </c>
      <c r="U51" s="41">
        <f t="shared" si="28"/>
        <v>2</v>
      </c>
      <c r="V51" s="41">
        <v>88</v>
      </c>
      <c r="W51" s="44">
        <v>20</v>
      </c>
      <c r="X51" s="44">
        <v>19</v>
      </c>
      <c r="Y51" s="41">
        <f t="shared" si="29"/>
        <v>1</v>
      </c>
      <c r="Z51" s="41">
        <v>38</v>
      </c>
      <c r="AA51" s="44">
        <v>48</v>
      </c>
      <c r="AB51" s="44">
        <v>40</v>
      </c>
      <c r="AC51" s="41">
        <f t="shared" si="30"/>
        <v>8</v>
      </c>
      <c r="AD51" s="7">
        <f t="shared" si="9"/>
        <v>0</v>
      </c>
    </row>
    <row r="52" spans="1:30" x14ac:dyDescent="0.25">
      <c r="A52" s="8">
        <v>46</v>
      </c>
      <c r="B52" s="47" t="s">
        <v>55</v>
      </c>
      <c r="C52" s="48">
        <v>93650433</v>
      </c>
      <c r="D52" s="41">
        <v>4</v>
      </c>
      <c r="E52" s="41">
        <v>4</v>
      </c>
      <c r="F52" s="44">
        <v>1</v>
      </c>
      <c r="G52" s="44">
        <v>1</v>
      </c>
      <c r="H52" s="41">
        <f t="shared" si="24"/>
        <v>0</v>
      </c>
      <c r="I52" s="41">
        <v>8</v>
      </c>
      <c r="J52" s="44">
        <v>1</v>
      </c>
      <c r="K52" s="44">
        <v>1</v>
      </c>
      <c r="L52" s="41">
        <f t="shared" si="25"/>
        <v>0</v>
      </c>
      <c r="M52" s="41">
        <v>4</v>
      </c>
      <c r="N52" s="44">
        <v>2</v>
      </c>
      <c r="O52" s="44">
        <v>2</v>
      </c>
      <c r="P52" s="41">
        <f t="shared" si="26"/>
        <v>0</v>
      </c>
      <c r="Q52" s="41">
        <f t="shared" si="27"/>
        <v>4</v>
      </c>
      <c r="R52" s="41">
        <v>4</v>
      </c>
      <c r="S52" s="44">
        <v>1</v>
      </c>
      <c r="T52" s="44">
        <v>1</v>
      </c>
      <c r="U52" s="41">
        <f t="shared" si="28"/>
        <v>0</v>
      </c>
      <c r="V52" s="41">
        <v>8</v>
      </c>
      <c r="W52" s="44">
        <v>1</v>
      </c>
      <c r="X52" s="44">
        <v>1</v>
      </c>
      <c r="Y52" s="41">
        <f t="shared" si="29"/>
        <v>0</v>
      </c>
      <c r="Z52" s="41">
        <v>4</v>
      </c>
      <c r="AA52" s="44">
        <v>2</v>
      </c>
      <c r="AB52" s="44">
        <v>2</v>
      </c>
      <c r="AC52" s="41">
        <f t="shared" si="30"/>
        <v>0</v>
      </c>
      <c r="AD52" s="7">
        <f t="shared" si="9"/>
        <v>0</v>
      </c>
    </row>
    <row r="53" spans="1:30" x14ac:dyDescent="0.25">
      <c r="A53" s="8">
        <v>47</v>
      </c>
      <c r="B53" s="47" t="s">
        <v>56</v>
      </c>
      <c r="C53" s="48">
        <v>93650444</v>
      </c>
      <c r="D53" s="41">
        <v>488</v>
      </c>
      <c r="E53" s="41">
        <v>259</v>
      </c>
      <c r="F53" s="44">
        <v>138</v>
      </c>
      <c r="G53" s="44">
        <v>134</v>
      </c>
      <c r="H53" s="41">
        <f t="shared" si="24"/>
        <v>4</v>
      </c>
      <c r="I53" s="41">
        <v>305</v>
      </c>
      <c r="J53" s="44">
        <v>112</v>
      </c>
      <c r="K53" s="44">
        <v>89</v>
      </c>
      <c r="L53" s="41">
        <f t="shared" si="25"/>
        <v>23</v>
      </c>
      <c r="M53" s="41">
        <v>183</v>
      </c>
      <c r="N53" s="44">
        <v>238</v>
      </c>
      <c r="O53" s="44">
        <v>217</v>
      </c>
      <c r="P53" s="41">
        <f t="shared" si="26"/>
        <v>21</v>
      </c>
      <c r="Q53" s="41">
        <f t="shared" si="27"/>
        <v>472</v>
      </c>
      <c r="R53" s="41">
        <v>236</v>
      </c>
      <c r="S53" s="44">
        <v>134</v>
      </c>
      <c r="T53" s="44">
        <v>127</v>
      </c>
      <c r="U53" s="41">
        <f t="shared" si="28"/>
        <v>7</v>
      </c>
      <c r="V53" s="41">
        <v>271</v>
      </c>
      <c r="W53" s="44">
        <v>110</v>
      </c>
      <c r="X53" s="44">
        <v>97</v>
      </c>
      <c r="Y53" s="41">
        <f t="shared" si="29"/>
        <v>13</v>
      </c>
      <c r="Z53" s="41">
        <v>172</v>
      </c>
      <c r="AA53" s="44">
        <v>228</v>
      </c>
      <c r="AB53" s="44">
        <v>204</v>
      </c>
      <c r="AC53" s="41">
        <f t="shared" si="30"/>
        <v>24</v>
      </c>
      <c r="AD53" s="7">
        <f t="shared" si="9"/>
        <v>16</v>
      </c>
    </row>
    <row r="54" spans="1:30" x14ac:dyDescent="0.25">
      <c r="A54" s="8">
        <v>48</v>
      </c>
      <c r="B54" s="47" t="s">
        <v>57</v>
      </c>
      <c r="C54" s="48">
        <v>93650452</v>
      </c>
      <c r="D54" s="41">
        <v>0</v>
      </c>
      <c r="E54" s="41">
        <v>0</v>
      </c>
      <c r="F54" s="44">
        <v>0</v>
      </c>
      <c r="G54" s="44">
        <v>0</v>
      </c>
      <c r="H54" s="41">
        <f t="shared" si="24"/>
        <v>0</v>
      </c>
      <c r="I54" s="41">
        <v>0</v>
      </c>
      <c r="J54" s="44">
        <v>0</v>
      </c>
      <c r="K54" s="44">
        <v>0</v>
      </c>
      <c r="L54" s="41">
        <f t="shared" si="25"/>
        <v>0</v>
      </c>
      <c r="M54" s="41">
        <v>0</v>
      </c>
      <c r="N54" s="44">
        <v>0</v>
      </c>
      <c r="O54" s="44">
        <v>0</v>
      </c>
      <c r="P54" s="41">
        <f t="shared" si="26"/>
        <v>0</v>
      </c>
      <c r="Q54" s="41">
        <f t="shared" si="27"/>
        <v>0</v>
      </c>
      <c r="R54" s="41">
        <v>0</v>
      </c>
      <c r="S54" s="44">
        <v>0</v>
      </c>
      <c r="T54" s="44">
        <v>0</v>
      </c>
      <c r="U54" s="41">
        <f t="shared" si="28"/>
        <v>0</v>
      </c>
      <c r="V54" s="41">
        <v>1</v>
      </c>
      <c r="W54" s="44">
        <v>0</v>
      </c>
      <c r="X54" s="44">
        <v>0</v>
      </c>
      <c r="Y54" s="41">
        <f t="shared" si="29"/>
        <v>0</v>
      </c>
      <c r="Z54" s="41">
        <v>1</v>
      </c>
      <c r="AA54" s="44">
        <v>0</v>
      </c>
      <c r="AB54" s="44">
        <v>0</v>
      </c>
      <c r="AC54" s="41">
        <f t="shared" si="30"/>
        <v>0</v>
      </c>
      <c r="AD54" s="7">
        <f t="shared" si="9"/>
        <v>0</v>
      </c>
    </row>
    <row r="55" spans="1:30" x14ac:dyDescent="0.25">
      <c r="A55" s="8">
        <v>49</v>
      </c>
      <c r="B55" s="47" t="s">
        <v>58</v>
      </c>
      <c r="C55" s="48">
        <v>93650460</v>
      </c>
      <c r="D55" s="41">
        <v>30</v>
      </c>
      <c r="E55" s="41">
        <v>21</v>
      </c>
      <c r="F55" s="50">
        <v>7</v>
      </c>
      <c r="G55" s="50">
        <v>7</v>
      </c>
      <c r="H55" s="41">
        <f t="shared" si="24"/>
        <v>0</v>
      </c>
      <c r="I55" s="41">
        <v>26</v>
      </c>
      <c r="J55" s="51">
        <v>12</v>
      </c>
      <c r="K55" s="51">
        <v>11</v>
      </c>
      <c r="L55" s="41">
        <f t="shared" si="25"/>
        <v>1</v>
      </c>
      <c r="M55" s="41">
        <v>24</v>
      </c>
      <c r="N55" s="50">
        <v>11</v>
      </c>
      <c r="O55" s="50">
        <v>10</v>
      </c>
      <c r="P55" s="41">
        <f t="shared" si="26"/>
        <v>1</v>
      </c>
      <c r="Q55" s="41">
        <f t="shared" si="27"/>
        <v>22</v>
      </c>
      <c r="R55" s="41">
        <v>14</v>
      </c>
      <c r="S55" s="50">
        <v>4</v>
      </c>
      <c r="T55" s="50">
        <v>4</v>
      </c>
      <c r="U55" s="41">
        <f t="shared" si="28"/>
        <v>0</v>
      </c>
      <c r="V55" s="41">
        <v>22</v>
      </c>
      <c r="W55" s="51">
        <v>9</v>
      </c>
      <c r="X55" s="51">
        <v>8</v>
      </c>
      <c r="Y55" s="41">
        <f t="shared" si="29"/>
        <v>1</v>
      </c>
      <c r="Z55" s="41">
        <v>18</v>
      </c>
      <c r="AA55" s="50">
        <v>9</v>
      </c>
      <c r="AB55" s="50">
        <v>8</v>
      </c>
      <c r="AC55" s="41">
        <f t="shared" si="30"/>
        <v>1</v>
      </c>
      <c r="AD55" s="7">
        <f t="shared" si="9"/>
        <v>8</v>
      </c>
    </row>
    <row r="56" spans="1:30" x14ac:dyDescent="0.25">
      <c r="A56" s="68">
        <v>50</v>
      </c>
      <c r="B56" s="27" t="s">
        <v>59</v>
      </c>
      <c r="C56" s="72"/>
      <c r="D56" s="73">
        <f>F56+J56+N56</f>
        <v>365</v>
      </c>
      <c r="E56" s="73">
        <f>E57</f>
        <v>369</v>
      </c>
      <c r="F56" s="73">
        <f t="shared" ref="F56:P56" si="31">F57</f>
        <v>85</v>
      </c>
      <c r="G56" s="73">
        <f t="shared" si="31"/>
        <v>80</v>
      </c>
      <c r="H56" s="73">
        <f t="shared" si="31"/>
        <v>3</v>
      </c>
      <c r="I56" s="73">
        <f t="shared" si="31"/>
        <v>445</v>
      </c>
      <c r="J56" s="73">
        <f t="shared" si="31"/>
        <v>88</v>
      </c>
      <c r="K56" s="73">
        <f t="shared" si="31"/>
        <v>83</v>
      </c>
      <c r="L56" s="73">
        <f t="shared" si="31"/>
        <v>3</v>
      </c>
      <c r="M56" s="73">
        <f t="shared" si="31"/>
        <v>98</v>
      </c>
      <c r="N56" s="73">
        <f t="shared" si="31"/>
        <v>192</v>
      </c>
      <c r="O56" s="73">
        <f t="shared" si="31"/>
        <v>168</v>
      </c>
      <c r="P56" s="73">
        <f t="shared" si="31"/>
        <v>17</v>
      </c>
      <c r="Q56" s="73">
        <f>S56+W56+AA56</f>
        <v>349</v>
      </c>
      <c r="R56" s="73">
        <f>R57</f>
        <v>356</v>
      </c>
      <c r="S56" s="73">
        <f t="shared" ref="S56:AB56" si="32">S57</f>
        <v>77</v>
      </c>
      <c r="T56" s="73">
        <f t="shared" si="32"/>
        <v>71</v>
      </c>
      <c r="U56" s="73">
        <f>S56-T56</f>
        <v>6</v>
      </c>
      <c r="V56" s="73">
        <f t="shared" si="32"/>
        <v>429</v>
      </c>
      <c r="W56" s="73">
        <f t="shared" si="32"/>
        <v>86</v>
      </c>
      <c r="X56" s="73">
        <f t="shared" si="32"/>
        <v>80</v>
      </c>
      <c r="Y56" s="73">
        <f>W56-X56</f>
        <v>6</v>
      </c>
      <c r="Z56" s="73">
        <f t="shared" si="32"/>
        <v>94</v>
      </c>
      <c r="AA56" s="73">
        <f t="shared" si="32"/>
        <v>186</v>
      </c>
      <c r="AB56" s="73">
        <f t="shared" si="32"/>
        <v>160</v>
      </c>
      <c r="AC56" s="73">
        <f>AA56-AB56</f>
        <v>26</v>
      </c>
      <c r="AD56" s="71">
        <f t="shared" si="9"/>
        <v>16</v>
      </c>
    </row>
    <row r="57" spans="1:30" x14ac:dyDescent="0.25">
      <c r="A57" s="8">
        <v>51</v>
      </c>
      <c r="B57" s="47" t="s">
        <v>60</v>
      </c>
      <c r="C57" s="48">
        <v>93643425</v>
      </c>
      <c r="D57" s="41">
        <v>365</v>
      </c>
      <c r="E57" s="41">
        <v>369</v>
      </c>
      <c r="F57" s="51">
        <v>85</v>
      </c>
      <c r="G57" s="51">
        <v>80</v>
      </c>
      <c r="H57" s="41">
        <v>3</v>
      </c>
      <c r="I57" s="41">
        <v>445</v>
      </c>
      <c r="J57" s="51">
        <v>88</v>
      </c>
      <c r="K57" s="51">
        <v>83</v>
      </c>
      <c r="L57" s="41">
        <v>3</v>
      </c>
      <c r="M57" s="41">
        <v>98</v>
      </c>
      <c r="N57" s="51">
        <v>192</v>
      </c>
      <c r="O57" s="51">
        <v>168</v>
      </c>
      <c r="P57" s="41">
        <v>17</v>
      </c>
      <c r="Q57" s="41">
        <f>S57+W57+AA57</f>
        <v>349</v>
      </c>
      <c r="R57" s="41">
        <v>356</v>
      </c>
      <c r="S57" s="51">
        <v>77</v>
      </c>
      <c r="T57" s="51">
        <v>71</v>
      </c>
      <c r="U57" s="41">
        <f>S57-T57</f>
        <v>6</v>
      </c>
      <c r="V57" s="41">
        <v>429</v>
      </c>
      <c r="W57" s="51">
        <v>86</v>
      </c>
      <c r="X57" s="51">
        <v>80</v>
      </c>
      <c r="Y57" s="41">
        <f>W57-X57</f>
        <v>6</v>
      </c>
      <c r="Z57" s="41">
        <v>94</v>
      </c>
      <c r="AA57" s="51">
        <v>186</v>
      </c>
      <c r="AB57" s="51">
        <v>160</v>
      </c>
      <c r="AC57" s="41">
        <f>AA57-AB57</f>
        <v>26</v>
      </c>
      <c r="AD57" s="7">
        <f t="shared" si="9"/>
        <v>16</v>
      </c>
    </row>
    <row r="58" spans="1:30" x14ac:dyDescent="0.25">
      <c r="A58" s="68">
        <v>52</v>
      </c>
      <c r="B58" s="28" t="s">
        <v>61</v>
      </c>
      <c r="C58" s="24">
        <v>93654000</v>
      </c>
      <c r="D58" s="70">
        <f t="shared" ref="D58:P58" si="33">D59+D60+D61+D62+D63+D64+D65+D66+D67+D68</f>
        <v>6565</v>
      </c>
      <c r="E58" s="70">
        <f t="shared" si="33"/>
        <v>3837</v>
      </c>
      <c r="F58" s="70">
        <f t="shared" si="33"/>
        <v>2762</v>
      </c>
      <c r="G58" s="70">
        <f t="shared" si="33"/>
        <v>2430</v>
      </c>
      <c r="H58" s="70">
        <f t="shared" si="33"/>
        <v>332</v>
      </c>
      <c r="I58" s="70">
        <f t="shared" si="33"/>
        <v>2434</v>
      </c>
      <c r="J58" s="70">
        <f t="shared" si="33"/>
        <v>1559</v>
      </c>
      <c r="K58" s="70">
        <f t="shared" si="33"/>
        <v>1350</v>
      </c>
      <c r="L58" s="70">
        <f t="shared" si="33"/>
        <v>209</v>
      </c>
      <c r="M58" s="70">
        <f t="shared" si="33"/>
        <v>1777</v>
      </c>
      <c r="N58" s="70">
        <f t="shared" si="33"/>
        <v>2244</v>
      </c>
      <c r="O58" s="70">
        <f t="shared" si="33"/>
        <v>1957</v>
      </c>
      <c r="P58" s="70">
        <f t="shared" si="33"/>
        <v>287</v>
      </c>
      <c r="Q58" s="70">
        <f>Q59+Q60+Q61+Q62+Q63+Q64+Q65+Q66+Q67+Q68</f>
        <v>6384</v>
      </c>
      <c r="R58" s="70">
        <f>R59+R60+R61+R62+R63+R64+R65+R66+R67+R68</f>
        <v>3843</v>
      </c>
      <c r="S58" s="70">
        <f>S59+S60+S61+S62+S63+S64+S65+S66+S67+S68</f>
        <v>2755</v>
      </c>
      <c r="T58" s="70">
        <f>S58-U58</f>
        <v>2388</v>
      </c>
      <c r="U58" s="70">
        <f>U59+U60+U61+U62+U63+U64+U65+U66+U67+U68</f>
        <v>367</v>
      </c>
      <c r="V58" s="70">
        <f>V59+V60+V61+V62+V63+V64+V65+V66+V67+V68</f>
        <v>2387</v>
      </c>
      <c r="W58" s="70">
        <f>W59+W60+W61+W62+W63+W64+W65+W66+W67+W68</f>
        <v>1493</v>
      </c>
      <c r="X58" s="70">
        <f>W58-Y58</f>
        <v>1268</v>
      </c>
      <c r="Y58" s="70">
        <f>Y59+Y60+Y61+Y62+Y63+Y64+Y65+Y66+Y67+Y68</f>
        <v>225</v>
      </c>
      <c r="Z58" s="70">
        <f>Z59+Z60+Z61+Z62+Z63+Z64+Z65+Z66+Z67+Z68</f>
        <v>1795</v>
      </c>
      <c r="AA58" s="70">
        <f>AA59+AA60+AA61+AA62+AA63+AA64+AA65+AA66+AA67+AA68</f>
        <v>2136</v>
      </c>
      <c r="AB58" s="70">
        <f>AA58-AC58</f>
        <v>1825</v>
      </c>
      <c r="AC58" s="70">
        <f>AC59+AC60+AC61+AC62+AC63+AC64+AC65+AC66+AC67+AC68</f>
        <v>311</v>
      </c>
      <c r="AD58" s="71">
        <f>D58-Q58</f>
        <v>181</v>
      </c>
    </row>
    <row r="59" spans="1:30" x14ac:dyDescent="0.25">
      <c r="A59" s="8">
        <v>53</v>
      </c>
      <c r="B59" s="10" t="s">
        <v>62</v>
      </c>
      <c r="C59" s="8">
        <v>93654101</v>
      </c>
      <c r="D59" s="12">
        <f t="shared" ref="D59:D68" si="34">F59+J59+N59</f>
        <v>4186</v>
      </c>
      <c r="E59" s="7">
        <v>2144</v>
      </c>
      <c r="F59" s="12">
        <v>2181</v>
      </c>
      <c r="G59" s="7">
        <v>1886</v>
      </c>
      <c r="H59" s="7">
        <v>295</v>
      </c>
      <c r="I59" s="7">
        <v>874</v>
      </c>
      <c r="J59" s="12">
        <v>629</v>
      </c>
      <c r="K59" s="7">
        <v>536</v>
      </c>
      <c r="L59" s="7">
        <v>93</v>
      </c>
      <c r="M59" s="7">
        <v>1010</v>
      </c>
      <c r="N59" s="12">
        <v>1376</v>
      </c>
      <c r="O59" s="7">
        <v>1195</v>
      </c>
      <c r="P59" s="9">
        <v>181</v>
      </c>
      <c r="Q59" s="12">
        <f t="shared" ref="Q59:Q97" si="35">S59+W59+AA59</f>
        <v>4058</v>
      </c>
      <c r="R59" s="7">
        <v>2154</v>
      </c>
      <c r="S59" s="12">
        <v>2189</v>
      </c>
      <c r="T59" s="7">
        <v>1866</v>
      </c>
      <c r="U59" s="7">
        <v>323</v>
      </c>
      <c r="V59" s="7">
        <v>847</v>
      </c>
      <c r="W59" s="12">
        <v>575</v>
      </c>
      <c r="X59" s="7">
        <v>475</v>
      </c>
      <c r="Y59" s="7">
        <v>100</v>
      </c>
      <c r="Z59" s="7">
        <v>1017</v>
      </c>
      <c r="AA59" s="12">
        <v>1294</v>
      </c>
      <c r="AB59" s="7">
        <v>1098</v>
      </c>
      <c r="AC59" s="7">
        <v>196</v>
      </c>
      <c r="AD59" s="7">
        <f t="shared" ref="AD59:AD97" si="36">D59-Q59</f>
        <v>128</v>
      </c>
    </row>
    <row r="60" spans="1:30" x14ac:dyDescent="0.25">
      <c r="A60" s="8">
        <v>54</v>
      </c>
      <c r="B60" s="10" t="s">
        <v>63</v>
      </c>
      <c r="C60" s="8">
        <v>93654410</v>
      </c>
      <c r="D60" s="12">
        <f t="shared" si="34"/>
        <v>329</v>
      </c>
      <c r="E60" s="7">
        <v>278</v>
      </c>
      <c r="F60" s="12">
        <v>73</v>
      </c>
      <c r="G60" s="7">
        <v>69</v>
      </c>
      <c r="H60" s="7">
        <v>4</v>
      </c>
      <c r="I60" s="7">
        <v>201</v>
      </c>
      <c r="J60" s="12">
        <v>99</v>
      </c>
      <c r="K60" s="7">
        <v>89</v>
      </c>
      <c r="L60" s="7">
        <v>10</v>
      </c>
      <c r="M60" s="7">
        <v>120</v>
      </c>
      <c r="N60" s="12">
        <v>157</v>
      </c>
      <c r="O60" s="7">
        <v>135</v>
      </c>
      <c r="P60" s="9">
        <v>22</v>
      </c>
      <c r="Q60" s="12">
        <f t="shared" si="35"/>
        <v>321</v>
      </c>
      <c r="R60" s="7">
        <v>270</v>
      </c>
      <c r="S60" s="12">
        <v>71</v>
      </c>
      <c r="T60" s="7">
        <v>66</v>
      </c>
      <c r="U60" s="7">
        <v>5</v>
      </c>
      <c r="V60" s="7">
        <v>197</v>
      </c>
      <c r="W60" s="12">
        <v>99</v>
      </c>
      <c r="X60" s="7">
        <f>W60-Y60</f>
        <v>88</v>
      </c>
      <c r="Y60" s="7">
        <v>11</v>
      </c>
      <c r="Z60" s="7">
        <v>117</v>
      </c>
      <c r="AA60" s="12">
        <v>151</v>
      </c>
      <c r="AB60" s="7">
        <f>AA60-AC60</f>
        <v>128</v>
      </c>
      <c r="AC60" s="7">
        <v>23</v>
      </c>
      <c r="AD60" s="7">
        <f t="shared" si="36"/>
        <v>8</v>
      </c>
    </row>
    <row r="61" spans="1:30" x14ac:dyDescent="0.25">
      <c r="A61" s="8">
        <v>55</v>
      </c>
      <c r="B61" s="10" t="s">
        <v>64</v>
      </c>
      <c r="C61" s="8">
        <v>93654412</v>
      </c>
      <c r="D61" s="12">
        <f t="shared" si="34"/>
        <v>150</v>
      </c>
      <c r="E61" s="7">
        <v>166</v>
      </c>
      <c r="F61" s="12">
        <v>26</v>
      </c>
      <c r="G61" s="7">
        <v>24</v>
      </c>
      <c r="H61" s="7">
        <v>2</v>
      </c>
      <c r="I61" s="7">
        <v>106</v>
      </c>
      <c r="J61" s="12">
        <v>77</v>
      </c>
      <c r="K61" s="7">
        <v>67</v>
      </c>
      <c r="L61" s="7">
        <v>10</v>
      </c>
      <c r="M61" s="7">
        <v>58</v>
      </c>
      <c r="N61" s="12">
        <v>47</v>
      </c>
      <c r="O61" s="7">
        <v>43</v>
      </c>
      <c r="P61" s="9">
        <v>4</v>
      </c>
      <c r="Q61" s="12">
        <f t="shared" si="35"/>
        <v>153</v>
      </c>
      <c r="R61" s="7">
        <v>166</v>
      </c>
      <c r="S61" s="12">
        <v>27</v>
      </c>
      <c r="T61" s="7">
        <v>25</v>
      </c>
      <c r="U61" s="7">
        <v>2</v>
      </c>
      <c r="V61" s="7">
        <v>105</v>
      </c>
      <c r="W61" s="12">
        <v>79</v>
      </c>
      <c r="X61" s="7">
        <f>W61-Y61</f>
        <v>69</v>
      </c>
      <c r="Y61" s="7">
        <v>10</v>
      </c>
      <c r="Z61" s="7">
        <v>59</v>
      </c>
      <c r="AA61" s="12">
        <v>47</v>
      </c>
      <c r="AB61" s="7">
        <f>AA61-AC61</f>
        <v>42</v>
      </c>
      <c r="AC61" s="7">
        <v>5</v>
      </c>
      <c r="AD61" s="7">
        <f t="shared" si="36"/>
        <v>-3</v>
      </c>
    </row>
    <row r="62" spans="1:30" x14ac:dyDescent="0.25">
      <c r="A62" s="8">
        <v>56</v>
      </c>
      <c r="B62" s="10" t="s">
        <v>65</v>
      </c>
      <c r="C62" s="8">
        <v>93654414</v>
      </c>
      <c r="D62" s="12">
        <f t="shared" si="34"/>
        <v>82</v>
      </c>
      <c r="E62" s="7">
        <v>55</v>
      </c>
      <c r="F62" s="12">
        <v>12</v>
      </c>
      <c r="G62" s="7">
        <v>11</v>
      </c>
      <c r="H62" s="7">
        <v>1</v>
      </c>
      <c r="I62" s="7">
        <v>85</v>
      </c>
      <c r="J62" s="12">
        <v>38</v>
      </c>
      <c r="K62" s="7">
        <v>34</v>
      </c>
      <c r="L62" s="7">
        <v>4</v>
      </c>
      <c r="M62" s="7">
        <v>34</v>
      </c>
      <c r="N62" s="12">
        <v>32</v>
      </c>
      <c r="O62" s="7">
        <v>27</v>
      </c>
      <c r="P62" s="9">
        <v>5</v>
      </c>
      <c r="Q62" s="12">
        <f t="shared" si="35"/>
        <v>82</v>
      </c>
      <c r="R62" s="7">
        <v>55</v>
      </c>
      <c r="S62" s="12">
        <v>12</v>
      </c>
      <c r="T62" s="7">
        <v>11</v>
      </c>
      <c r="U62" s="7">
        <v>1</v>
      </c>
      <c r="V62" s="7">
        <v>85</v>
      </c>
      <c r="W62" s="12">
        <v>38</v>
      </c>
      <c r="X62" s="7">
        <v>33</v>
      </c>
      <c r="Y62" s="7">
        <v>5</v>
      </c>
      <c r="Z62" s="7">
        <v>36</v>
      </c>
      <c r="AA62" s="12">
        <v>32</v>
      </c>
      <c r="AB62" s="7">
        <f>AA62-AC62</f>
        <v>27</v>
      </c>
      <c r="AC62" s="7">
        <v>5</v>
      </c>
      <c r="AD62" s="7">
        <f t="shared" si="36"/>
        <v>0</v>
      </c>
    </row>
    <row r="63" spans="1:30" x14ac:dyDescent="0.25">
      <c r="A63" s="8">
        <v>57</v>
      </c>
      <c r="B63" s="10" t="s">
        <v>66</v>
      </c>
      <c r="C63" s="8">
        <v>93654416</v>
      </c>
      <c r="D63" s="12">
        <f t="shared" si="34"/>
        <v>184</v>
      </c>
      <c r="E63" s="7">
        <v>147</v>
      </c>
      <c r="F63" s="12">
        <v>62</v>
      </c>
      <c r="G63" s="7">
        <v>59</v>
      </c>
      <c r="H63" s="7">
        <v>3</v>
      </c>
      <c r="I63" s="7">
        <v>171</v>
      </c>
      <c r="J63" s="12">
        <v>51</v>
      </c>
      <c r="K63" s="7">
        <v>47</v>
      </c>
      <c r="L63" s="7">
        <v>4</v>
      </c>
      <c r="M63" s="7">
        <v>61</v>
      </c>
      <c r="N63" s="12">
        <v>71</v>
      </c>
      <c r="O63" s="7">
        <v>65</v>
      </c>
      <c r="P63" s="9">
        <v>6</v>
      </c>
      <c r="Q63" s="12">
        <f t="shared" si="35"/>
        <v>169</v>
      </c>
      <c r="R63" s="7">
        <v>143</v>
      </c>
      <c r="S63" s="12">
        <v>56</v>
      </c>
      <c r="T63" s="7">
        <v>52</v>
      </c>
      <c r="U63" s="7">
        <v>4</v>
      </c>
      <c r="V63" s="7">
        <v>163</v>
      </c>
      <c r="W63" s="12">
        <v>48</v>
      </c>
      <c r="X63" s="7">
        <f>W63-Y63</f>
        <v>44</v>
      </c>
      <c r="Y63" s="7">
        <v>4</v>
      </c>
      <c r="Z63" s="7">
        <v>63</v>
      </c>
      <c r="AA63" s="12">
        <v>65</v>
      </c>
      <c r="AB63" s="7">
        <f>AA63-AC63</f>
        <v>58</v>
      </c>
      <c r="AC63" s="7">
        <v>7</v>
      </c>
      <c r="AD63" s="7">
        <f t="shared" si="36"/>
        <v>15</v>
      </c>
    </row>
    <row r="64" spans="1:30" x14ac:dyDescent="0.25">
      <c r="A64" s="8">
        <v>58</v>
      </c>
      <c r="B64" s="10" t="s">
        <v>67</v>
      </c>
      <c r="C64" s="8">
        <v>93654425</v>
      </c>
      <c r="D64" s="12">
        <f t="shared" si="34"/>
        <v>248</v>
      </c>
      <c r="E64" s="7">
        <v>174</v>
      </c>
      <c r="F64" s="12">
        <v>80</v>
      </c>
      <c r="G64" s="7">
        <v>73</v>
      </c>
      <c r="H64" s="7">
        <v>7</v>
      </c>
      <c r="I64" s="7">
        <v>164</v>
      </c>
      <c r="J64" s="12">
        <v>93</v>
      </c>
      <c r="K64" s="7">
        <v>83</v>
      </c>
      <c r="L64" s="7">
        <v>10</v>
      </c>
      <c r="M64" s="7">
        <v>63</v>
      </c>
      <c r="N64" s="12">
        <v>75</v>
      </c>
      <c r="O64" s="7">
        <v>66</v>
      </c>
      <c r="P64" s="9">
        <v>9</v>
      </c>
      <c r="Q64" s="12">
        <f t="shared" si="35"/>
        <v>245</v>
      </c>
      <c r="R64" s="7">
        <v>175</v>
      </c>
      <c r="S64" s="12">
        <v>79</v>
      </c>
      <c r="T64" s="7">
        <v>71</v>
      </c>
      <c r="U64" s="7">
        <v>8</v>
      </c>
      <c r="V64" s="7">
        <v>164</v>
      </c>
      <c r="W64" s="12">
        <v>92</v>
      </c>
      <c r="X64" s="7">
        <f>W64-Y64</f>
        <v>81</v>
      </c>
      <c r="Y64" s="7">
        <v>11</v>
      </c>
      <c r="Z64" s="7">
        <v>66</v>
      </c>
      <c r="AA64" s="12">
        <v>74</v>
      </c>
      <c r="AB64" s="7">
        <v>64</v>
      </c>
      <c r="AC64" s="7">
        <v>10</v>
      </c>
      <c r="AD64" s="7">
        <f t="shared" si="36"/>
        <v>3</v>
      </c>
    </row>
    <row r="65" spans="1:30" x14ac:dyDescent="0.25">
      <c r="A65" s="8">
        <v>59</v>
      </c>
      <c r="B65" s="10" t="s">
        <v>68</v>
      </c>
      <c r="C65" s="8">
        <v>93654435</v>
      </c>
      <c r="D65" s="12">
        <f t="shared" si="34"/>
        <v>394</v>
      </c>
      <c r="E65" s="7">
        <v>232</v>
      </c>
      <c r="F65" s="12">
        <v>44</v>
      </c>
      <c r="G65" s="7">
        <v>43</v>
      </c>
      <c r="H65" s="7">
        <v>1</v>
      </c>
      <c r="I65" s="7">
        <v>185</v>
      </c>
      <c r="J65" s="12">
        <v>248</v>
      </c>
      <c r="K65" s="7">
        <v>214</v>
      </c>
      <c r="L65" s="7">
        <v>34</v>
      </c>
      <c r="M65" s="7">
        <v>81</v>
      </c>
      <c r="N65" s="12">
        <v>102</v>
      </c>
      <c r="O65" s="7">
        <v>91</v>
      </c>
      <c r="P65" s="9">
        <v>11</v>
      </c>
      <c r="Q65" s="12">
        <f t="shared" si="35"/>
        <v>378</v>
      </c>
      <c r="R65" s="7">
        <v>234</v>
      </c>
      <c r="S65" s="12">
        <v>41</v>
      </c>
      <c r="T65" s="7">
        <v>39</v>
      </c>
      <c r="U65" s="7">
        <v>2</v>
      </c>
      <c r="V65" s="7">
        <v>182</v>
      </c>
      <c r="W65" s="12">
        <v>239</v>
      </c>
      <c r="X65" s="7">
        <f>W65-Y65</f>
        <v>203</v>
      </c>
      <c r="Y65" s="7">
        <v>36</v>
      </c>
      <c r="Z65" s="7">
        <v>80</v>
      </c>
      <c r="AA65" s="12">
        <v>98</v>
      </c>
      <c r="AB65" s="7">
        <v>86</v>
      </c>
      <c r="AC65" s="7">
        <v>12</v>
      </c>
      <c r="AD65" s="7">
        <f t="shared" si="36"/>
        <v>16</v>
      </c>
    </row>
    <row r="66" spans="1:30" x14ac:dyDescent="0.25">
      <c r="A66" s="8">
        <v>60</v>
      </c>
      <c r="B66" s="10" t="s">
        <v>69</v>
      </c>
      <c r="C66" s="8">
        <v>93654445</v>
      </c>
      <c r="D66" s="12">
        <f t="shared" si="34"/>
        <v>323</v>
      </c>
      <c r="E66" s="7">
        <v>186</v>
      </c>
      <c r="F66" s="12">
        <v>28</v>
      </c>
      <c r="G66" s="7">
        <v>26</v>
      </c>
      <c r="H66" s="7">
        <v>2</v>
      </c>
      <c r="I66" s="7">
        <v>248</v>
      </c>
      <c r="J66" s="12">
        <v>163</v>
      </c>
      <c r="K66" s="7">
        <v>138</v>
      </c>
      <c r="L66" s="7">
        <v>25</v>
      </c>
      <c r="M66" s="7">
        <v>97</v>
      </c>
      <c r="N66" s="12">
        <v>132</v>
      </c>
      <c r="O66" s="7">
        <v>115</v>
      </c>
      <c r="P66" s="9">
        <v>17</v>
      </c>
      <c r="Q66" s="12">
        <f t="shared" si="35"/>
        <v>322</v>
      </c>
      <c r="R66" s="7">
        <v>188</v>
      </c>
      <c r="S66" s="12">
        <v>29</v>
      </c>
      <c r="T66" s="7">
        <v>27</v>
      </c>
      <c r="U66" s="7">
        <v>2</v>
      </c>
      <c r="V66" s="7">
        <v>247</v>
      </c>
      <c r="W66" s="12">
        <v>163</v>
      </c>
      <c r="X66" s="7">
        <v>136</v>
      </c>
      <c r="Y66" s="7">
        <v>27</v>
      </c>
      <c r="Z66" s="7">
        <v>98</v>
      </c>
      <c r="AA66" s="12">
        <v>130</v>
      </c>
      <c r="AB66" s="7">
        <v>112</v>
      </c>
      <c r="AC66" s="7">
        <v>18</v>
      </c>
      <c r="AD66" s="7">
        <f t="shared" si="36"/>
        <v>1</v>
      </c>
    </row>
    <row r="67" spans="1:30" x14ac:dyDescent="0.25">
      <c r="A67" s="8">
        <v>61</v>
      </c>
      <c r="B67" s="10" t="s">
        <v>70</v>
      </c>
      <c r="C67" s="8">
        <v>93654455</v>
      </c>
      <c r="D67" s="12">
        <f t="shared" si="34"/>
        <v>190</v>
      </c>
      <c r="E67" s="7">
        <v>183</v>
      </c>
      <c r="F67" s="12">
        <v>104</v>
      </c>
      <c r="G67" s="7">
        <v>100</v>
      </c>
      <c r="H67" s="7">
        <v>4</v>
      </c>
      <c r="I67" s="7">
        <v>49</v>
      </c>
      <c r="J67" s="12">
        <v>16</v>
      </c>
      <c r="K67" s="7">
        <v>15</v>
      </c>
      <c r="L67" s="7">
        <v>1</v>
      </c>
      <c r="M67" s="7">
        <v>62</v>
      </c>
      <c r="N67" s="12">
        <v>70</v>
      </c>
      <c r="O67" s="7">
        <v>64</v>
      </c>
      <c r="P67" s="9">
        <v>6</v>
      </c>
      <c r="Q67" s="12">
        <f t="shared" si="35"/>
        <v>187</v>
      </c>
      <c r="R67" s="7">
        <v>183</v>
      </c>
      <c r="S67" s="12">
        <v>102</v>
      </c>
      <c r="T67" s="7">
        <v>97</v>
      </c>
      <c r="U67" s="7">
        <v>5</v>
      </c>
      <c r="V67" s="7">
        <v>48</v>
      </c>
      <c r="W67" s="12">
        <v>16</v>
      </c>
      <c r="X67" s="7">
        <f>W67-Y67</f>
        <v>15</v>
      </c>
      <c r="Y67" s="7">
        <v>1</v>
      </c>
      <c r="Z67" s="7">
        <v>68</v>
      </c>
      <c r="AA67" s="12">
        <v>69</v>
      </c>
      <c r="AB67" s="7">
        <v>62</v>
      </c>
      <c r="AC67" s="7">
        <v>7</v>
      </c>
      <c r="AD67" s="7">
        <f t="shared" si="36"/>
        <v>3</v>
      </c>
    </row>
    <row r="68" spans="1:30" x14ac:dyDescent="0.25">
      <c r="A68" s="8">
        <v>62</v>
      </c>
      <c r="B68" s="10" t="s">
        <v>71</v>
      </c>
      <c r="C68" s="8">
        <v>93654420</v>
      </c>
      <c r="D68" s="12">
        <f t="shared" si="34"/>
        <v>479</v>
      </c>
      <c r="E68" s="7">
        <v>272</v>
      </c>
      <c r="F68" s="12">
        <v>152</v>
      </c>
      <c r="G68" s="7">
        <v>139</v>
      </c>
      <c r="H68" s="7">
        <v>13</v>
      </c>
      <c r="I68" s="7">
        <v>351</v>
      </c>
      <c r="J68" s="12">
        <v>145</v>
      </c>
      <c r="K68" s="7">
        <v>127</v>
      </c>
      <c r="L68" s="7">
        <v>18</v>
      </c>
      <c r="M68" s="7">
        <v>191</v>
      </c>
      <c r="N68" s="12">
        <v>182</v>
      </c>
      <c r="O68" s="7">
        <v>156</v>
      </c>
      <c r="P68" s="9">
        <v>26</v>
      </c>
      <c r="Q68" s="12">
        <f t="shared" si="35"/>
        <v>469</v>
      </c>
      <c r="R68" s="7">
        <v>275</v>
      </c>
      <c r="S68" s="12">
        <v>149</v>
      </c>
      <c r="T68" s="7">
        <v>134</v>
      </c>
      <c r="U68" s="7">
        <v>15</v>
      </c>
      <c r="V68" s="7">
        <v>349</v>
      </c>
      <c r="W68" s="12">
        <v>144</v>
      </c>
      <c r="X68" s="7">
        <f>W68-Y68</f>
        <v>124</v>
      </c>
      <c r="Y68" s="7">
        <v>20</v>
      </c>
      <c r="Z68" s="7">
        <v>191</v>
      </c>
      <c r="AA68" s="12">
        <v>176</v>
      </c>
      <c r="AB68" s="7">
        <v>148</v>
      </c>
      <c r="AC68" s="7">
        <v>28</v>
      </c>
      <c r="AD68" s="7">
        <f t="shared" si="36"/>
        <v>10</v>
      </c>
    </row>
    <row r="69" spans="1:30" x14ac:dyDescent="0.25">
      <c r="A69" s="68">
        <v>63</v>
      </c>
      <c r="B69" s="28" t="s">
        <v>72</v>
      </c>
      <c r="C69" s="24">
        <v>93640000</v>
      </c>
      <c r="D69" s="70">
        <f t="shared" ref="D69:K69" si="37">D70+D71+D72+D73+D74+D75+D76+D77</f>
        <v>4334</v>
      </c>
      <c r="E69" s="70">
        <f t="shared" si="37"/>
        <v>2445</v>
      </c>
      <c r="F69" s="70">
        <f t="shared" si="37"/>
        <v>991</v>
      </c>
      <c r="G69" s="70">
        <f t="shared" si="37"/>
        <v>915</v>
      </c>
      <c r="H69" s="70">
        <f t="shared" si="37"/>
        <v>76</v>
      </c>
      <c r="I69" s="70">
        <f t="shared" si="37"/>
        <v>3061</v>
      </c>
      <c r="J69" s="70">
        <f t="shared" si="37"/>
        <v>1825</v>
      </c>
      <c r="K69" s="70">
        <f t="shared" si="37"/>
        <v>1620</v>
      </c>
      <c r="L69" s="70">
        <v>193</v>
      </c>
      <c r="M69" s="70">
        <f t="shared" ref="M69:R69" si="38">M70+M71+M72+M73+M74+M75+M76+M77</f>
        <v>1336</v>
      </c>
      <c r="N69" s="70">
        <f t="shared" si="38"/>
        <v>1518</v>
      </c>
      <c r="O69" s="70">
        <f t="shared" si="38"/>
        <v>1336</v>
      </c>
      <c r="P69" s="70">
        <f t="shared" si="38"/>
        <v>182</v>
      </c>
      <c r="Q69" s="70">
        <f t="shared" si="38"/>
        <v>3904</v>
      </c>
      <c r="R69" s="70">
        <f t="shared" si="38"/>
        <v>2417</v>
      </c>
      <c r="S69" s="70">
        <v>996</v>
      </c>
      <c r="T69" s="71">
        <v>915</v>
      </c>
      <c r="U69" s="70">
        <f>U70+U71+U72+U73+U74+U75+U76+U77</f>
        <v>84</v>
      </c>
      <c r="V69" s="70">
        <f>V70+V71+V72+V73+V74+V75+V76+V77</f>
        <v>2970</v>
      </c>
      <c r="W69" s="70">
        <f>W70+W71+W72+W73+W74+W75+W76+W77</f>
        <v>1625</v>
      </c>
      <c r="X69" s="71">
        <f>W69-Y69</f>
        <v>1401</v>
      </c>
      <c r="Y69" s="70">
        <f>Y70+Y71+Y72+Y73+Y74+Y75+Y76+Y77</f>
        <v>224</v>
      </c>
      <c r="Z69" s="70">
        <f>Z70+Z71+Z72+Z73+Z74+Z75+Z76+Z77</f>
        <v>1340</v>
      </c>
      <c r="AA69" s="70">
        <f>AA70+AA71+AA72+AA73+AA74+AA75+AA76+AA77</f>
        <v>1421</v>
      </c>
      <c r="AB69" s="71">
        <f>AA69-AC69</f>
        <v>1225</v>
      </c>
      <c r="AC69" s="70">
        <f>AC70+AC71+AC72+AC73+AC74+AC75+AC76+AC77</f>
        <v>196</v>
      </c>
      <c r="AD69" s="71">
        <f t="shared" si="36"/>
        <v>430</v>
      </c>
    </row>
    <row r="70" spans="1:30" x14ac:dyDescent="0.25">
      <c r="A70" s="8">
        <v>64</v>
      </c>
      <c r="B70" s="10" t="s">
        <v>73</v>
      </c>
      <c r="C70" s="8">
        <v>93640422</v>
      </c>
      <c r="D70" s="12">
        <f t="shared" ref="D70:D77" si="39">F70+J70+N70</f>
        <v>1166</v>
      </c>
      <c r="E70" s="7">
        <v>576</v>
      </c>
      <c r="F70" s="12">
        <v>279</v>
      </c>
      <c r="G70" s="7">
        <v>258</v>
      </c>
      <c r="H70" s="7">
        <v>21</v>
      </c>
      <c r="I70" s="7">
        <v>756</v>
      </c>
      <c r="J70" s="12">
        <v>444</v>
      </c>
      <c r="K70" s="7">
        <v>402</v>
      </c>
      <c r="L70" s="7">
        <v>42</v>
      </c>
      <c r="M70" s="7">
        <v>359</v>
      </c>
      <c r="N70" s="12">
        <v>443</v>
      </c>
      <c r="O70" s="7">
        <v>390</v>
      </c>
      <c r="P70" s="9">
        <v>53</v>
      </c>
      <c r="Q70" s="12">
        <f t="shared" si="35"/>
        <v>1061</v>
      </c>
      <c r="R70" s="7">
        <v>568</v>
      </c>
      <c r="S70" s="12">
        <v>236</v>
      </c>
      <c r="T70" s="7">
        <v>212</v>
      </c>
      <c r="U70" s="7">
        <v>24</v>
      </c>
      <c r="V70" s="7">
        <v>741</v>
      </c>
      <c r="W70" s="12">
        <v>404</v>
      </c>
      <c r="X70" s="7">
        <v>356</v>
      </c>
      <c r="Y70" s="7">
        <v>48</v>
      </c>
      <c r="Z70" s="7">
        <v>361</v>
      </c>
      <c r="AA70" s="12">
        <v>421</v>
      </c>
      <c r="AB70" s="7">
        <v>365</v>
      </c>
      <c r="AC70" s="7">
        <v>56</v>
      </c>
      <c r="AD70" s="7">
        <f t="shared" si="36"/>
        <v>105</v>
      </c>
    </row>
    <row r="71" spans="1:30" x14ac:dyDescent="0.25">
      <c r="A71" s="8">
        <v>65</v>
      </c>
      <c r="B71" s="10" t="s">
        <v>67</v>
      </c>
      <c r="C71" s="8">
        <v>93640411</v>
      </c>
      <c r="D71" s="12">
        <f t="shared" si="39"/>
        <v>115</v>
      </c>
      <c r="E71" s="7">
        <v>127</v>
      </c>
      <c r="F71" s="12">
        <v>23</v>
      </c>
      <c r="G71" s="7">
        <v>22</v>
      </c>
      <c r="H71" s="7">
        <v>1</v>
      </c>
      <c r="I71" s="7">
        <v>163</v>
      </c>
      <c r="J71" s="12">
        <v>33</v>
      </c>
      <c r="K71" s="7">
        <v>30</v>
      </c>
      <c r="L71" s="7">
        <v>3</v>
      </c>
      <c r="M71" s="7">
        <v>67</v>
      </c>
      <c r="N71" s="12">
        <v>59</v>
      </c>
      <c r="O71" s="7">
        <v>52</v>
      </c>
      <c r="P71" s="9">
        <v>7</v>
      </c>
      <c r="Q71" s="12">
        <f t="shared" si="35"/>
        <v>109</v>
      </c>
      <c r="R71" s="7">
        <v>131</v>
      </c>
      <c r="S71" s="12">
        <v>18</v>
      </c>
      <c r="T71" s="7">
        <v>17</v>
      </c>
      <c r="U71" s="7">
        <v>1</v>
      </c>
      <c r="V71" s="7">
        <v>158</v>
      </c>
      <c r="W71" s="12">
        <v>33</v>
      </c>
      <c r="X71" s="7">
        <f>W71-Y71</f>
        <v>30</v>
      </c>
      <c r="Y71" s="7">
        <v>3</v>
      </c>
      <c r="Z71" s="7">
        <v>66</v>
      </c>
      <c r="AA71" s="12">
        <v>58</v>
      </c>
      <c r="AB71" s="7">
        <v>50</v>
      </c>
      <c r="AC71" s="7">
        <v>8</v>
      </c>
      <c r="AD71" s="7">
        <f t="shared" si="36"/>
        <v>6</v>
      </c>
    </row>
    <row r="72" spans="1:30" x14ac:dyDescent="0.25">
      <c r="A72" s="8">
        <v>66</v>
      </c>
      <c r="B72" s="10" t="s">
        <v>74</v>
      </c>
      <c r="C72" s="8">
        <v>93640433</v>
      </c>
      <c r="D72" s="12">
        <f t="shared" si="39"/>
        <v>1087</v>
      </c>
      <c r="E72" s="7">
        <v>492</v>
      </c>
      <c r="F72" s="12">
        <v>223</v>
      </c>
      <c r="G72" s="7">
        <v>207</v>
      </c>
      <c r="H72" s="7">
        <v>16</v>
      </c>
      <c r="I72" s="7">
        <v>718</v>
      </c>
      <c r="J72" s="12">
        <v>502</v>
      </c>
      <c r="K72" s="7">
        <v>443</v>
      </c>
      <c r="L72" s="7">
        <v>59</v>
      </c>
      <c r="M72" s="7">
        <v>333</v>
      </c>
      <c r="N72" s="12">
        <v>362</v>
      </c>
      <c r="O72" s="7">
        <v>312</v>
      </c>
      <c r="P72" s="9">
        <v>50</v>
      </c>
      <c r="Q72" s="12">
        <f t="shared" si="35"/>
        <v>989</v>
      </c>
      <c r="R72" s="7">
        <v>490</v>
      </c>
      <c r="S72" s="12">
        <v>200</v>
      </c>
      <c r="T72" s="7">
        <v>181</v>
      </c>
      <c r="U72" s="7">
        <v>19</v>
      </c>
      <c r="V72" s="7">
        <v>703</v>
      </c>
      <c r="W72" s="12">
        <v>471</v>
      </c>
      <c r="X72" s="7">
        <v>406</v>
      </c>
      <c r="Y72" s="7">
        <v>65</v>
      </c>
      <c r="Z72" s="7">
        <v>330</v>
      </c>
      <c r="AA72" s="12">
        <v>318</v>
      </c>
      <c r="AB72" s="7">
        <v>265</v>
      </c>
      <c r="AC72" s="7">
        <v>53</v>
      </c>
      <c r="AD72" s="7">
        <f t="shared" si="36"/>
        <v>98</v>
      </c>
    </row>
    <row r="73" spans="1:30" x14ac:dyDescent="0.25">
      <c r="A73" s="8">
        <v>67</v>
      </c>
      <c r="B73" s="10" t="s">
        <v>75</v>
      </c>
      <c r="C73" s="8">
        <v>93640444</v>
      </c>
      <c r="D73" s="12">
        <f t="shared" si="39"/>
        <v>1091</v>
      </c>
      <c r="E73" s="7">
        <v>717</v>
      </c>
      <c r="F73" s="12">
        <v>310</v>
      </c>
      <c r="G73" s="7">
        <v>279</v>
      </c>
      <c r="H73" s="7">
        <v>31</v>
      </c>
      <c r="I73" s="7">
        <v>650</v>
      </c>
      <c r="J73" s="12">
        <v>463</v>
      </c>
      <c r="K73" s="7">
        <v>399</v>
      </c>
      <c r="L73" s="7">
        <v>64</v>
      </c>
      <c r="M73" s="7">
        <v>272</v>
      </c>
      <c r="N73" s="12">
        <v>318</v>
      </c>
      <c r="O73" s="7">
        <v>284</v>
      </c>
      <c r="P73" s="9">
        <v>34</v>
      </c>
      <c r="Q73" s="12">
        <f t="shared" si="35"/>
        <v>950</v>
      </c>
      <c r="R73" s="7">
        <v>710</v>
      </c>
      <c r="S73" s="12">
        <v>265</v>
      </c>
      <c r="T73" s="7">
        <v>229</v>
      </c>
      <c r="U73" s="7">
        <v>33</v>
      </c>
      <c r="V73" s="7">
        <v>636</v>
      </c>
      <c r="W73" s="12">
        <v>385</v>
      </c>
      <c r="X73" s="7">
        <v>359</v>
      </c>
      <c r="Y73" s="7">
        <v>69</v>
      </c>
      <c r="Z73" s="7">
        <v>269</v>
      </c>
      <c r="AA73" s="12">
        <v>300</v>
      </c>
      <c r="AB73" s="7">
        <v>263</v>
      </c>
      <c r="AC73" s="7">
        <v>37</v>
      </c>
      <c r="AD73" s="7">
        <f t="shared" si="36"/>
        <v>141</v>
      </c>
    </row>
    <row r="74" spans="1:30" x14ac:dyDescent="0.25">
      <c r="A74" s="8">
        <v>68</v>
      </c>
      <c r="B74" s="10" t="s">
        <v>76</v>
      </c>
      <c r="C74" s="8">
        <v>93640455</v>
      </c>
      <c r="D74" s="12">
        <f t="shared" si="39"/>
        <v>200</v>
      </c>
      <c r="E74" s="7">
        <v>219</v>
      </c>
      <c r="F74" s="12">
        <v>57</v>
      </c>
      <c r="G74" s="7">
        <v>55</v>
      </c>
      <c r="H74" s="7">
        <v>2</v>
      </c>
      <c r="I74" s="7">
        <v>196</v>
      </c>
      <c r="J74" s="12">
        <v>72</v>
      </c>
      <c r="K74" s="7">
        <v>67</v>
      </c>
      <c r="L74" s="7">
        <v>5</v>
      </c>
      <c r="M74" s="7">
        <v>76</v>
      </c>
      <c r="N74" s="12">
        <v>71</v>
      </c>
      <c r="O74" s="7">
        <v>65</v>
      </c>
      <c r="P74" s="9">
        <v>6</v>
      </c>
      <c r="Q74" s="12">
        <f t="shared" si="35"/>
        <v>188</v>
      </c>
      <c r="R74" s="7">
        <v>215</v>
      </c>
      <c r="S74" s="12">
        <v>50</v>
      </c>
      <c r="T74" s="7">
        <v>48</v>
      </c>
      <c r="U74" s="7">
        <v>2</v>
      </c>
      <c r="V74" s="7">
        <v>189</v>
      </c>
      <c r="W74" s="12">
        <v>70</v>
      </c>
      <c r="X74" s="7">
        <v>64</v>
      </c>
      <c r="Y74" s="7">
        <v>6</v>
      </c>
      <c r="Z74" s="7">
        <v>78</v>
      </c>
      <c r="AA74" s="12">
        <v>68</v>
      </c>
      <c r="AB74" s="7">
        <v>61</v>
      </c>
      <c r="AC74" s="7">
        <v>7</v>
      </c>
      <c r="AD74" s="7">
        <f t="shared" si="36"/>
        <v>12</v>
      </c>
    </row>
    <row r="75" spans="1:30" x14ac:dyDescent="0.25">
      <c r="A75" s="8">
        <v>69</v>
      </c>
      <c r="B75" s="10" t="s">
        <v>77</v>
      </c>
      <c r="C75" s="8">
        <v>93640460</v>
      </c>
      <c r="D75" s="12">
        <f t="shared" si="39"/>
        <v>298</v>
      </c>
      <c r="E75" s="7">
        <v>49</v>
      </c>
      <c r="F75" s="12">
        <v>20</v>
      </c>
      <c r="G75" s="7">
        <v>19</v>
      </c>
      <c r="H75" s="7">
        <v>1</v>
      </c>
      <c r="I75" s="7">
        <v>212</v>
      </c>
      <c r="J75" s="12">
        <v>196</v>
      </c>
      <c r="K75" s="7">
        <v>173</v>
      </c>
      <c r="L75" s="7">
        <v>23</v>
      </c>
      <c r="M75" s="7">
        <v>74</v>
      </c>
      <c r="N75" s="12">
        <v>82</v>
      </c>
      <c r="O75" s="7">
        <v>71</v>
      </c>
      <c r="P75" s="9">
        <v>11</v>
      </c>
      <c r="Q75" s="12">
        <f t="shared" si="35"/>
        <v>257</v>
      </c>
      <c r="R75" s="7">
        <v>52</v>
      </c>
      <c r="S75" s="12">
        <v>18</v>
      </c>
      <c r="T75" s="7">
        <v>17</v>
      </c>
      <c r="U75" s="7">
        <v>1</v>
      </c>
      <c r="V75" s="7">
        <v>206</v>
      </c>
      <c r="W75" s="12">
        <v>160</v>
      </c>
      <c r="X75" s="7">
        <v>138</v>
      </c>
      <c r="Y75" s="7">
        <v>22</v>
      </c>
      <c r="Z75" s="7">
        <v>72</v>
      </c>
      <c r="AA75" s="12">
        <v>79</v>
      </c>
      <c r="AB75" s="7">
        <v>67</v>
      </c>
      <c r="AC75" s="7">
        <v>12</v>
      </c>
      <c r="AD75" s="7">
        <f t="shared" si="36"/>
        <v>41</v>
      </c>
    </row>
    <row r="76" spans="1:30" x14ac:dyDescent="0.25">
      <c r="A76" s="8">
        <v>70</v>
      </c>
      <c r="B76" s="10" t="s">
        <v>78</v>
      </c>
      <c r="C76" s="8">
        <v>93640466</v>
      </c>
      <c r="D76" s="12">
        <f t="shared" si="39"/>
        <v>330</v>
      </c>
      <c r="E76" s="7">
        <v>203</v>
      </c>
      <c r="F76" s="12">
        <v>64</v>
      </c>
      <c r="G76" s="7">
        <v>61</v>
      </c>
      <c r="H76" s="7">
        <v>3</v>
      </c>
      <c r="I76" s="7">
        <v>297</v>
      </c>
      <c r="J76" s="12">
        <v>99</v>
      </c>
      <c r="K76" s="7">
        <v>92</v>
      </c>
      <c r="L76" s="7">
        <v>7</v>
      </c>
      <c r="M76" s="7">
        <v>139</v>
      </c>
      <c r="N76" s="12">
        <v>167</v>
      </c>
      <c r="O76" s="7">
        <v>147</v>
      </c>
      <c r="P76" s="9">
        <v>20</v>
      </c>
      <c r="Q76" s="12">
        <f t="shared" si="35"/>
        <v>311</v>
      </c>
      <c r="R76" s="7">
        <v>188</v>
      </c>
      <c r="S76" s="12">
        <v>60</v>
      </c>
      <c r="T76" s="7">
        <v>57</v>
      </c>
      <c r="U76" s="7">
        <v>3</v>
      </c>
      <c r="V76" s="7">
        <v>273</v>
      </c>
      <c r="W76" s="12">
        <v>88</v>
      </c>
      <c r="X76" s="7">
        <v>80</v>
      </c>
      <c r="Y76" s="7">
        <v>8</v>
      </c>
      <c r="Z76" s="7">
        <v>145</v>
      </c>
      <c r="AA76" s="12">
        <v>163</v>
      </c>
      <c r="AB76" s="7">
        <v>141</v>
      </c>
      <c r="AC76" s="7">
        <v>22</v>
      </c>
      <c r="AD76" s="7">
        <f t="shared" si="36"/>
        <v>19</v>
      </c>
    </row>
    <row r="77" spans="1:30" x14ac:dyDescent="0.25">
      <c r="A77" s="8">
        <v>71</v>
      </c>
      <c r="B77" s="10" t="s">
        <v>79</v>
      </c>
      <c r="C77" s="8">
        <v>93640470</v>
      </c>
      <c r="D77" s="12">
        <f t="shared" si="39"/>
        <v>47</v>
      </c>
      <c r="E77" s="7">
        <v>62</v>
      </c>
      <c r="F77" s="12">
        <v>15</v>
      </c>
      <c r="G77" s="7">
        <v>14</v>
      </c>
      <c r="H77" s="7">
        <v>1</v>
      </c>
      <c r="I77" s="7">
        <v>69</v>
      </c>
      <c r="J77" s="12">
        <v>16</v>
      </c>
      <c r="K77" s="7">
        <v>14</v>
      </c>
      <c r="L77" s="7">
        <v>2</v>
      </c>
      <c r="M77" s="7">
        <v>16</v>
      </c>
      <c r="N77" s="12">
        <v>16</v>
      </c>
      <c r="O77" s="7">
        <v>15</v>
      </c>
      <c r="P77" s="9">
        <v>1</v>
      </c>
      <c r="Q77" s="12">
        <f t="shared" si="35"/>
        <v>39</v>
      </c>
      <c r="R77" s="7">
        <v>63</v>
      </c>
      <c r="S77" s="12">
        <v>11</v>
      </c>
      <c r="T77" s="7">
        <v>10</v>
      </c>
      <c r="U77" s="7">
        <v>1</v>
      </c>
      <c r="V77" s="7">
        <v>64</v>
      </c>
      <c r="W77" s="12">
        <v>14</v>
      </c>
      <c r="X77" s="7">
        <v>11</v>
      </c>
      <c r="Y77" s="7">
        <v>3</v>
      </c>
      <c r="Z77" s="7">
        <v>19</v>
      </c>
      <c r="AA77" s="12">
        <v>14</v>
      </c>
      <c r="AB77" s="7">
        <v>13</v>
      </c>
      <c r="AC77" s="7">
        <v>1</v>
      </c>
      <c r="AD77" s="7">
        <f t="shared" si="36"/>
        <v>8</v>
      </c>
    </row>
    <row r="78" spans="1:30" x14ac:dyDescent="0.25">
      <c r="A78" s="68">
        <v>72</v>
      </c>
      <c r="B78" s="28" t="s">
        <v>80</v>
      </c>
      <c r="C78" s="24">
        <v>93645000</v>
      </c>
      <c r="D78" s="70">
        <f>D79+D80+D81+D82+D83+D84+D85</f>
        <v>2361</v>
      </c>
      <c r="E78" s="70">
        <f>E79+E80+E81+E82+E83+E84+E85</f>
        <v>1421</v>
      </c>
      <c r="F78" s="70">
        <f>F79+F80+F81+F82+F83+F84+F85</f>
        <v>703</v>
      </c>
      <c r="G78" s="70">
        <f>G79+G80+G81+G82+G83+G84+G85</f>
        <v>631</v>
      </c>
      <c r="H78" s="70">
        <v>57</v>
      </c>
      <c r="I78" s="70">
        <f t="shared" ref="I78:N78" si="40">I79+I80+I81+I82+I83+I84+I85</f>
        <v>1582</v>
      </c>
      <c r="J78" s="70">
        <f t="shared" si="40"/>
        <v>673</v>
      </c>
      <c r="K78" s="70">
        <f t="shared" si="40"/>
        <v>608</v>
      </c>
      <c r="L78" s="70">
        <f t="shared" si="40"/>
        <v>65</v>
      </c>
      <c r="M78" s="70">
        <f t="shared" si="40"/>
        <v>760</v>
      </c>
      <c r="N78" s="70">
        <f t="shared" si="40"/>
        <v>985</v>
      </c>
      <c r="O78" s="70">
        <v>679</v>
      </c>
      <c r="P78" s="70">
        <f>P79+P80+P81+P82+P83+P84+P85</f>
        <v>109</v>
      </c>
      <c r="Q78" s="70">
        <f>Q79+Q80+Q81+Q82+Q83+Q84+Q85</f>
        <v>2269</v>
      </c>
      <c r="R78" s="70">
        <f>R79+R80+R81+R82+R83+R84+R85</f>
        <v>1382</v>
      </c>
      <c r="S78" s="70">
        <f>S79+S80+S81+S82+S83+S84+S85</f>
        <v>610</v>
      </c>
      <c r="T78" s="71">
        <f>S78-U78</f>
        <v>536</v>
      </c>
      <c r="U78" s="70">
        <f>U79+U80+U81+U82+U83+U84+U85</f>
        <v>74</v>
      </c>
      <c r="V78" s="70">
        <f>V79+V80+V81+V82+V83+V84+V85</f>
        <v>1514</v>
      </c>
      <c r="W78" s="70">
        <f>W79+W80+W81+W82+W83+W84+W85</f>
        <v>734</v>
      </c>
      <c r="X78" s="71">
        <f>W78-Y78</f>
        <v>666</v>
      </c>
      <c r="Y78" s="70">
        <f>Y79+Y80+Y81+Y82+Y83+Y84+Y85</f>
        <v>68</v>
      </c>
      <c r="Z78" s="70">
        <f>Z79+Z80+Z81+Z82+Z83+Z84+Z85</f>
        <v>780</v>
      </c>
      <c r="AA78" s="70">
        <f>AA79+AA80+AA81+AA82+AA83+AA84+AA85</f>
        <v>925</v>
      </c>
      <c r="AB78" s="71">
        <f>AA78-AC78</f>
        <v>808</v>
      </c>
      <c r="AC78" s="70">
        <f>AC79+AC80+AC81+AC82+AC83+AC84+AC85</f>
        <v>117</v>
      </c>
      <c r="AD78" s="71">
        <f t="shared" si="36"/>
        <v>92</v>
      </c>
    </row>
    <row r="79" spans="1:30" x14ac:dyDescent="0.25">
      <c r="A79" s="8">
        <v>73</v>
      </c>
      <c r="B79" s="10" t="s">
        <v>81</v>
      </c>
      <c r="C79" s="8">
        <v>93645433</v>
      </c>
      <c r="D79" s="12">
        <f t="shared" ref="D79:D85" si="41">F79+J79+N79</f>
        <v>1141</v>
      </c>
      <c r="E79" s="7">
        <v>714</v>
      </c>
      <c r="F79" s="12">
        <v>407</v>
      </c>
      <c r="G79" s="7">
        <v>353</v>
      </c>
      <c r="H79" s="7">
        <v>54</v>
      </c>
      <c r="I79" s="7">
        <v>731</v>
      </c>
      <c r="J79" s="12">
        <v>277</v>
      </c>
      <c r="K79" s="7">
        <v>249</v>
      </c>
      <c r="L79" s="7">
        <v>28</v>
      </c>
      <c r="M79" s="7">
        <v>332</v>
      </c>
      <c r="N79" s="12">
        <v>457</v>
      </c>
      <c r="O79" s="7">
        <v>402</v>
      </c>
      <c r="P79" s="9">
        <v>55</v>
      </c>
      <c r="Q79" s="12">
        <f t="shared" si="35"/>
        <v>1013</v>
      </c>
      <c r="R79" s="7">
        <v>708</v>
      </c>
      <c r="S79" s="12">
        <v>358</v>
      </c>
      <c r="T79" s="7">
        <v>303</v>
      </c>
      <c r="U79" s="7">
        <v>55</v>
      </c>
      <c r="V79" s="7">
        <v>706</v>
      </c>
      <c r="W79" s="12">
        <v>238</v>
      </c>
      <c r="X79" s="7">
        <v>211</v>
      </c>
      <c r="Y79" s="7">
        <v>27</v>
      </c>
      <c r="Z79" s="7">
        <v>337</v>
      </c>
      <c r="AA79" s="12">
        <v>417</v>
      </c>
      <c r="AB79" s="7">
        <v>360</v>
      </c>
      <c r="AC79" s="7">
        <v>57</v>
      </c>
      <c r="AD79" s="7">
        <f t="shared" si="36"/>
        <v>128</v>
      </c>
    </row>
    <row r="80" spans="1:30" x14ac:dyDescent="0.25">
      <c r="A80" s="8">
        <v>74</v>
      </c>
      <c r="B80" s="10" t="s">
        <v>82</v>
      </c>
      <c r="C80" s="8">
        <v>93645411</v>
      </c>
      <c r="D80" s="12">
        <f t="shared" si="41"/>
        <v>190</v>
      </c>
      <c r="E80" s="7">
        <v>147</v>
      </c>
      <c r="F80" s="12">
        <v>68</v>
      </c>
      <c r="G80" s="7">
        <v>64</v>
      </c>
      <c r="H80" s="7">
        <v>4</v>
      </c>
      <c r="I80" s="7">
        <v>154</v>
      </c>
      <c r="J80" s="12">
        <v>32</v>
      </c>
      <c r="K80" s="7">
        <v>29</v>
      </c>
      <c r="L80" s="7">
        <v>3</v>
      </c>
      <c r="M80" s="7">
        <v>79</v>
      </c>
      <c r="N80" s="12">
        <v>90</v>
      </c>
      <c r="O80" s="7">
        <v>81</v>
      </c>
      <c r="P80" s="9">
        <v>9</v>
      </c>
      <c r="Q80" s="12">
        <f t="shared" si="35"/>
        <v>169</v>
      </c>
      <c r="R80" s="7">
        <v>137</v>
      </c>
      <c r="S80" s="12">
        <v>53</v>
      </c>
      <c r="T80" s="7">
        <v>49</v>
      </c>
      <c r="U80" s="7">
        <v>4</v>
      </c>
      <c r="V80" s="7">
        <v>151</v>
      </c>
      <c r="W80" s="12">
        <v>29</v>
      </c>
      <c r="X80" s="7">
        <v>26</v>
      </c>
      <c r="Y80" s="7">
        <v>3</v>
      </c>
      <c r="Z80" s="7">
        <v>85</v>
      </c>
      <c r="AA80" s="12">
        <v>87</v>
      </c>
      <c r="AB80" s="7">
        <v>77</v>
      </c>
      <c r="AC80" s="7">
        <v>10</v>
      </c>
      <c r="AD80" s="7">
        <f t="shared" si="36"/>
        <v>21</v>
      </c>
    </row>
    <row r="81" spans="1:30" x14ac:dyDescent="0.25">
      <c r="A81" s="8">
        <v>75</v>
      </c>
      <c r="B81" s="10" t="s">
        <v>83</v>
      </c>
      <c r="C81" s="8">
        <v>93645422</v>
      </c>
      <c r="D81" s="12">
        <f t="shared" si="41"/>
        <v>244</v>
      </c>
      <c r="E81" s="7">
        <v>131</v>
      </c>
      <c r="F81" s="12">
        <v>66</v>
      </c>
      <c r="G81" s="7">
        <v>61</v>
      </c>
      <c r="H81" s="7">
        <v>5</v>
      </c>
      <c r="I81" s="7">
        <v>187</v>
      </c>
      <c r="J81" s="12">
        <v>37</v>
      </c>
      <c r="K81" s="7">
        <v>32</v>
      </c>
      <c r="L81" s="7">
        <v>5</v>
      </c>
      <c r="M81" s="7">
        <v>98</v>
      </c>
      <c r="N81" s="12">
        <v>141</v>
      </c>
      <c r="O81" s="7">
        <v>126</v>
      </c>
      <c r="P81" s="9">
        <v>15</v>
      </c>
      <c r="Q81" s="12">
        <f t="shared" si="35"/>
        <v>234</v>
      </c>
      <c r="R81" s="7">
        <v>126</v>
      </c>
      <c r="S81" s="12">
        <v>60</v>
      </c>
      <c r="T81" s="7">
        <v>55</v>
      </c>
      <c r="U81" s="7">
        <v>5</v>
      </c>
      <c r="V81" s="7">
        <v>177</v>
      </c>
      <c r="W81" s="12">
        <v>37</v>
      </c>
      <c r="X81" s="7">
        <v>32</v>
      </c>
      <c r="Y81" s="7">
        <v>5</v>
      </c>
      <c r="Z81" s="7">
        <v>98</v>
      </c>
      <c r="AA81" s="12">
        <v>137</v>
      </c>
      <c r="AB81" s="7">
        <v>120</v>
      </c>
      <c r="AC81" s="7">
        <v>17</v>
      </c>
      <c r="AD81" s="7">
        <f t="shared" si="36"/>
        <v>10</v>
      </c>
    </row>
    <row r="82" spans="1:30" x14ac:dyDescent="0.25">
      <c r="A82" s="8">
        <v>76</v>
      </c>
      <c r="B82" s="10" t="s">
        <v>84</v>
      </c>
      <c r="C82" s="8">
        <v>93645428</v>
      </c>
      <c r="D82" s="12">
        <f t="shared" si="41"/>
        <v>152</v>
      </c>
      <c r="E82" s="7">
        <v>109</v>
      </c>
      <c r="F82" s="12">
        <v>58</v>
      </c>
      <c r="G82" s="7">
        <v>54</v>
      </c>
      <c r="H82" s="7">
        <v>4</v>
      </c>
      <c r="I82" s="7">
        <v>108</v>
      </c>
      <c r="J82" s="12">
        <v>18</v>
      </c>
      <c r="K82" s="7">
        <v>17</v>
      </c>
      <c r="L82" s="7">
        <v>1</v>
      </c>
      <c r="M82" s="7">
        <v>77</v>
      </c>
      <c r="N82" s="12">
        <v>76</v>
      </c>
      <c r="O82" s="7">
        <v>68</v>
      </c>
      <c r="P82" s="9">
        <v>8</v>
      </c>
      <c r="Q82" s="12">
        <f t="shared" si="35"/>
        <v>275</v>
      </c>
      <c r="R82" s="7">
        <v>100</v>
      </c>
      <c r="S82" s="12">
        <v>48</v>
      </c>
      <c r="T82" s="7">
        <v>44</v>
      </c>
      <c r="U82" s="7">
        <v>4</v>
      </c>
      <c r="V82" s="7">
        <v>97</v>
      </c>
      <c r="W82" s="12">
        <v>159</v>
      </c>
      <c r="X82" s="7">
        <v>157</v>
      </c>
      <c r="Y82" s="7">
        <v>2</v>
      </c>
      <c r="Z82" s="7">
        <v>79</v>
      </c>
      <c r="AA82" s="12">
        <v>68</v>
      </c>
      <c r="AB82" s="7">
        <v>60</v>
      </c>
      <c r="AC82" s="7">
        <v>8</v>
      </c>
      <c r="AD82" s="7">
        <f t="shared" si="36"/>
        <v>-123</v>
      </c>
    </row>
    <row r="83" spans="1:30" x14ac:dyDescent="0.25">
      <c r="A83" s="8">
        <v>77</v>
      </c>
      <c r="B83" s="10" t="s">
        <v>85</v>
      </c>
      <c r="C83" s="8">
        <v>93645435</v>
      </c>
      <c r="D83" s="12">
        <f t="shared" si="41"/>
        <v>64</v>
      </c>
      <c r="E83" s="7">
        <v>64</v>
      </c>
      <c r="F83" s="12">
        <v>12</v>
      </c>
      <c r="G83" s="7">
        <v>12</v>
      </c>
      <c r="H83" s="7">
        <v>0</v>
      </c>
      <c r="I83" s="7">
        <v>76</v>
      </c>
      <c r="J83" s="12">
        <v>20</v>
      </c>
      <c r="K83" s="7">
        <v>18</v>
      </c>
      <c r="L83" s="7">
        <v>2</v>
      </c>
      <c r="M83" s="7">
        <v>33</v>
      </c>
      <c r="N83" s="12">
        <v>32</v>
      </c>
      <c r="O83" s="7">
        <v>29</v>
      </c>
      <c r="P83" s="9">
        <v>3</v>
      </c>
      <c r="Q83" s="12">
        <f t="shared" si="35"/>
        <v>58</v>
      </c>
      <c r="R83" s="7">
        <v>62</v>
      </c>
      <c r="S83" s="12">
        <v>11</v>
      </c>
      <c r="T83" s="7">
        <v>11</v>
      </c>
      <c r="U83" s="7">
        <v>0</v>
      </c>
      <c r="V83" s="7">
        <v>70</v>
      </c>
      <c r="W83" s="12">
        <v>19</v>
      </c>
      <c r="X83" s="7">
        <v>17</v>
      </c>
      <c r="Y83" s="7">
        <v>2</v>
      </c>
      <c r="Z83" s="7">
        <v>34</v>
      </c>
      <c r="AA83" s="12">
        <v>28</v>
      </c>
      <c r="AB83" s="7">
        <v>25</v>
      </c>
      <c r="AC83" s="7">
        <v>3</v>
      </c>
      <c r="AD83" s="7">
        <f t="shared" si="36"/>
        <v>6</v>
      </c>
    </row>
    <row r="84" spans="1:30" x14ac:dyDescent="0.25">
      <c r="A84" s="8">
        <v>78</v>
      </c>
      <c r="B84" s="10" t="s">
        <v>86</v>
      </c>
      <c r="C84" s="8">
        <v>93645444</v>
      </c>
      <c r="D84" s="12">
        <f t="shared" si="41"/>
        <v>285</v>
      </c>
      <c r="E84" s="7">
        <v>117</v>
      </c>
      <c r="F84" s="12">
        <v>39</v>
      </c>
      <c r="G84" s="7">
        <v>37</v>
      </c>
      <c r="H84" s="7">
        <v>2</v>
      </c>
      <c r="I84" s="7">
        <v>147</v>
      </c>
      <c r="J84" s="12">
        <v>161</v>
      </c>
      <c r="K84" s="7">
        <v>148</v>
      </c>
      <c r="L84" s="7">
        <v>13</v>
      </c>
      <c r="M84" s="7">
        <v>69</v>
      </c>
      <c r="N84" s="12">
        <v>85</v>
      </c>
      <c r="O84" s="7">
        <v>79</v>
      </c>
      <c r="P84" s="9">
        <v>6</v>
      </c>
      <c r="Q84" s="12">
        <f t="shared" si="35"/>
        <v>276</v>
      </c>
      <c r="R84" s="7">
        <v>120</v>
      </c>
      <c r="S84" s="12">
        <v>34</v>
      </c>
      <c r="T84" s="7">
        <v>32</v>
      </c>
      <c r="U84" s="7">
        <v>2</v>
      </c>
      <c r="V84" s="7">
        <v>143</v>
      </c>
      <c r="W84" s="12">
        <v>157</v>
      </c>
      <c r="X84" s="7">
        <v>142</v>
      </c>
      <c r="Y84" s="7">
        <v>15</v>
      </c>
      <c r="Z84" s="7">
        <v>73</v>
      </c>
      <c r="AA84" s="12">
        <v>85</v>
      </c>
      <c r="AB84" s="7">
        <v>77</v>
      </c>
      <c r="AC84" s="7">
        <v>8</v>
      </c>
      <c r="AD84" s="7">
        <f t="shared" si="36"/>
        <v>9</v>
      </c>
    </row>
    <row r="85" spans="1:30" x14ac:dyDescent="0.25">
      <c r="A85" s="8">
        <v>79</v>
      </c>
      <c r="B85" s="10" t="s">
        <v>87</v>
      </c>
      <c r="C85" s="8">
        <v>93645455</v>
      </c>
      <c r="D85" s="12">
        <f t="shared" si="41"/>
        <v>285</v>
      </c>
      <c r="E85" s="7">
        <v>139</v>
      </c>
      <c r="F85" s="12">
        <v>53</v>
      </c>
      <c r="G85" s="7">
        <v>50</v>
      </c>
      <c r="H85" s="7">
        <v>3</v>
      </c>
      <c r="I85" s="7">
        <v>179</v>
      </c>
      <c r="J85" s="12">
        <v>128</v>
      </c>
      <c r="K85" s="7">
        <v>115</v>
      </c>
      <c r="L85" s="7">
        <v>13</v>
      </c>
      <c r="M85" s="7">
        <v>72</v>
      </c>
      <c r="N85" s="12">
        <v>104</v>
      </c>
      <c r="O85" s="7">
        <v>91</v>
      </c>
      <c r="P85" s="9">
        <v>13</v>
      </c>
      <c r="Q85" s="12">
        <f t="shared" si="35"/>
        <v>244</v>
      </c>
      <c r="R85" s="7">
        <v>129</v>
      </c>
      <c r="S85" s="12">
        <v>46</v>
      </c>
      <c r="T85" s="7">
        <v>42</v>
      </c>
      <c r="U85" s="7">
        <v>4</v>
      </c>
      <c r="V85" s="7">
        <v>170</v>
      </c>
      <c r="W85" s="12">
        <v>95</v>
      </c>
      <c r="X85" s="7">
        <v>81</v>
      </c>
      <c r="Y85" s="7">
        <v>14</v>
      </c>
      <c r="Z85" s="7">
        <v>74</v>
      </c>
      <c r="AA85" s="12">
        <v>103</v>
      </c>
      <c r="AB85" s="7">
        <v>89</v>
      </c>
      <c r="AC85" s="7">
        <v>14</v>
      </c>
      <c r="AD85" s="7">
        <f t="shared" si="36"/>
        <v>41</v>
      </c>
    </row>
    <row r="86" spans="1:30" x14ac:dyDescent="0.25">
      <c r="A86" s="68">
        <v>80</v>
      </c>
      <c r="B86" s="28" t="s">
        <v>88</v>
      </c>
      <c r="C86" s="24">
        <v>93658000</v>
      </c>
      <c r="D86" s="70">
        <f t="shared" ref="D86:P86" si="42">D87+D88+D89+D90+D91+D92</f>
        <v>2106</v>
      </c>
      <c r="E86" s="70">
        <f t="shared" si="42"/>
        <v>1412</v>
      </c>
      <c r="F86" s="70">
        <f t="shared" si="42"/>
        <v>619</v>
      </c>
      <c r="G86" s="70">
        <f t="shared" si="42"/>
        <v>572</v>
      </c>
      <c r="H86" s="70">
        <f t="shared" si="42"/>
        <v>47</v>
      </c>
      <c r="I86" s="70">
        <f t="shared" si="42"/>
        <v>1413</v>
      </c>
      <c r="J86" s="70">
        <f t="shared" si="42"/>
        <v>799</v>
      </c>
      <c r="K86" s="70">
        <f t="shared" si="42"/>
        <v>750</v>
      </c>
      <c r="L86" s="70">
        <f t="shared" si="42"/>
        <v>49</v>
      </c>
      <c r="M86" s="70">
        <f t="shared" si="42"/>
        <v>645</v>
      </c>
      <c r="N86" s="70">
        <f t="shared" si="42"/>
        <v>688</v>
      </c>
      <c r="O86" s="70">
        <f t="shared" si="42"/>
        <v>637</v>
      </c>
      <c r="P86" s="70">
        <f t="shared" si="42"/>
        <v>51</v>
      </c>
      <c r="Q86" s="70">
        <f>Q87+Q88+Q89+Q90+Q91+Q92</f>
        <v>1935</v>
      </c>
      <c r="R86" s="70">
        <f>R87+R88+R89+R90+R91+R92</f>
        <v>1394</v>
      </c>
      <c r="S86" s="70">
        <f>S87+S88+S89+S90+S91+S92</f>
        <v>541</v>
      </c>
      <c r="T86" s="71">
        <f>S86-U86</f>
        <v>487</v>
      </c>
      <c r="U86" s="70">
        <f>U87+U88+U89+U90+U91+U92</f>
        <v>54</v>
      </c>
      <c r="V86" s="70">
        <f>V87+V88+V89+V90+V91+V92</f>
        <v>1391</v>
      </c>
      <c r="W86" s="70">
        <f>W87+W88+W89+W90+W91+W92</f>
        <v>776</v>
      </c>
      <c r="X86" s="71">
        <f>W86-Y86</f>
        <v>716</v>
      </c>
      <c r="Y86" s="70">
        <f>Y87+Y88+Y89+Y90+Y91+Y92</f>
        <v>60</v>
      </c>
      <c r="Z86" s="70">
        <f>Z87+Z88+Z89+Z90+Z91+Z92</f>
        <v>627</v>
      </c>
      <c r="AA86" s="70">
        <f>AA87+AA88+AA89+AA90+AA91+AA92</f>
        <v>618</v>
      </c>
      <c r="AB86" s="71">
        <f>AA86-AC86</f>
        <v>559</v>
      </c>
      <c r="AC86" s="70">
        <f>AC87+AC88+AC89+AC90+AC91+AC92</f>
        <v>59</v>
      </c>
      <c r="AD86" s="71">
        <f t="shared" si="36"/>
        <v>171</v>
      </c>
    </row>
    <row r="87" spans="1:30" x14ac:dyDescent="0.25">
      <c r="A87" s="8">
        <v>81</v>
      </c>
      <c r="B87" s="10" t="s">
        <v>89</v>
      </c>
      <c r="C87" s="8">
        <v>93658455</v>
      </c>
      <c r="D87" s="12">
        <f t="shared" ref="D87:D92" si="43">F87+J87+N87</f>
        <v>941</v>
      </c>
      <c r="E87" s="7">
        <v>654</v>
      </c>
      <c r="F87" s="12">
        <v>402</v>
      </c>
      <c r="G87" s="7">
        <v>367</v>
      </c>
      <c r="H87" s="7">
        <v>35</v>
      </c>
      <c r="I87" s="7">
        <v>615</v>
      </c>
      <c r="J87" s="12">
        <v>186</v>
      </c>
      <c r="K87" s="7">
        <v>164</v>
      </c>
      <c r="L87" s="7">
        <v>22</v>
      </c>
      <c r="M87" s="7">
        <v>299</v>
      </c>
      <c r="N87" s="12">
        <v>353</v>
      </c>
      <c r="O87" s="7">
        <v>325</v>
      </c>
      <c r="P87" s="9">
        <v>28</v>
      </c>
      <c r="Q87" s="12">
        <f t="shared" si="35"/>
        <v>839</v>
      </c>
      <c r="R87" s="7">
        <v>636</v>
      </c>
      <c r="S87" s="12">
        <v>350</v>
      </c>
      <c r="T87" s="7">
        <v>310</v>
      </c>
      <c r="U87" s="7">
        <v>40</v>
      </c>
      <c r="V87" s="7">
        <v>606</v>
      </c>
      <c r="W87" s="12">
        <v>178</v>
      </c>
      <c r="X87" s="7">
        <v>154</v>
      </c>
      <c r="Y87" s="7">
        <v>24</v>
      </c>
      <c r="Z87" s="7">
        <v>296</v>
      </c>
      <c r="AA87" s="12">
        <v>311</v>
      </c>
      <c r="AB87" s="7">
        <v>279</v>
      </c>
      <c r="AC87" s="7">
        <v>32</v>
      </c>
      <c r="AD87" s="7">
        <f t="shared" si="36"/>
        <v>102</v>
      </c>
    </row>
    <row r="88" spans="1:30" x14ac:dyDescent="0.25">
      <c r="A88" s="8">
        <v>82</v>
      </c>
      <c r="B88" s="10" t="s">
        <v>90</v>
      </c>
      <c r="C88" s="8">
        <v>93658411</v>
      </c>
      <c r="D88" s="12">
        <f t="shared" si="43"/>
        <v>208</v>
      </c>
      <c r="E88" s="7">
        <v>199</v>
      </c>
      <c r="F88" s="12">
        <v>69</v>
      </c>
      <c r="G88" s="7">
        <v>65</v>
      </c>
      <c r="H88" s="7">
        <v>4</v>
      </c>
      <c r="I88" s="7">
        <v>206</v>
      </c>
      <c r="J88" s="12">
        <v>47</v>
      </c>
      <c r="K88" s="7">
        <v>44</v>
      </c>
      <c r="L88" s="7">
        <v>3</v>
      </c>
      <c r="M88" s="7">
        <v>98</v>
      </c>
      <c r="N88" s="12">
        <v>92</v>
      </c>
      <c r="O88" s="7">
        <v>86</v>
      </c>
      <c r="P88" s="9">
        <v>6</v>
      </c>
      <c r="Q88" s="12">
        <f t="shared" si="35"/>
        <v>189</v>
      </c>
      <c r="R88" s="7">
        <v>192</v>
      </c>
      <c r="S88" s="12">
        <v>61</v>
      </c>
      <c r="T88" s="7">
        <v>57</v>
      </c>
      <c r="U88" s="7">
        <v>4</v>
      </c>
      <c r="V88" s="7">
        <v>196</v>
      </c>
      <c r="W88" s="12">
        <v>43</v>
      </c>
      <c r="X88" s="7">
        <v>39</v>
      </c>
      <c r="Y88" s="7">
        <v>4</v>
      </c>
      <c r="Z88" s="7">
        <v>92</v>
      </c>
      <c r="AA88" s="12">
        <v>85</v>
      </c>
      <c r="AB88" s="7">
        <v>77</v>
      </c>
      <c r="AC88" s="7">
        <v>8</v>
      </c>
      <c r="AD88" s="7">
        <f t="shared" si="36"/>
        <v>19</v>
      </c>
    </row>
    <row r="89" spans="1:30" x14ac:dyDescent="0.25">
      <c r="A89" s="8">
        <v>83</v>
      </c>
      <c r="B89" s="10" t="s">
        <v>91</v>
      </c>
      <c r="C89" s="8">
        <v>93658418</v>
      </c>
      <c r="D89" s="12">
        <f t="shared" si="43"/>
        <v>14</v>
      </c>
      <c r="E89" s="7">
        <v>18</v>
      </c>
      <c r="F89" s="12">
        <v>2</v>
      </c>
      <c r="G89" s="7">
        <v>2</v>
      </c>
      <c r="H89" s="7">
        <v>0</v>
      </c>
      <c r="I89" s="7">
        <v>19</v>
      </c>
      <c r="J89" s="12">
        <v>5</v>
      </c>
      <c r="K89" s="7">
        <v>5</v>
      </c>
      <c r="L89" s="7">
        <v>0</v>
      </c>
      <c r="M89" s="7">
        <v>8</v>
      </c>
      <c r="N89" s="12">
        <v>7</v>
      </c>
      <c r="O89" s="7">
        <v>7</v>
      </c>
      <c r="P89" s="9">
        <v>0</v>
      </c>
      <c r="Q89" s="12">
        <f t="shared" si="35"/>
        <v>12</v>
      </c>
      <c r="R89" s="7">
        <v>18</v>
      </c>
      <c r="S89" s="12">
        <v>2</v>
      </c>
      <c r="T89" s="7">
        <v>2</v>
      </c>
      <c r="U89" s="7">
        <v>0</v>
      </c>
      <c r="V89" s="7">
        <v>19</v>
      </c>
      <c r="W89" s="12">
        <v>5</v>
      </c>
      <c r="X89" s="7">
        <v>5</v>
      </c>
      <c r="Y89" s="7">
        <v>0</v>
      </c>
      <c r="Z89" s="7">
        <v>7</v>
      </c>
      <c r="AA89" s="12">
        <v>5</v>
      </c>
      <c r="AB89" s="7">
        <v>5</v>
      </c>
      <c r="AC89" s="7">
        <v>0</v>
      </c>
      <c r="AD89" s="7">
        <f t="shared" si="36"/>
        <v>2</v>
      </c>
    </row>
    <row r="90" spans="1:30" x14ac:dyDescent="0.25">
      <c r="A90" s="8">
        <v>84</v>
      </c>
      <c r="B90" s="10" t="s">
        <v>92</v>
      </c>
      <c r="C90" s="8">
        <v>93658422</v>
      </c>
      <c r="D90" s="12">
        <f t="shared" si="43"/>
        <v>569</v>
      </c>
      <c r="E90" s="7">
        <v>161</v>
      </c>
      <c r="F90" s="12">
        <v>31</v>
      </c>
      <c r="G90" s="7">
        <v>30</v>
      </c>
      <c r="H90" s="7">
        <v>1</v>
      </c>
      <c r="I90" s="7">
        <v>185</v>
      </c>
      <c r="J90" s="12">
        <v>455</v>
      </c>
      <c r="K90" s="7">
        <v>441</v>
      </c>
      <c r="L90" s="7">
        <v>14</v>
      </c>
      <c r="M90" s="7">
        <v>76</v>
      </c>
      <c r="N90" s="12">
        <v>83</v>
      </c>
      <c r="O90" s="7">
        <v>76</v>
      </c>
      <c r="P90" s="9">
        <v>7</v>
      </c>
      <c r="Q90" s="12">
        <f t="shared" si="35"/>
        <v>564</v>
      </c>
      <c r="R90" s="7">
        <v>157</v>
      </c>
      <c r="S90" s="12">
        <v>26</v>
      </c>
      <c r="T90" s="7">
        <v>25</v>
      </c>
      <c r="U90" s="7">
        <v>1</v>
      </c>
      <c r="V90" s="7">
        <v>181</v>
      </c>
      <c r="W90" s="12">
        <v>457</v>
      </c>
      <c r="X90" s="7">
        <v>410</v>
      </c>
      <c r="Y90" s="7">
        <v>21</v>
      </c>
      <c r="Z90" s="7">
        <v>79</v>
      </c>
      <c r="AA90" s="12">
        <v>81</v>
      </c>
      <c r="AB90" s="7">
        <v>73</v>
      </c>
      <c r="AC90" s="7">
        <v>8</v>
      </c>
      <c r="AD90" s="7">
        <f t="shared" si="36"/>
        <v>5</v>
      </c>
    </row>
    <row r="91" spans="1:30" x14ac:dyDescent="0.25">
      <c r="A91" s="8">
        <v>85</v>
      </c>
      <c r="B91" s="10" t="s">
        <v>93</v>
      </c>
      <c r="C91" s="8">
        <v>93658433</v>
      </c>
      <c r="D91" s="12">
        <f t="shared" si="43"/>
        <v>253</v>
      </c>
      <c r="E91" s="7">
        <v>259</v>
      </c>
      <c r="F91" s="12">
        <v>80</v>
      </c>
      <c r="G91" s="7">
        <v>74</v>
      </c>
      <c r="H91" s="7">
        <v>6</v>
      </c>
      <c r="I91" s="7">
        <v>264</v>
      </c>
      <c r="J91" s="12">
        <v>70</v>
      </c>
      <c r="K91" s="7">
        <v>63</v>
      </c>
      <c r="L91" s="7">
        <v>7</v>
      </c>
      <c r="M91" s="7">
        <v>110</v>
      </c>
      <c r="N91" s="12">
        <v>103</v>
      </c>
      <c r="O91" s="7">
        <v>96</v>
      </c>
      <c r="P91" s="9">
        <v>7</v>
      </c>
      <c r="Q91" s="12">
        <f t="shared" si="35"/>
        <v>229</v>
      </c>
      <c r="R91" s="7">
        <v>271</v>
      </c>
      <c r="S91" s="12">
        <v>71</v>
      </c>
      <c r="T91" s="7">
        <v>64</v>
      </c>
      <c r="U91" s="7">
        <v>7</v>
      </c>
      <c r="V91" s="7">
        <v>275</v>
      </c>
      <c r="W91" s="12">
        <v>66</v>
      </c>
      <c r="X91" s="7">
        <v>59</v>
      </c>
      <c r="Y91" s="7">
        <v>7</v>
      </c>
      <c r="Z91" s="7">
        <v>105</v>
      </c>
      <c r="AA91" s="12">
        <v>92</v>
      </c>
      <c r="AB91" s="7">
        <v>84</v>
      </c>
      <c r="AC91" s="7">
        <v>8</v>
      </c>
      <c r="AD91" s="7">
        <f t="shared" si="36"/>
        <v>24</v>
      </c>
    </row>
    <row r="92" spans="1:30" x14ac:dyDescent="0.25">
      <c r="A92" s="8">
        <v>86</v>
      </c>
      <c r="B92" s="10" t="s">
        <v>94</v>
      </c>
      <c r="C92" s="8">
        <v>93658444</v>
      </c>
      <c r="D92" s="12">
        <f t="shared" si="43"/>
        <v>121</v>
      </c>
      <c r="E92" s="7">
        <v>121</v>
      </c>
      <c r="F92" s="12">
        <v>35</v>
      </c>
      <c r="G92" s="7">
        <v>34</v>
      </c>
      <c r="H92" s="7">
        <v>1</v>
      </c>
      <c r="I92" s="7">
        <v>124</v>
      </c>
      <c r="J92" s="12">
        <v>36</v>
      </c>
      <c r="K92" s="7">
        <v>33</v>
      </c>
      <c r="L92" s="7">
        <v>3</v>
      </c>
      <c r="M92" s="7">
        <v>54</v>
      </c>
      <c r="N92" s="12">
        <v>50</v>
      </c>
      <c r="O92" s="7">
        <v>47</v>
      </c>
      <c r="P92" s="9">
        <v>3</v>
      </c>
      <c r="Q92" s="12">
        <f t="shared" si="35"/>
        <v>102</v>
      </c>
      <c r="R92" s="7">
        <v>120</v>
      </c>
      <c r="S92" s="12">
        <v>31</v>
      </c>
      <c r="T92" s="7">
        <v>29</v>
      </c>
      <c r="U92" s="7">
        <v>2</v>
      </c>
      <c r="V92" s="7">
        <v>114</v>
      </c>
      <c r="W92" s="12">
        <v>27</v>
      </c>
      <c r="X92" s="7">
        <v>27</v>
      </c>
      <c r="Y92" s="7">
        <v>4</v>
      </c>
      <c r="Z92" s="7">
        <v>48</v>
      </c>
      <c r="AA92" s="12">
        <v>44</v>
      </c>
      <c r="AB92" s="7">
        <v>41</v>
      </c>
      <c r="AC92" s="7">
        <v>3</v>
      </c>
      <c r="AD92" s="7">
        <f t="shared" si="36"/>
        <v>19</v>
      </c>
    </row>
    <row r="93" spans="1:30" x14ac:dyDescent="0.25">
      <c r="A93" s="68">
        <v>87</v>
      </c>
      <c r="B93" s="28" t="s">
        <v>95</v>
      </c>
      <c r="C93" s="24">
        <v>93656000</v>
      </c>
      <c r="D93" s="70">
        <f t="shared" ref="D93:P93" si="44">D94+D95+D96+D97</f>
        <v>1178</v>
      </c>
      <c r="E93" s="70">
        <f t="shared" si="44"/>
        <v>863</v>
      </c>
      <c r="F93" s="70">
        <f t="shared" si="44"/>
        <v>395</v>
      </c>
      <c r="G93" s="70">
        <f t="shared" si="44"/>
        <v>378</v>
      </c>
      <c r="H93" s="70">
        <f t="shared" si="44"/>
        <v>17</v>
      </c>
      <c r="I93" s="70">
        <f t="shared" si="44"/>
        <v>906</v>
      </c>
      <c r="J93" s="70">
        <f t="shared" si="44"/>
        <v>348</v>
      </c>
      <c r="K93" s="70">
        <f t="shared" si="44"/>
        <v>299</v>
      </c>
      <c r="L93" s="70">
        <f t="shared" si="44"/>
        <v>49</v>
      </c>
      <c r="M93" s="70">
        <f t="shared" si="44"/>
        <v>447</v>
      </c>
      <c r="N93" s="70">
        <f t="shared" si="44"/>
        <v>435</v>
      </c>
      <c r="O93" s="70">
        <f t="shared" si="44"/>
        <v>385</v>
      </c>
      <c r="P93" s="70">
        <f t="shared" si="44"/>
        <v>50</v>
      </c>
      <c r="Q93" s="70">
        <f>Q94+Q95+Q96+Q97</f>
        <v>1076</v>
      </c>
      <c r="R93" s="70">
        <f>R94+R95+R96+R97</f>
        <v>771</v>
      </c>
      <c r="S93" s="70">
        <f>S94+S95+S96+S97</f>
        <v>328</v>
      </c>
      <c r="T93" s="71">
        <f>S93-U93</f>
        <v>303</v>
      </c>
      <c r="U93" s="70">
        <f>U94+U95+U96+U97</f>
        <v>25</v>
      </c>
      <c r="V93" s="70">
        <f>V94+V95+V96+V97</f>
        <v>812</v>
      </c>
      <c r="W93" s="70">
        <f>W94+W95+W96+W97</f>
        <v>342</v>
      </c>
      <c r="X93" s="71">
        <f>W93-Y93</f>
        <v>290</v>
      </c>
      <c r="Y93" s="70">
        <f>Y94+Y95+Y96+Y97</f>
        <v>52</v>
      </c>
      <c r="Z93" s="70">
        <f>Z94+Z95+Z96+Z97</f>
        <v>421</v>
      </c>
      <c r="AA93" s="70">
        <f>AA94+AA95+AA96+AA97</f>
        <v>406</v>
      </c>
      <c r="AB93" s="71">
        <f>AA93-AC93</f>
        <v>350</v>
      </c>
      <c r="AC93" s="70">
        <f>AC94+AC95+AC96+AC97</f>
        <v>56</v>
      </c>
      <c r="AD93" s="71">
        <f t="shared" si="36"/>
        <v>102</v>
      </c>
    </row>
    <row r="94" spans="1:30" x14ac:dyDescent="0.25">
      <c r="A94" s="8">
        <v>88</v>
      </c>
      <c r="B94" s="10" t="s">
        <v>96</v>
      </c>
      <c r="C94" s="8">
        <v>93656405</v>
      </c>
      <c r="D94" s="12">
        <f>F94+J94+N94</f>
        <v>177</v>
      </c>
      <c r="E94" s="7">
        <v>170</v>
      </c>
      <c r="F94" s="12">
        <v>52</v>
      </c>
      <c r="G94" s="7">
        <v>49</v>
      </c>
      <c r="H94" s="7">
        <v>3</v>
      </c>
      <c r="I94" s="7">
        <v>208</v>
      </c>
      <c r="J94" s="12">
        <v>43</v>
      </c>
      <c r="K94" s="7">
        <v>38</v>
      </c>
      <c r="L94" s="7">
        <v>5</v>
      </c>
      <c r="M94" s="7">
        <v>79</v>
      </c>
      <c r="N94" s="12">
        <v>82</v>
      </c>
      <c r="O94" s="7">
        <v>72</v>
      </c>
      <c r="P94" s="9">
        <v>10</v>
      </c>
      <c r="Q94" s="12">
        <f t="shared" si="35"/>
        <v>162</v>
      </c>
      <c r="R94" s="7">
        <v>153</v>
      </c>
      <c r="S94" s="12">
        <v>46</v>
      </c>
      <c r="T94" s="7">
        <f>S94-U94</f>
        <v>43</v>
      </c>
      <c r="U94" s="7">
        <v>3</v>
      </c>
      <c r="V94" s="7">
        <v>186</v>
      </c>
      <c r="W94" s="12">
        <v>38</v>
      </c>
      <c r="X94" s="7">
        <f>W94-Y94</f>
        <v>33</v>
      </c>
      <c r="Y94" s="7">
        <v>5</v>
      </c>
      <c r="Z94" s="7">
        <v>70</v>
      </c>
      <c r="AA94" s="12">
        <v>78</v>
      </c>
      <c r="AB94" s="7">
        <v>67</v>
      </c>
      <c r="AC94" s="7">
        <v>11</v>
      </c>
      <c r="AD94" s="7">
        <f t="shared" si="36"/>
        <v>15</v>
      </c>
    </row>
    <row r="95" spans="1:30" x14ac:dyDescent="0.25">
      <c r="A95" s="8">
        <v>89</v>
      </c>
      <c r="B95" s="10" t="s">
        <v>97</v>
      </c>
      <c r="C95" s="8">
        <v>93656425</v>
      </c>
      <c r="D95" s="12">
        <f>F95+J95+N95</f>
        <v>113</v>
      </c>
      <c r="E95" s="7">
        <v>136</v>
      </c>
      <c r="F95" s="12">
        <v>31</v>
      </c>
      <c r="G95" s="7">
        <v>30</v>
      </c>
      <c r="H95" s="7">
        <v>1</v>
      </c>
      <c r="I95" s="7">
        <v>131</v>
      </c>
      <c r="J95" s="12">
        <v>31</v>
      </c>
      <c r="K95" s="7">
        <v>28</v>
      </c>
      <c r="L95" s="7">
        <v>3</v>
      </c>
      <c r="M95" s="7">
        <v>75</v>
      </c>
      <c r="N95" s="12">
        <v>51</v>
      </c>
      <c r="O95" s="7">
        <v>46</v>
      </c>
      <c r="P95" s="9">
        <v>5</v>
      </c>
      <c r="Q95" s="12">
        <f t="shared" si="35"/>
        <v>102</v>
      </c>
      <c r="R95" s="7">
        <v>130</v>
      </c>
      <c r="S95" s="12">
        <v>27</v>
      </c>
      <c r="T95" s="7">
        <f>S95-U95</f>
        <v>26</v>
      </c>
      <c r="U95" s="7">
        <v>1</v>
      </c>
      <c r="V95" s="7">
        <v>126</v>
      </c>
      <c r="W95" s="12">
        <v>30</v>
      </c>
      <c r="X95" s="7">
        <f>W95-Y95</f>
        <v>26</v>
      </c>
      <c r="Y95" s="7">
        <v>4</v>
      </c>
      <c r="Z95" s="7">
        <v>71</v>
      </c>
      <c r="AA95" s="12">
        <v>45</v>
      </c>
      <c r="AB95" s="7">
        <v>40</v>
      </c>
      <c r="AC95" s="7">
        <v>5</v>
      </c>
      <c r="AD95" s="7">
        <f t="shared" si="36"/>
        <v>11</v>
      </c>
    </row>
    <row r="96" spans="1:30" x14ac:dyDescent="0.25">
      <c r="A96" s="8">
        <v>90</v>
      </c>
      <c r="B96" s="10" t="s">
        <v>98</v>
      </c>
      <c r="C96" s="8">
        <v>93656440</v>
      </c>
      <c r="D96" s="12">
        <f>F96+J96+N96</f>
        <v>760</v>
      </c>
      <c r="E96" s="7">
        <v>540</v>
      </c>
      <c r="F96" s="12">
        <v>310</v>
      </c>
      <c r="G96" s="7">
        <v>297</v>
      </c>
      <c r="H96" s="7">
        <v>13</v>
      </c>
      <c r="I96" s="7">
        <v>547</v>
      </c>
      <c r="J96" s="12">
        <v>175</v>
      </c>
      <c r="K96" s="7">
        <v>156</v>
      </c>
      <c r="L96" s="7">
        <v>19</v>
      </c>
      <c r="M96" s="7">
        <v>267</v>
      </c>
      <c r="N96" s="12">
        <v>275</v>
      </c>
      <c r="O96" s="7">
        <v>243</v>
      </c>
      <c r="P96" s="9">
        <v>32</v>
      </c>
      <c r="Q96" s="12">
        <f t="shared" si="35"/>
        <v>684</v>
      </c>
      <c r="R96" s="7">
        <v>481</v>
      </c>
      <c r="S96" s="12">
        <v>253</v>
      </c>
      <c r="T96" s="7">
        <v>232</v>
      </c>
      <c r="U96" s="7">
        <v>21</v>
      </c>
      <c r="V96" s="7">
        <v>485</v>
      </c>
      <c r="W96" s="12">
        <v>174</v>
      </c>
      <c r="X96" s="7">
        <v>154</v>
      </c>
      <c r="Y96" s="7">
        <v>20</v>
      </c>
      <c r="Z96" s="7">
        <v>257</v>
      </c>
      <c r="AA96" s="12">
        <v>257</v>
      </c>
      <c r="AB96" s="7">
        <v>220</v>
      </c>
      <c r="AC96" s="7">
        <v>37</v>
      </c>
      <c r="AD96" s="7">
        <f t="shared" si="36"/>
        <v>76</v>
      </c>
    </row>
    <row r="97" spans="1:30" x14ac:dyDescent="0.25">
      <c r="A97" s="8">
        <v>91</v>
      </c>
      <c r="B97" s="10" t="s">
        <v>99</v>
      </c>
      <c r="C97" s="8">
        <v>93656445</v>
      </c>
      <c r="D97" s="12">
        <f>F97+J97+N97</f>
        <v>128</v>
      </c>
      <c r="E97" s="7">
        <v>17</v>
      </c>
      <c r="F97" s="12">
        <v>2</v>
      </c>
      <c r="G97" s="7">
        <v>2</v>
      </c>
      <c r="H97" s="7">
        <v>0</v>
      </c>
      <c r="I97" s="7">
        <v>20</v>
      </c>
      <c r="J97" s="12">
        <v>99</v>
      </c>
      <c r="K97" s="7">
        <v>77</v>
      </c>
      <c r="L97" s="7">
        <v>22</v>
      </c>
      <c r="M97" s="7">
        <v>26</v>
      </c>
      <c r="N97" s="12">
        <v>27</v>
      </c>
      <c r="O97" s="7">
        <v>24</v>
      </c>
      <c r="P97" s="9">
        <v>3</v>
      </c>
      <c r="Q97" s="12">
        <f t="shared" si="35"/>
        <v>128</v>
      </c>
      <c r="R97" s="7">
        <v>7</v>
      </c>
      <c r="S97" s="12">
        <v>2</v>
      </c>
      <c r="T97" s="7">
        <f>S97-U97</f>
        <v>2</v>
      </c>
      <c r="U97" s="7">
        <v>0</v>
      </c>
      <c r="V97" s="7">
        <v>15</v>
      </c>
      <c r="W97" s="12">
        <v>100</v>
      </c>
      <c r="X97" s="7">
        <v>77</v>
      </c>
      <c r="Y97" s="7">
        <v>23</v>
      </c>
      <c r="Z97" s="7">
        <v>23</v>
      </c>
      <c r="AA97" s="12">
        <v>26</v>
      </c>
      <c r="AB97" s="7">
        <f>AA97-AC97</f>
        <v>23</v>
      </c>
      <c r="AC97" s="7">
        <v>3</v>
      </c>
      <c r="AD97" s="7">
        <f t="shared" si="36"/>
        <v>0</v>
      </c>
    </row>
    <row r="98" spans="1:30" ht="15.75" thickBot="1" x14ac:dyDescent="0.3">
      <c r="A98" s="68">
        <v>92</v>
      </c>
      <c r="B98" s="19" t="s">
        <v>100</v>
      </c>
      <c r="C98" s="20">
        <v>93703000</v>
      </c>
      <c r="D98" s="21">
        <f>F98+J98+N98</f>
        <v>1817</v>
      </c>
      <c r="E98" s="21" t="s">
        <v>101</v>
      </c>
      <c r="F98" s="21">
        <f>G98+H98</f>
        <v>570.69999999999993</v>
      </c>
      <c r="G98" s="21" t="s">
        <v>102</v>
      </c>
      <c r="H98" s="21" t="s">
        <v>103</v>
      </c>
      <c r="I98" s="21" t="s">
        <v>104</v>
      </c>
      <c r="J98" s="21">
        <f>K98+L98</f>
        <v>315.70000000000005</v>
      </c>
      <c r="K98" s="21" t="s">
        <v>105</v>
      </c>
      <c r="L98" s="21" t="s">
        <v>106</v>
      </c>
      <c r="M98" s="21" t="s">
        <v>107</v>
      </c>
      <c r="N98" s="21">
        <f>O98+P98</f>
        <v>930.6</v>
      </c>
      <c r="O98" s="21" t="s">
        <v>108</v>
      </c>
      <c r="P98" s="21" t="s">
        <v>109</v>
      </c>
      <c r="Q98" s="21">
        <f>S98+W98+AA98</f>
        <v>2753.5</v>
      </c>
      <c r="R98" s="22">
        <v>2700</v>
      </c>
      <c r="S98" s="23">
        <f t="shared" ref="S98:S147" si="45">T98+U98</f>
        <v>927.4</v>
      </c>
      <c r="T98" s="21">
        <v>844.3</v>
      </c>
      <c r="U98" s="21">
        <v>83.1</v>
      </c>
      <c r="V98" s="22">
        <v>1024</v>
      </c>
      <c r="W98" s="23">
        <f>X98+Y98</f>
        <v>973.3</v>
      </c>
      <c r="X98" s="21">
        <v>835.3</v>
      </c>
      <c r="Y98" s="21">
        <v>138</v>
      </c>
      <c r="Z98" s="22">
        <v>959</v>
      </c>
      <c r="AA98" s="21">
        <f t="shared" ref="AA98:AA147" si="46">AB98+AC98</f>
        <v>852.8</v>
      </c>
      <c r="AB98" s="21">
        <v>695.5</v>
      </c>
      <c r="AC98" s="21">
        <v>157.30000000000001</v>
      </c>
      <c r="AD98" s="21">
        <f>Q98-D98</f>
        <v>936.5</v>
      </c>
    </row>
    <row r="99" spans="1:30" ht="15.75" thickBot="1" x14ac:dyDescent="0.3">
      <c r="A99" s="68">
        <v>93</v>
      </c>
      <c r="B99" s="29" t="s">
        <v>110</v>
      </c>
      <c r="C99" s="30">
        <v>93605000</v>
      </c>
      <c r="D99" s="31">
        <f t="shared" ref="D99:D147" si="47">F99+J99+N99</f>
        <v>1066.8</v>
      </c>
      <c r="E99" s="31" t="s">
        <v>111</v>
      </c>
      <c r="F99" s="31">
        <f t="shared" ref="F99:F147" si="48">G99+H99</f>
        <v>383.4</v>
      </c>
      <c r="G99" s="31" t="s">
        <v>112</v>
      </c>
      <c r="H99" s="31" t="s">
        <v>113</v>
      </c>
      <c r="I99" s="31" t="s">
        <v>114</v>
      </c>
      <c r="J99" s="31">
        <f t="shared" ref="J99:J147" si="49">K99+L99</f>
        <v>72.2</v>
      </c>
      <c r="K99" s="31" t="s">
        <v>115</v>
      </c>
      <c r="L99" s="31" t="s">
        <v>116</v>
      </c>
      <c r="M99" s="31" t="s">
        <v>117</v>
      </c>
      <c r="N99" s="31">
        <f t="shared" ref="N99:N147" si="50">O99+P99</f>
        <v>611.20000000000005</v>
      </c>
      <c r="O99" s="31" t="s">
        <v>118</v>
      </c>
      <c r="P99" s="31" t="s">
        <v>119</v>
      </c>
      <c r="Q99" s="31">
        <f t="shared" ref="Q99:Q147" si="51">S99+W99+AA99</f>
        <v>1346.9</v>
      </c>
      <c r="R99" s="32">
        <f>SUM(R100:R106)</f>
        <v>1929</v>
      </c>
      <c r="S99" s="31">
        <f>S100+S101+S102+S103+S104+S105+S106</f>
        <v>437.8</v>
      </c>
      <c r="T99" s="31">
        <f>T100+T101+T102+T103+T104+T105+T106</f>
        <v>407.1</v>
      </c>
      <c r="U99" s="31">
        <f>U100+U101+U102+U103+U104+U105+U106</f>
        <v>30.699999999999996</v>
      </c>
      <c r="V99" s="32">
        <f>SUM(V100:V106)</f>
        <v>1685</v>
      </c>
      <c r="W99" s="31">
        <f>X99+Y99</f>
        <v>277.39999999999998</v>
      </c>
      <c r="X99" s="31">
        <f>SUM(X100:X106)</f>
        <v>220.49999999999997</v>
      </c>
      <c r="Y99" s="31">
        <f>SUM(Y100:Y106)</f>
        <v>56.900000000000006</v>
      </c>
      <c r="Z99" s="32">
        <f>SUM(Z100:Z106)</f>
        <v>697</v>
      </c>
      <c r="AA99" s="31">
        <f t="shared" si="46"/>
        <v>631.69999999999993</v>
      </c>
      <c r="AB99" s="31">
        <f>SUM(AB100:AB106)</f>
        <v>528.69999999999993</v>
      </c>
      <c r="AC99" s="31">
        <f>SUM(AC100:AC106)</f>
        <v>102.99999999999999</v>
      </c>
      <c r="AD99" s="33">
        <f>SUM(AD100:AD106)</f>
        <v>280.42000000000007</v>
      </c>
    </row>
    <row r="100" spans="1:30" x14ac:dyDescent="0.25">
      <c r="A100" s="8">
        <v>94</v>
      </c>
      <c r="B100" s="57" t="s">
        <v>120</v>
      </c>
      <c r="C100" s="58">
        <v>93605411</v>
      </c>
      <c r="D100" s="59">
        <f t="shared" si="47"/>
        <v>125.7</v>
      </c>
      <c r="E100" s="59" t="s">
        <v>121</v>
      </c>
      <c r="F100" s="59">
        <f t="shared" si="48"/>
        <v>28</v>
      </c>
      <c r="G100" s="59" t="s">
        <v>122</v>
      </c>
      <c r="H100" s="59" t="s">
        <v>123</v>
      </c>
      <c r="I100" s="59" t="s">
        <v>124</v>
      </c>
      <c r="J100" s="59">
        <f t="shared" si="49"/>
        <v>17.5</v>
      </c>
      <c r="K100" s="59" t="s">
        <v>125</v>
      </c>
      <c r="L100" s="59" t="s">
        <v>126</v>
      </c>
      <c r="M100" s="59" t="s">
        <v>127</v>
      </c>
      <c r="N100" s="59">
        <f t="shared" si="50"/>
        <v>80.2</v>
      </c>
      <c r="O100" s="59" t="s">
        <v>128</v>
      </c>
      <c r="P100" s="59" t="s">
        <v>129</v>
      </c>
      <c r="Q100" s="59">
        <f t="shared" si="51"/>
        <v>215.5</v>
      </c>
      <c r="R100" s="60">
        <v>401</v>
      </c>
      <c r="S100" s="59">
        <f t="shared" si="45"/>
        <v>66.900000000000006</v>
      </c>
      <c r="T100" s="59">
        <v>64.400000000000006</v>
      </c>
      <c r="U100" s="59">
        <v>2.5</v>
      </c>
      <c r="V100" s="60">
        <v>363</v>
      </c>
      <c r="W100" s="59">
        <f t="shared" ref="W100:W140" si="52">X100+Y100</f>
        <v>75.3</v>
      </c>
      <c r="X100" s="59">
        <v>60.8</v>
      </c>
      <c r="Y100" s="59">
        <v>14.5</v>
      </c>
      <c r="Z100" s="60">
        <v>92</v>
      </c>
      <c r="AA100" s="59">
        <f t="shared" si="46"/>
        <v>73.3</v>
      </c>
      <c r="AB100" s="59">
        <v>64.599999999999994</v>
      </c>
      <c r="AC100" s="59">
        <v>8.6999999999999993</v>
      </c>
      <c r="AD100" s="61">
        <f t="shared" ref="AD100:AD106" si="53">Q100-D100</f>
        <v>89.8</v>
      </c>
    </row>
    <row r="101" spans="1:30" x14ac:dyDescent="0.25">
      <c r="A101" s="8">
        <v>95</v>
      </c>
      <c r="B101" s="40" t="s">
        <v>130</v>
      </c>
      <c r="C101" s="13">
        <v>93605422</v>
      </c>
      <c r="D101" s="61">
        <f t="shared" si="47"/>
        <v>23.03</v>
      </c>
      <c r="E101" s="61" t="s">
        <v>131</v>
      </c>
      <c r="F101" s="61">
        <f t="shared" si="48"/>
        <v>0.82000000000000006</v>
      </c>
      <c r="G101" s="61" t="s">
        <v>123</v>
      </c>
      <c r="H101" s="61" t="s">
        <v>132</v>
      </c>
      <c r="I101" s="61" t="s">
        <v>133</v>
      </c>
      <c r="J101" s="61">
        <f t="shared" si="49"/>
        <v>0.01</v>
      </c>
      <c r="K101" s="61" t="s">
        <v>134</v>
      </c>
      <c r="L101" s="61" t="s">
        <v>135</v>
      </c>
      <c r="M101" s="61" t="s">
        <v>136</v>
      </c>
      <c r="N101" s="61">
        <f t="shared" si="50"/>
        <v>22.200000000000003</v>
      </c>
      <c r="O101" s="61" t="s">
        <v>137</v>
      </c>
      <c r="P101" s="61" t="s">
        <v>138</v>
      </c>
      <c r="Q101" s="61">
        <f t="shared" si="51"/>
        <v>70.800000000000011</v>
      </c>
      <c r="R101" s="62">
        <v>130</v>
      </c>
      <c r="S101" s="59">
        <f t="shared" si="45"/>
        <v>18.399999999999999</v>
      </c>
      <c r="T101" s="61">
        <v>18</v>
      </c>
      <c r="U101" s="61">
        <v>0.4</v>
      </c>
      <c r="V101" s="62">
        <v>115</v>
      </c>
      <c r="W101" s="56">
        <f>X101+Y101</f>
        <v>10.6</v>
      </c>
      <c r="X101" s="61">
        <v>8</v>
      </c>
      <c r="Y101" s="61">
        <v>2.6</v>
      </c>
      <c r="Z101" s="62">
        <v>60</v>
      </c>
      <c r="AA101" s="61">
        <f t="shared" si="46"/>
        <v>41.800000000000004</v>
      </c>
      <c r="AB101" s="61">
        <v>37.700000000000003</v>
      </c>
      <c r="AC101" s="61">
        <v>4.0999999999999996</v>
      </c>
      <c r="AD101" s="61">
        <f t="shared" si="53"/>
        <v>47.77000000000001</v>
      </c>
    </row>
    <row r="102" spans="1:30" x14ac:dyDescent="0.25">
      <c r="A102" s="8">
        <v>96</v>
      </c>
      <c r="B102" s="40" t="s">
        <v>139</v>
      </c>
      <c r="C102" s="13">
        <v>93605433</v>
      </c>
      <c r="D102" s="61">
        <f t="shared" si="47"/>
        <v>89.7</v>
      </c>
      <c r="E102" s="61" t="s">
        <v>140</v>
      </c>
      <c r="F102" s="61">
        <f t="shared" si="48"/>
        <v>31</v>
      </c>
      <c r="G102" s="61" t="s">
        <v>141</v>
      </c>
      <c r="H102" s="61" t="s">
        <v>133</v>
      </c>
      <c r="I102" s="61" t="s">
        <v>142</v>
      </c>
      <c r="J102" s="61">
        <f t="shared" si="49"/>
        <v>4.0999999999999996</v>
      </c>
      <c r="K102" s="61" t="s">
        <v>131</v>
      </c>
      <c r="L102" s="61" t="s">
        <v>143</v>
      </c>
      <c r="M102" s="61" t="s">
        <v>119</v>
      </c>
      <c r="N102" s="61">
        <f t="shared" si="50"/>
        <v>54.6</v>
      </c>
      <c r="O102" s="61" t="s">
        <v>144</v>
      </c>
      <c r="P102" s="61" t="s">
        <v>145</v>
      </c>
      <c r="Q102" s="61">
        <f t="shared" si="51"/>
        <v>116.8</v>
      </c>
      <c r="R102" s="62">
        <v>159</v>
      </c>
      <c r="S102" s="59">
        <f t="shared" si="45"/>
        <v>44.5</v>
      </c>
      <c r="T102" s="61">
        <v>43</v>
      </c>
      <c r="U102" s="61">
        <v>1.5</v>
      </c>
      <c r="V102" s="62">
        <v>111</v>
      </c>
      <c r="W102" s="61">
        <f t="shared" si="52"/>
        <v>12.3</v>
      </c>
      <c r="X102" s="61">
        <v>8.8000000000000007</v>
      </c>
      <c r="Y102" s="61">
        <v>3.5</v>
      </c>
      <c r="Z102" s="62">
        <v>79</v>
      </c>
      <c r="AA102" s="61">
        <f t="shared" si="46"/>
        <v>60</v>
      </c>
      <c r="AB102" s="61">
        <v>54</v>
      </c>
      <c r="AC102" s="61">
        <v>6</v>
      </c>
      <c r="AD102" s="61">
        <f t="shared" si="53"/>
        <v>27.099999999999994</v>
      </c>
    </row>
    <row r="103" spans="1:30" x14ac:dyDescent="0.25">
      <c r="A103" s="8">
        <v>97</v>
      </c>
      <c r="B103" s="40" t="s">
        <v>146</v>
      </c>
      <c r="C103" s="13">
        <v>93605444</v>
      </c>
      <c r="D103" s="61">
        <f t="shared" si="47"/>
        <v>586</v>
      </c>
      <c r="E103" s="61" t="s">
        <v>147</v>
      </c>
      <c r="F103" s="61">
        <f t="shared" si="48"/>
        <v>242.8</v>
      </c>
      <c r="G103" s="61" t="s">
        <v>148</v>
      </c>
      <c r="H103" s="61" t="s">
        <v>149</v>
      </c>
      <c r="I103" s="61" t="s">
        <v>150</v>
      </c>
      <c r="J103" s="61">
        <f t="shared" si="49"/>
        <v>34.6</v>
      </c>
      <c r="K103" s="61" t="s">
        <v>151</v>
      </c>
      <c r="L103" s="61" t="s">
        <v>152</v>
      </c>
      <c r="M103" s="61" t="s">
        <v>153</v>
      </c>
      <c r="N103" s="61">
        <f t="shared" si="50"/>
        <v>308.60000000000002</v>
      </c>
      <c r="O103" s="61" t="s">
        <v>154</v>
      </c>
      <c r="P103" s="61" t="s">
        <v>155</v>
      </c>
      <c r="Q103" s="61">
        <f t="shared" si="51"/>
        <v>663.90000000000009</v>
      </c>
      <c r="R103" s="62">
        <v>664</v>
      </c>
      <c r="S103" s="59">
        <f t="shared" si="45"/>
        <v>220.8</v>
      </c>
      <c r="T103" s="61">
        <v>200.4</v>
      </c>
      <c r="U103" s="61">
        <v>20.399999999999999</v>
      </c>
      <c r="V103" s="62">
        <v>586</v>
      </c>
      <c r="W103" s="61">
        <f t="shared" si="52"/>
        <v>103.3</v>
      </c>
      <c r="X103" s="61">
        <v>88.3</v>
      </c>
      <c r="Y103" s="61">
        <v>15</v>
      </c>
      <c r="Z103" s="62">
        <v>306</v>
      </c>
      <c r="AA103" s="61">
        <f t="shared" si="46"/>
        <v>339.8</v>
      </c>
      <c r="AB103" s="61">
        <v>273.5</v>
      </c>
      <c r="AC103" s="61">
        <v>66.3</v>
      </c>
      <c r="AD103" s="61">
        <f t="shared" si="53"/>
        <v>77.900000000000091</v>
      </c>
    </row>
    <row r="104" spans="1:30" x14ac:dyDescent="0.25">
      <c r="A104" s="8">
        <v>98</v>
      </c>
      <c r="B104" s="40" t="s">
        <v>156</v>
      </c>
      <c r="C104" s="13">
        <v>93605450</v>
      </c>
      <c r="D104" s="61">
        <f t="shared" si="47"/>
        <v>87.4</v>
      </c>
      <c r="E104" s="61" t="s">
        <v>157</v>
      </c>
      <c r="F104" s="61">
        <f t="shared" si="48"/>
        <v>44.5</v>
      </c>
      <c r="G104" s="61" t="s">
        <v>158</v>
      </c>
      <c r="H104" s="61" t="s">
        <v>159</v>
      </c>
      <c r="I104" s="61" t="s">
        <v>160</v>
      </c>
      <c r="J104" s="61">
        <f t="shared" si="49"/>
        <v>5.1000000000000005</v>
      </c>
      <c r="K104" s="61" t="s">
        <v>161</v>
      </c>
      <c r="L104" s="61" t="s">
        <v>162</v>
      </c>
      <c r="M104" s="61" t="s">
        <v>163</v>
      </c>
      <c r="N104" s="61">
        <f t="shared" si="50"/>
        <v>37.799999999999997</v>
      </c>
      <c r="O104" s="61" t="s">
        <v>164</v>
      </c>
      <c r="P104" s="61" t="s">
        <v>165</v>
      </c>
      <c r="Q104" s="61">
        <f t="shared" si="51"/>
        <v>36.299999999999997</v>
      </c>
      <c r="R104" s="62">
        <v>220</v>
      </c>
      <c r="S104" s="59">
        <f t="shared" si="45"/>
        <v>7.7</v>
      </c>
      <c r="T104" s="61">
        <v>4.2</v>
      </c>
      <c r="U104" s="61">
        <v>3.5</v>
      </c>
      <c r="V104" s="62">
        <v>166</v>
      </c>
      <c r="W104" s="61">
        <f t="shared" si="52"/>
        <v>11.7</v>
      </c>
      <c r="X104" s="61">
        <v>8.5</v>
      </c>
      <c r="Y104" s="61">
        <v>3.2</v>
      </c>
      <c r="Z104" s="62">
        <v>43</v>
      </c>
      <c r="AA104" s="61">
        <f t="shared" si="46"/>
        <v>16.899999999999999</v>
      </c>
      <c r="AB104" s="61">
        <v>13.4</v>
      </c>
      <c r="AC104" s="61">
        <v>3.5</v>
      </c>
      <c r="AD104" s="61">
        <f t="shared" si="53"/>
        <v>-51.100000000000009</v>
      </c>
    </row>
    <row r="105" spans="1:30" x14ac:dyDescent="0.25">
      <c r="A105" s="8">
        <v>99</v>
      </c>
      <c r="B105" s="40" t="s">
        <v>166</v>
      </c>
      <c r="C105" s="13">
        <v>93605455</v>
      </c>
      <c r="D105" s="61">
        <f t="shared" si="47"/>
        <v>115.4</v>
      </c>
      <c r="E105" s="61" t="s">
        <v>167</v>
      </c>
      <c r="F105" s="61">
        <f t="shared" si="48"/>
        <v>24.200000000000003</v>
      </c>
      <c r="G105" s="61" t="s">
        <v>168</v>
      </c>
      <c r="H105" s="61" t="s">
        <v>169</v>
      </c>
      <c r="I105" s="61" t="s">
        <v>170</v>
      </c>
      <c r="J105" s="61">
        <f t="shared" si="49"/>
        <v>8.7000000000000011</v>
      </c>
      <c r="K105" s="61" t="s">
        <v>171</v>
      </c>
      <c r="L105" s="61" t="s">
        <v>126</v>
      </c>
      <c r="M105" s="61" t="s">
        <v>172</v>
      </c>
      <c r="N105" s="61">
        <f t="shared" si="50"/>
        <v>82.5</v>
      </c>
      <c r="O105" s="61" t="s">
        <v>173</v>
      </c>
      <c r="P105" s="61" t="s">
        <v>174</v>
      </c>
      <c r="Q105" s="61">
        <f t="shared" si="51"/>
        <v>175.7</v>
      </c>
      <c r="R105" s="62">
        <v>252</v>
      </c>
      <c r="S105" s="59">
        <f t="shared" si="45"/>
        <v>53.6</v>
      </c>
      <c r="T105" s="61">
        <v>52.1</v>
      </c>
      <c r="U105" s="61">
        <v>1.5</v>
      </c>
      <c r="V105" s="62">
        <v>248</v>
      </c>
      <c r="W105" s="61">
        <f t="shared" si="52"/>
        <v>49.6</v>
      </c>
      <c r="X105" s="61">
        <v>35.1</v>
      </c>
      <c r="Y105" s="61">
        <v>14.5</v>
      </c>
      <c r="Z105" s="62">
        <v>92</v>
      </c>
      <c r="AA105" s="61">
        <f t="shared" si="46"/>
        <v>72.5</v>
      </c>
      <c r="AB105" s="61">
        <v>62.7</v>
      </c>
      <c r="AC105" s="61">
        <v>9.8000000000000007</v>
      </c>
      <c r="AD105" s="61">
        <f t="shared" si="53"/>
        <v>60.299999999999983</v>
      </c>
    </row>
    <row r="106" spans="1:30" ht="15.75" thickBot="1" x14ac:dyDescent="0.3">
      <c r="A106" s="8">
        <v>100</v>
      </c>
      <c r="B106" s="52" t="s">
        <v>175</v>
      </c>
      <c r="C106" s="53">
        <v>93605457</v>
      </c>
      <c r="D106" s="54">
        <f t="shared" si="47"/>
        <v>39.25</v>
      </c>
      <c r="E106" s="54" t="s">
        <v>176</v>
      </c>
      <c r="F106" s="54">
        <f t="shared" si="48"/>
        <v>11.799999999999999</v>
      </c>
      <c r="G106" s="54" t="s">
        <v>177</v>
      </c>
      <c r="H106" s="54" t="s">
        <v>162</v>
      </c>
      <c r="I106" s="54" t="s">
        <v>178</v>
      </c>
      <c r="J106" s="54">
        <f t="shared" si="49"/>
        <v>2.15</v>
      </c>
      <c r="K106" s="54" t="s">
        <v>179</v>
      </c>
      <c r="L106" s="54" t="s">
        <v>180</v>
      </c>
      <c r="M106" s="54" t="s">
        <v>181</v>
      </c>
      <c r="N106" s="54">
        <f t="shared" si="50"/>
        <v>25.3</v>
      </c>
      <c r="O106" s="54" t="s">
        <v>182</v>
      </c>
      <c r="P106" s="54" t="s">
        <v>183</v>
      </c>
      <c r="Q106" s="54">
        <f t="shared" si="51"/>
        <v>67.900000000000006</v>
      </c>
      <c r="R106" s="55">
        <v>103</v>
      </c>
      <c r="S106" s="56">
        <f t="shared" si="45"/>
        <v>25.9</v>
      </c>
      <c r="T106" s="54">
        <v>25</v>
      </c>
      <c r="U106" s="54">
        <v>0.9</v>
      </c>
      <c r="V106" s="55">
        <v>96</v>
      </c>
      <c r="W106" s="54">
        <f t="shared" si="52"/>
        <v>14.6</v>
      </c>
      <c r="X106" s="54">
        <v>11</v>
      </c>
      <c r="Y106" s="54">
        <v>3.6</v>
      </c>
      <c r="Z106" s="55">
        <v>25</v>
      </c>
      <c r="AA106" s="54">
        <f t="shared" si="46"/>
        <v>27.4</v>
      </c>
      <c r="AB106" s="54">
        <v>22.8</v>
      </c>
      <c r="AC106" s="54">
        <v>4.5999999999999996</v>
      </c>
      <c r="AD106" s="54">
        <f t="shared" si="53"/>
        <v>28.650000000000006</v>
      </c>
    </row>
    <row r="107" spans="1:30" ht="15.75" thickBot="1" x14ac:dyDescent="0.3">
      <c r="A107" s="68">
        <v>101</v>
      </c>
      <c r="B107" s="29" t="s">
        <v>184</v>
      </c>
      <c r="C107" s="30">
        <v>93610000</v>
      </c>
      <c r="D107" s="31">
        <f t="shared" si="47"/>
        <v>1511.1</v>
      </c>
      <c r="E107" s="31" t="s">
        <v>185</v>
      </c>
      <c r="F107" s="31">
        <f t="shared" si="48"/>
        <v>501.90000000000003</v>
      </c>
      <c r="G107" s="31" t="s">
        <v>186</v>
      </c>
      <c r="H107" s="31" t="s">
        <v>187</v>
      </c>
      <c r="I107" s="31" t="s">
        <v>188</v>
      </c>
      <c r="J107" s="31">
        <f t="shared" si="49"/>
        <v>228.8</v>
      </c>
      <c r="K107" s="31" t="s">
        <v>189</v>
      </c>
      <c r="L107" s="31" t="s">
        <v>190</v>
      </c>
      <c r="M107" s="31" t="s">
        <v>191</v>
      </c>
      <c r="N107" s="31">
        <f t="shared" si="50"/>
        <v>780.4</v>
      </c>
      <c r="O107" s="31" t="s">
        <v>192</v>
      </c>
      <c r="P107" s="31" t="s">
        <v>193</v>
      </c>
      <c r="Q107" s="31">
        <f t="shared" si="51"/>
        <v>1723.6</v>
      </c>
      <c r="R107" s="32">
        <f>SUM(R108:R116)</f>
        <v>2219</v>
      </c>
      <c r="S107" s="31">
        <f t="shared" si="45"/>
        <v>383.3</v>
      </c>
      <c r="T107" s="31">
        <f>SUM(T108:T116)</f>
        <v>353.2</v>
      </c>
      <c r="U107" s="31">
        <f>SUM(U108:U116)</f>
        <v>30.1</v>
      </c>
      <c r="V107" s="32">
        <f>SUM(V108:V116)</f>
        <v>2264</v>
      </c>
      <c r="W107" s="31">
        <f t="shared" si="52"/>
        <v>633.20000000000005</v>
      </c>
      <c r="X107" s="31">
        <f>SUM(X108:X116)</f>
        <v>508.90000000000003</v>
      </c>
      <c r="Y107" s="31">
        <f>SUM(Y108:Y116)</f>
        <v>124.29999999999998</v>
      </c>
      <c r="Z107" s="32">
        <f>SUM(Z108:Z116)</f>
        <v>1045</v>
      </c>
      <c r="AA107" s="31">
        <f t="shared" si="46"/>
        <v>707.1</v>
      </c>
      <c r="AB107" s="31">
        <f>SUM(AB108:AB116)</f>
        <v>637.80000000000007</v>
      </c>
      <c r="AC107" s="31">
        <f>SUM(AC108:AC116)</f>
        <v>69.3</v>
      </c>
      <c r="AD107" s="33">
        <f>SUM(AD108:AD114)</f>
        <v>13.209999999999994</v>
      </c>
    </row>
    <row r="108" spans="1:30" x14ac:dyDescent="0.25">
      <c r="A108" s="8">
        <v>102</v>
      </c>
      <c r="B108" s="57" t="s">
        <v>194</v>
      </c>
      <c r="C108" s="58">
        <v>93610405</v>
      </c>
      <c r="D108" s="59">
        <f t="shared" si="47"/>
        <v>49.099999999999994</v>
      </c>
      <c r="E108" s="59" t="s">
        <v>195</v>
      </c>
      <c r="F108" s="59">
        <f t="shared" si="48"/>
        <v>9.5</v>
      </c>
      <c r="G108" s="59" t="s">
        <v>196</v>
      </c>
      <c r="H108" s="59" t="s">
        <v>143</v>
      </c>
      <c r="I108" s="59" t="s">
        <v>197</v>
      </c>
      <c r="J108" s="59">
        <f t="shared" si="49"/>
        <v>12.299999999999999</v>
      </c>
      <c r="K108" s="59" t="s">
        <v>198</v>
      </c>
      <c r="L108" s="59" t="s">
        <v>143</v>
      </c>
      <c r="M108" s="59" t="s">
        <v>199</v>
      </c>
      <c r="N108" s="59">
        <f t="shared" si="50"/>
        <v>27.3</v>
      </c>
      <c r="O108" s="59" t="s">
        <v>200</v>
      </c>
      <c r="P108" s="59" t="s">
        <v>169</v>
      </c>
      <c r="Q108" s="59">
        <f t="shared" si="51"/>
        <v>40.1</v>
      </c>
      <c r="R108" s="60">
        <v>80</v>
      </c>
      <c r="S108" s="59">
        <f t="shared" si="45"/>
        <v>3.1</v>
      </c>
      <c r="T108" s="59">
        <v>3</v>
      </c>
      <c r="U108" s="59">
        <v>0.1</v>
      </c>
      <c r="V108" s="60">
        <v>100</v>
      </c>
      <c r="W108" s="59">
        <f t="shared" si="52"/>
        <v>10.8</v>
      </c>
      <c r="X108" s="59">
        <v>8.5</v>
      </c>
      <c r="Y108" s="59">
        <v>2.2999999999999998</v>
      </c>
      <c r="Z108" s="60">
        <v>68</v>
      </c>
      <c r="AA108" s="59">
        <f t="shared" si="46"/>
        <v>26.2</v>
      </c>
      <c r="AB108" s="59">
        <v>22.8</v>
      </c>
      <c r="AC108" s="59">
        <v>3.4</v>
      </c>
      <c r="AD108" s="61">
        <f t="shared" ref="AD108:AD116" si="54">Q108-D108</f>
        <v>-8.9999999999999929</v>
      </c>
    </row>
    <row r="109" spans="1:30" x14ac:dyDescent="0.25">
      <c r="A109" s="8">
        <v>103</v>
      </c>
      <c r="B109" s="40" t="s">
        <v>201</v>
      </c>
      <c r="C109" s="13">
        <v>93610410</v>
      </c>
      <c r="D109" s="61">
        <f t="shared" si="47"/>
        <v>50.6</v>
      </c>
      <c r="E109" s="61" t="s">
        <v>202</v>
      </c>
      <c r="F109" s="61">
        <f t="shared" si="48"/>
        <v>20.5</v>
      </c>
      <c r="G109" s="61" t="s">
        <v>203</v>
      </c>
      <c r="H109" s="61" t="s">
        <v>204</v>
      </c>
      <c r="I109" s="61" t="s">
        <v>205</v>
      </c>
      <c r="J109" s="61">
        <f t="shared" si="49"/>
        <v>8.6</v>
      </c>
      <c r="K109" s="61" t="s">
        <v>206</v>
      </c>
      <c r="L109" s="61" t="s">
        <v>143</v>
      </c>
      <c r="M109" s="61" t="s">
        <v>207</v>
      </c>
      <c r="N109" s="61">
        <f t="shared" si="50"/>
        <v>21.5</v>
      </c>
      <c r="O109" s="61" t="s">
        <v>208</v>
      </c>
      <c r="P109" s="61" t="s">
        <v>126</v>
      </c>
      <c r="Q109" s="61">
        <f t="shared" si="51"/>
        <v>46.8</v>
      </c>
      <c r="R109" s="62">
        <v>172</v>
      </c>
      <c r="S109" s="59">
        <f t="shared" si="45"/>
        <v>21</v>
      </c>
      <c r="T109" s="61">
        <v>20</v>
      </c>
      <c r="U109" s="61">
        <v>1</v>
      </c>
      <c r="V109" s="62">
        <v>145</v>
      </c>
      <c r="W109" s="61">
        <f t="shared" si="52"/>
        <v>6</v>
      </c>
      <c r="X109" s="61">
        <v>4</v>
      </c>
      <c r="Y109" s="61">
        <v>2</v>
      </c>
      <c r="Z109" s="62">
        <v>54</v>
      </c>
      <c r="AA109" s="61">
        <f t="shared" si="46"/>
        <v>19.8</v>
      </c>
      <c r="AB109" s="61">
        <v>18.7</v>
      </c>
      <c r="AC109" s="61">
        <v>1.1000000000000001</v>
      </c>
      <c r="AD109" s="61">
        <f t="shared" si="54"/>
        <v>-3.8000000000000043</v>
      </c>
    </row>
    <row r="110" spans="1:30" x14ac:dyDescent="0.25">
      <c r="A110" s="8">
        <v>104</v>
      </c>
      <c r="B110" s="40" t="s">
        <v>209</v>
      </c>
      <c r="C110" s="13">
        <v>93610412</v>
      </c>
      <c r="D110" s="61">
        <f t="shared" si="47"/>
        <v>29.459999999999997</v>
      </c>
      <c r="E110" s="61" t="s">
        <v>210</v>
      </c>
      <c r="F110" s="61">
        <f t="shared" si="48"/>
        <v>4.5599999999999996</v>
      </c>
      <c r="G110" s="61" t="s">
        <v>211</v>
      </c>
      <c r="H110" s="61" t="s">
        <v>212</v>
      </c>
      <c r="I110" s="61" t="s">
        <v>213</v>
      </c>
      <c r="J110" s="61">
        <f t="shared" si="49"/>
        <v>6.3</v>
      </c>
      <c r="K110" s="61" t="s">
        <v>214</v>
      </c>
      <c r="L110" s="61" t="s">
        <v>162</v>
      </c>
      <c r="M110" s="61" t="s">
        <v>215</v>
      </c>
      <c r="N110" s="61">
        <f t="shared" si="50"/>
        <v>18.599999999999998</v>
      </c>
      <c r="O110" s="61" t="s">
        <v>216</v>
      </c>
      <c r="P110" s="61" t="s">
        <v>217</v>
      </c>
      <c r="Q110" s="61">
        <f t="shared" si="51"/>
        <v>46.5</v>
      </c>
      <c r="R110" s="62">
        <v>86</v>
      </c>
      <c r="S110" s="59">
        <f t="shared" si="45"/>
        <v>12.399999999999999</v>
      </c>
      <c r="T110" s="61">
        <v>12.2</v>
      </c>
      <c r="U110" s="61">
        <v>0.2</v>
      </c>
      <c r="V110" s="62">
        <v>102</v>
      </c>
      <c r="W110" s="61">
        <f t="shared" si="52"/>
        <v>9.9</v>
      </c>
      <c r="X110" s="61">
        <v>6.5</v>
      </c>
      <c r="Y110" s="61">
        <v>3.4</v>
      </c>
      <c r="Z110" s="62">
        <v>48</v>
      </c>
      <c r="AA110" s="61">
        <f t="shared" si="46"/>
        <v>24.2</v>
      </c>
      <c r="AB110" s="61">
        <v>21.9</v>
      </c>
      <c r="AC110" s="61">
        <v>2.2999999999999998</v>
      </c>
      <c r="AD110" s="61">
        <f t="shared" si="54"/>
        <v>17.040000000000003</v>
      </c>
    </row>
    <row r="111" spans="1:30" x14ac:dyDescent="0.25">
      <c r="A111" s="8">
        <v>105</v>
      </c>
      <c r="B111" s="40" t="s">
        <v>218</v>
      </c>
      <c r="C111" s="13">
        <v>93610413</v>
      </c>
      <c r="D111" s="61">
        <f t="shared" si="47"/>
        <v>99.800000000000011</v>
      </c>
      <c r="E111" s="61" t="s">
        <v>140</v>
      </c>
      <c r="F111" s="61">
        <f t="shared" si="48"/>
        <v>18.8</v>
      </c>
      <c r="G111" s="61" t="s">
        <v>219</v>
      </c>
      <c r="H111" s="61" t="s">
        <v>126</v>
      </c>
      <c r="I111" s="61" t="s">
        <v>167</v>
      </c>
      <c r="J111" s="61">
        <f t="shared" si="49"/>
        <v>9.7000000000000011</v>
      </c>
      <c r="K111" s="61" t="s">
        <v>196</v>
      </c>
      <c r="L111" s="61" t="s">
        <v>126</v>
      </c>
      <c r="M111" s="61" t="s">
        <v>220</v>
      </c>
      <c r="N111" s="61">
        <f t="shared" si="50"/>
        <v>71.300000000000011</v>
      </c>
      <c r="O111" s="61" t="s">
        <v>221</v>
      </c>
      <c r="P111" s="61" t="s">
        <v>222</v>
      </c>
      <c r="Q111" s="61">
        <f t="shared" si="51"/>
        <v>127.60000000000001</v>
      </c>
      <c r="R111" s="62">
        <v>201</v>
      </c>
      <c r="S111" s="59">
        <f t="shared" si="45"/>
        <v>26.700000000000003</v>
      </c>
      <c r="T111" s="61">
        <v>26.1</v>
      </c>
      <c r="U111" s="61">
        <v>0.6</v>
      </c>
      <c r="V111" s="62">
        <v>233</v>
      </c>
      <c r="W111" s="61">
        <f t="shared" si="52"/>
        <v>19</v>
      </c>
      <c r="X111" s="61">
        <v>10.4</v>
      </c>
      <c r="Y111" s="61">
        <v>8.6</v>
      </c>
      <c r="Z111" s="62">
        <v>104</v>
      </c>
      <c r="AA111" s="61">
        <f t="shared" si="46"/>
        <v>81.900000000000006</v>
      </c>
      <c r="AB111" s="61">
        <v>73.400000000000006</v>
      </c>
      <c r="AC111" s="61">
        <v>8.5</v>
      </c>
      <c r="AD111" s="61">
        <f t="shared" si="54"/>
        <v>27.799999999999997</v>
      </c>
    </row>
    <row r="112" spans="1:30" x14ac:dyDescent="0.25">
      <c r="A112" s="8">
        <v>106</v>
      </c>
      <c r="B112" s="40" t="s">
        <v>223</v>
      </c>
      <c r="C112" s="13">
        <v>93610414</v>
      </c>
      <c r="D112" s="61">
        <f t="shared" si="47"/>
        <v>20.100000000000001</v>
      </c>
      <c r="E112" s="61" t="s">
        <v>224</v>
      </c>
      <c r="F112" s="61">
        <f t="shared" si="48"/>
        <v>11.4</v>
      </c>
      <c r="G112" s="61" t="s">
        <v>225</v>
      </c>
      <c r="H112" s="61" t="s">
        <v>143</v>
      </c>
      <c r="I112" s="61" t="s">
        <v>178</v>
      </c>
      <c r="J112" s="61">
        <f t="shared" si="49"/>
        <v>0.9</v>
      </c>
      <c r="K112" s="61" t="s">
        <v>217</v>
      </c>
      <c r="L112" s="61" t="s">
        <v>135</v>
      </c>
      <c r="M112" s="61" t="s">
        <v>226</v>
      </c>
      <c r="N112" s="61">
        <f t="shared" si="50"/>
        <v>7.8</v>
      </c>
      <c r="O112" s="61" t="s">
        <v>227</v>
      </c>
      <c r="P112" s="61" t="s">
        <v>162</v>
      </c>
      <c r="Q112" s="61">
        <f t="shared" si="51"/>
        <v>29.8</v>
      </c>
      <c r="R112" s="62">
        <v>90</v>
      </c>
      <c r="S112" s="59">
        <f t="shared" si="45"/>
        <v>8</v>
      </c>
      <c r="T112" s="61">
        <v>7.7</v>
      </c>
      <c r="U112" s="61">
        <v>0.3</v>
      </c>
      <c r="V112" s="62">
        <v>90</v>
      </c>
      <c r="W112" s="61">
        <f t="shared" si="52"/>
        <v>11.5</v>
      </c>
      <c r="X112" s="61">
        <v>8.5</v>
      </c>
      <c r="Y112" s="61">
        <v>3</v>
      </c>
      <c r="Z112" s="62">
        <v>27</v>
      </c>
      <c r="AA112" s="61">
        <f t="shared" si="46"/>
        <v>10.3</v>
      </c>
      <c r="AB112" s="61">
        <v>8.3000000000000007</v>
      </c>
      <c r="AC112" s="61">
        <v>2</v>
      </c>
      <c r="AD112" s="61">
        <f t="shared" si="54"/>
        <v>9.6999999999999993</v>
      </c>
    </row>
    <row r="113" spans="1:30" x14ac:dyDescent="0.25">
      <c r="A113" s="8">
        <v>107</v>
      </c>
      <c r="B113" s="40" t="s">
        <v>228</v>
      </c>
      <c r="C113" s="37">
        <v>93610415</v>
      </c>
      <c r="D113" s="61">
        <f t="shared" si="47"/>
        <v>4.6099999999999994</v>
      </c>
      <c r="E113" s="61" t="s">
        <v>229</v>
      </c>
      <c r="F113" s="61">
        <f t="shared" si="48"/>
        <v>0.08</v>
      </c>
      <c r="G113" s="61" t="s">
        <v>230</v>
      </c>
      <c r="H113" s="61" t="s">
        <v>135</v>
      </c>
      <c r="I113" s="61" t="s">
        <v>229</v>
      </c>
      <c r="J113" s="61">
        <f t="shared" si="49"/>
        <v>3.32</v>
      </c>
      <c r="K113" s="61" t="s">
        <v>183</v>
      </c>
      <c r="L113" s="61" t="s">
        <v>132</v>
      </c>
      <c r="M113" s="61" t="s">
        <v>131</v>
      </c>
      <c r="N113" s="61">
        <f t="shared" si="50"/>
        <v>1.21</v>
      </c>
      <c r="O113" s="61" t="s">
        <v>231</v>
      </c>
      <c r="P113" s="61" t="s">
        <v>134</v>
      </c>
      <c r="Q113" s="61">
        <f t="shared" si="51"/>
        <v>9</v>
      </c>
      <c r="R113" s="62">
        <v>24</v>
      </c>
      <c r="S113" s="59">
        <f t="shared" si="45"/>
        <v>0.1</v>
      </c>
      <c r="T113" s="61">
        <v>0</v>
      </c>
      <c r="U113" s="61">
        <v>0.1</v>
      </c>
      <c r="V113" s="62">
        <v>20</v>
      </c>
      <c r="W113" s="61">
        <f t="shared" si="52"/>
        <v>8.6</v>
      </c>
      <c r="X113" s="61">
        <v>4.3</v>
      </c>
      <c r="Y113" s="61">
        <v>4.3</v>
      </c>
      <c r="Z113" s="62">
        <v>25</v>
      </c>
      <c r="AA113" s="61">
        <f t="shared" si="46"/>
        <v>0.3</v>
      </c>
      <c r="AB113" s="61">
        <v>0.3</v>
      </c>
      <c r="AC113" s="61">
        <v>0</v>
      </c>
      <c r="AD113" s="61">
        <f t="shared" si="54"/>
        <v>4.3900000000000006</v>
      </c>
    </row>
    <row r="114" spans="1:30" x14ac:dyDescent="0.25">
      <c r="A114" s="8">
        <v>108</v>
      </c>
      <c r="B114" s="40" t="s">
        <v>232</v>
      </c>
      <c r="C114" s="13">
        <v>93610420</v>
      </c>
      <c r="D114" s="61">
        <f t="shared" si="47"/>
        <v>107.52000000000001</v>
      </c>
      <c r="E114" s="61" t="s">
        <v>205</v>
      </c>
      <c r="F114" s="61">
        <f t="shared" si="48"/>
        <v>30.62</v>
      </c>
      <c r="G114" s="61" t="s">
        <v>233</v>
      </c>
      <c r="H114" s="61" t="s">
        <v>169</v>
      </c>
      <c r="I114" s="61" t="s">
        <v>234</v>
      </c>
      <c r="J114" s="61">
        <f t="shared" si="49"/>
        <v>7.9</v>
      </c>
      <c r="K114" s="61" t="s">
        <v>235</v>
      </c>
      <c r="L114" s="61" t="s">
        <v>162</v>
      </c>
      <c r="M114" s="61" t="s">
        <v>236</v>
      </c>
      <c r="N114" s="61">
        <f t="shared" si="50"/>
        <v>69</v>
      </c>
      <c r="O114" s="61" t="s">
        <v>237</v>
      </c>
      <c r="P114" s="61" t="s">
        <v>238</v>
      </c>
      <c r="Q114" s="61">
        <f t="shared" si="51"/>
        <v>74.599999999999994</v>
      </c>
      <c r="R114" s="62">
        <v>198</v>
      </c>
      <c r="S114" s="59">
        <f t="shared" si="45"/>
        <v>26.9</v>
      </c>
      <c r="T114" s="61">
        <v>26</v>
      </c>
      <c r="U114" s="61">
        <v>0.9</v>
      </c>
      <c r="V114" s="62">
        <v>206</v>
      </c>
      <c r="W114" s="61">
        <f t="shared" si="52"/>
        <v>14.7</v>
      </c>
      <c r="X114" s="61">
        <v>9.1</v>
      </c>
      <c r="Y114" s="61">
        <v>5.6</v>
      </c>
      <c r="Z114" s="62">
        <v>95</v>
      </c>
      <c r="AA114" s="61">
        <f t="shared" si="46"/>
        <v>33</v>
      </c>
      <c r="AB114" s="61">
        <v>28.8</v>
      </c>
      <c r="AC114" s="61">
        <v>4.2</v>
      </c>
      <c r="AD114" s="61">
        <f t="shared" si="54"/>
        <v>-32.920000000000016</v>
      </c>
    </row>
    <row r="115" spans="1:30" x14ac:dyDescent="0.25">
      <c r="A115" s="8">
        <v>109</v>
      </c>
      <c r="B115" s="40" t="s">
        <v>239</v>
      </c>
      <c r="C115" s="13">
        <v>93610425</v>
      </c>
      <c r="D115" s="61">
        <f t="shared" si="47"/>
        <v>181.24</v>
      </c>
      <c r="E115" s="61" t="s">
        <v>240</v>
      </c>
      <c r="F115" s="61">
        <f t="shared" si="48"/>
        <v>65.84</v>
      </c>
      <c r="G115" s="61" t="s">
        <v>241</v>
      </c>
      <c r="H115" s="61" t="s">
        <v>229</v>
      </c>
      <c r="I115" s="61" t="s">
        <v>242</v>
      </c>
      <c r="J115" s="61">
        <f t="shared" si="49"/>
        <v>28.400000000000002</v>
      </c>
      <c r="K115" s="61" t="s">
        <v>243</v>
      </c>
      <c r="L115" s="61" t="s">
        <v>126</v>
      </c>
      <c r="M115" s="61" t="s">
        <v>244</v>
      </c>
      <c r="N115" s="61">
        <f t="shared" si="50"/>
        <v>87</v>
      </c>
      <c r="O115" s="61" t="s">
        <v>245</v>
      </c>
      <c r="P115" s="61" t="s">
        <v>246</v>
      </c>
      <c r="Q115" s="61">
        <f t="shared" si="51"/>
        <v>192.1</v>
      </c>
      <c r="R115" s="62">
        <v>427</v>
      </c>
      <c r="S115" s="59">
        <f t="shared" si="45"/>
        <v>61.3</v>
      </c>
      <c r="T115" s="61">
        <v>58</v>
      </c>
      <c r="U115" s="61">
        <v>3.3</v>
      </c>
      <c r="V115" s="62">
        <v>418</v>
      </c>
      <c r="W115" s="61">
        <f t="shared" si="52"/>
        <v>44</v>
      </c>
      <c r="X115" s="61">
        <v>37.5</v>
      </c>
      <c r="Y115" s="61">
        <v>6.5</v>
      </c>
      <c r="Z115" s="62">
        <v>134</v>
      </c>
      <c r="AA115" s="61">
        <f t="shared" si="46"/>
        <v>86.8</v>
      </c>
      <c r="AB115" s="61">
        <v>78</v>
      </c>
      <c r="AC115" s="61">
        <v>8.8000000000000007</v>
      </c>
      <c r="AD115" s="61">
        <f t="shared" si="54"/>
        <v>10.859999999999985</v>
      </c>
    </row>
    <row r="116" spans="1:30" ht="15.75" thickBot="1" x14ac:dyDescent="0.3">
      <c r="A116" s="8">
        <v>110</v>
      </c>
      <c r="B116" s="52" t="s">
        <v>247</v>
      </c>
      <c r="C116" s="53">
        <v>93610430</v>
      </c>
      <c r="D116" s="54">
        <f t="shared" si="47"/>
        <v>968.8</v>
      </c>
      <c r="E116" s="54" t="s">
        <v>107</v>
      </c>
      <c r="F116" s="54">
        <f t="shared" si="48"/>
        <v>340.6</v>
      </c>
      <c r="G116" s="54" t="s">
        <v>248</v>
      </c>
      <c r="H116" s="54" t="s">
        <v>249</v>
      </c>
      <c r="I116" s="54" t="s">
        <v>250</v>
      </c>
      <c r="J116" s="54">
        <f t="shared" si="49"/>
        <v>151.29999999999998</v>
      </c>
      <c r="K116" s="54" t="s">
        <v>251</v>
      </c>
      <c r="L116" s="54" t="s">
        <v>252</v>
      </c>
      <c r="M116" s="54" t="s">
        <v>253</v>
      </c>
      <c r="N116" s="54">
        <f t="shared" si="50"/>
        <v>476.9</v>
      </c>
      <c r="O116" s="54" t="s">
        <v>254</v>
      </c>
      <c r="P116" s="54" t="s">
        <v>255</v>
      </c>
      <c r="Q116" s="54">
        <f t="shared" si="51"/>
        <v>1157.0999999999999</v>
      </c>
      <c r="R116" s="55">
        <v>941</v>
      </c>
      <c r="S116" s="56">
        <f t="shared" si="45"/>
        <v>223.79999999999998</v>
      </c>
      <c r="T116" s="54">
        <v>200.2</v>
      </c>
      <c r="U116" s="54">
        <v>23.6</v>
      </c>
      <c r="V116" s="55">
        <v>950</v>
      </c>
      <c r="W116" s="54">
        <f t="shared" si="52"/>
        <v>508.70000000000005</v>
      </c>
      <c r="X116" s="54">
        <v>420.1</v>
      </c>
      <c r="Y116" s="54">
        <v>88.6</v>
      </c>
      <c r="Z116" s="55">
        <v>490</v>
      </c>
      <c r="AA116" s="54">
        <f t="shared" si="46"/>
        <v>424.6</v>
      </c>
      <c r="AB116" s="54">
        <v>385.6</v>
      </c>
      <c r="AC116" s="54">
        <v>39</v>
      </c>
      <c r="AD116" s="54">
        <f t="shared" si="54"/>
        <v>188.29999999999995</v>
      </c>
    </row>
    <row r="117" spans="1:30" ht="15.75" thickBot="1" x14ac:dyDescent="0.3">
      <c r="A117" s="68">
        <v>111</v>
      </c>
      <c r="B117" s="29" t="s">
        <v>256</v>
      </c>
      <c r="C117" s="30">
        <v>93615000</v>
      </c>
      <c r="D117" s="31">
        <f t="shared" si="47"/>
        <v>3314.8</v>
      </c>
      <c r="E117" s="31" t="s">
        <v>257</v>
      </c>
      <c r="F117" s="31">
        <f t="shared" si="48"/>
        <v>875.5</v>
      </c>
      <c r="G117" s="31" t="s">
        <v>258</v>
      </c>
      <c r="H117" s="31" t="s">
        <v>259</v>
      </c>
      <c r="I117" s="31" t="s">
        <v>260</v>
      </c>
      <c r="J117" s="31">
        <f t="shared" si="49"/>
        <v>874.8</v>
      </c>
      <c r="K117" s="31" t="s">
        <v>261</v>
      </c>
      <c r="L117" s="31" t="s">
        <v>262</v>
      </c>
      <c r="M117" s="31" t="s">
        <v>263</v>
      </c>
      <c r="N117" s="31">
        <f t="shared" si="50"/>
        <v>1564.5</v>
      </c>
      <c r="O117" s="31" t="s">
        <v>264</v>
      </c>
      <c r="P117" s="31" t="s">
        <v>265</v>
      </c>
      <c r="Q117" s="31">
        <f t="shared" si="51"/>
        <v>4321.3999999999996</v>
      </c>
      <c r="R117" s="32">
        <f>SUM(R118:R129)</f>
        <v>4444</v>
      </c>
      <c r="S117" s="31">
        <f t="shared" si="45"/>
        <v>1048.2</v>
      </c>
      <c r="T117" s="31">
        <f>SUM(T118:T129)</f>
        <v>980.6</v>
      </c>
      <c r="U117" s="31">
        <f>SUM(U118:U129)</f>
        <v>67.600000000000009</v>
      </c>
      <c r="V117" s="32">
        <f>SUM(V118:V129)</f>
        <v>4812</v>
      </c>
      <c r="W117" s="31">
        <f t="shared" si="52"/>
        <v>1476.9999999999995</v>
      </c>
      <c r="X117" s="31">
        <f>SUM(X118:X129)</f>
        <v>1292.9999999999995</v>
      </c>
      <c r="Y117" s="31">
        <f>SUM(Y118:Y129)</f>
        <v>183.99999999999997</v>
      </c>
      <c r="Z117" s="32">
        <f>SUM(Z118:Z129)</f>
        <v>1812</v>
      </c>
      <c r="AA117" s="31">
        <f t="shared" si="46"/>
        <v>1796.2</v>
      </c>
      <c r="AB117" s="31">
        <f>SUM(AB118:AB129)</f>
        <v>1617.7</v>
      </c>
      <c r="AC117" s="31">
        <f>SUM(AC118:AC129)</f>
        <v>178.5</v>
      </c>
      <c r="AD117" s="33">
        <f>SUM(AD118:AD124)</f>
        <v>729.39999999999986</v>
      </c>
    </row>
    <row r="118" spans="1:30" x14ac:dyDescent="0.25">
      <c r="A118" s="8">
        <v>112</v>
      </c>
      <c r="B118" s="57" t="s">
        <v>266</v>
      </c>
      <c r="C118" s="58">
        <v>93615101</v>
      </c>
      <c r="D118" s="59">
        <f t="shared" si="47"/>
        <v>1983.9</v>
      </c>
      <c r="E118" s="59" t="s">
        <v>267</v>
      </c>
      <c r="F118" s="59">
        <f t="shared" si="48"/>
        <v>472.1</v>
      </c>
      <c r="G118" s="59" t="s">
        <v>268</v>
      </c>
      <c r="H118" s="59" t="s">
        <v>269</v>
      </c>
      <c r="I118" s="59" t="s">
        <v>270</v>
      </c>
      <c r="J118" s="59">
        <f t="shared" si="49"/>
        <v>600.70000000000005</v>
      </c>
      <c r="K118" s="59" t="s">
        <v>271</v>
      </c>
      <c r="L118" s="59" t="s">
        <v>272</v>
      </c>
      <c r="M118" s="59" t="s">
        <v>273</v>
      </c>
      <c r="N118" s="59">
        <f t="shared" si="50"/>
        <v>911.1</v>
      </c>
      <c r="O118" s="59" t="s">
        <v>274</v>
      </c>
      <c r="P118" s="59" t="s">
        <v>275</v>
      </c>
      <c r="Q118" s="59">
        <f t="shared" si="51"/>
        <v>2321.4</v>
      </c>
      <c r="R118" s="60">
        <v>2170</v>
      </c>
      <c r="S118" s="59">
        <f t="shared" si="45"/>
        <v>478.5</v>
      </c>
      <c r="T118" s="59">
        <v>440.5</v>
      </c>
      <c r="U118" s="59">
        <v>38</v>
      </c>
      <c r="V118" s="60">
        <v>2132</v>
      </c>
      <c r="W118" s="59">
        <f t="shared" si="52"/>
        <v>939.3</v>
      </c>
      <c r="X118" s="59">
        <v>849.3</v>
      </c>
      <c r="Y118" s="59">
        <v>90</v>
      </c>
      <c r="Z118" s="60">
        <v>881</v>
      </c>
      <c r="AA118" s="59">
        <f t="shared" si="46"/>
        <v>903.6</v>
      </c>
      <c r="AB118" s="59">
        <v>822</v>
      </c>
      <c r="AC118" s="59">
        <v>81.599999999999994</v>
      </c>
      <c r="AD118" s="61">
        <f t="shared" ref="AD118:AD129" si="55">Q118-D118</f>
        <v>337.5</v>
      </c>
    </row>
    <row r="119" spans="1:30" x14ac:dyDescent="0.25">
      <c r="A119" s="8">
        <v>113</v>
      </c>
      <c r="B119" s="40" t="s">
        <v>276</v>
      </c>
      <c r="C119" s="13">
        <v>93615405</v>
      </c>
      <c r="D119" s="61">
        <f t="shared" si="47"/>
        <v>114.80000000000001</v>
      </c>
      <c r="E119" s="61" t="s">
        <v>277</v>
      </c>
      <c r="F119" s="61">
        <f t="shared" si="48"/>
        <v>23.8</v>
      </c>
      <c r="G119" s="61" t="s">
        <v>278</v>
      </c>
      <c r="H119" s="61" t="s">
        <v>169</v>
      </c>
      <c r="I119" s="61" t="s">
        <v>279</v>
      </c>
      <c r="J119" s="61">
        <f t="shared" si="49"/>
        <v>28.8</v>
      </c>
      <c r="K119" s="61" t="s">
        <v>122</v>
      </c>
      <c r="L119" s="61" t="s">
        <v>280</v>
      </c>
      <c r="M119" s="61" t="s">
        <v>281</v>
      </c>
      <c r="N119" s="61">
        <f t="shared" si="50"/>
        <v>62.2</v>
      </c>
      <c r="O119" s="61" t="s">
        <v>282</v>
      </c>
      <c r="P119" s="61" t="s">
        <v>283</v>
      </c>
      <c r="Q119" s="61">
        <f t="shared" si="51"/>
        <v>185.7</v>
      </c>
      <c r="R119" s="62">
        <v>188</v>
      </c>
      <c r="S119" s="59">
        <f t="shared" si="45"/>
        <v>45.2</v>
      </c>
      <c r="T119" s="61">
        <v>43.5</v>
      </c>
      <c r="U119" s="61">
        <v>1.7</v>
      </c>
      <c r="V119" s="62">
        <v>398</v>
      </c>
      <c r="W119" s="61">
        <f t="shared" si="52"/>
        <v>48.099999999999994</v>
      </c>
      <c r="X119" s="61">
        <v>40.799999999999997</v>
      </c>
      <c r="Y119" s="61">
        <v>7.3</v>
      </c>
      <c r="Z119" s="62">
        <v>84</v>
      </c>
      <c r="AA119" s="61">
        <f t="shared" si="46"/>
        <v>92.4</v>
      </c>
      <c r="AB119" s="61">
        <v>82.7</v>
      </c>
      <c r="AC119" s="61">
        <v>9.6999999999999993</v>
      </c>
      <c r="AD119" s="61">
        <f t="shared" si="55"/>
        <v>70.899999999999977</v>
      </c>
    </row>
    <row r="120" spans="1:30" x14ac:dyDescent="0.25">
      <c r="A120" s="8">
        <v>114</v>
      </c>
      <c r="B120" s="40" t="s">
        <v>284</v>
      </c>
      <c r="C120" s="13">
        <v>93615410</v>
      </c>
      <c r="D120" s="61">
        <f t="shared" si="47"/>
        <v>94.300000000000011</v>
      </c>
      <c r="E120" s="61" t="s">
        <v>234</v>
      </c>
      <c r="F120" s="61">
        <f t="shared" si="48"/>
        <v>39.300000000000004</v>
      </c>
      <c r="G120" s="61" t="s">
        <v>285</v>
      </c>
      <c r="H120" s="61" t="s">
        <v>169</v>
      </c>
      <c r="I120" s="61" t="s">
        <v>286</v>
      </c>
      <c r="J120" s="61">
        <f t="shared" si="49"/>
        <v>16.899999999999999</v>
      </c>
      <c r="K120" s="61" t="s">
        <v>287</v>
      </c>
      <c r="L120" s="61" t="s">
        <v>204</v>
      </c>
      <c r="M120" s="61" t="s">
        <v>288</v>
      </c>
      <c r="N120" s="61">
        <f t="shared" si="50"/>
        <v>38.1</v>
      </c>
      <c r="O120" s="61" t="s">
        <v>289</v>
      </c>
      <c r="P120" s="61" t="s">
        <v>159</v>
      </c>
      <c r="Q120" s="61">
        <f t="shared" si="51"/>
        <v>142.80000000000001</v>
      </c>
      <c r="R120" s="62">
        <v>190</v>
      </c>
      <c r="S120" s="59">
        <f t="shared" si="45"/>
        <v>44</v>
      </c>
      <c r="T120" s="61">
        <v>41.8</v>
      </c>
      <c r="U120" s="61">
        <v>2.2000000000000002</v>
      </c>
      <c r="V120" s="62">
        <v>196</v>
      </c>
      <c r="W120" s="61">
        <f t="shared" si="52"/>
        <v>43.9</v>
      </c>
      <c r="X120" s="61">
        <v>37.5</v>
      </c>
      <c r="Y120" s="61">
        <v>6.4</v>
      </c>
      <c r="Z120" s="62">
        <v>58</v>
      </c>
      <c r="AA120" s="61">
        <f t="shared" si="46"/>
        <v>54.9</v>
      </c>
      <c r="AB120" s="61">
        <v>50.3</v>
      </c>
      <c r="AC120" s="61">
        <v>4.5999999999999996</v>
      </c>
      <c r="AD120" s="61">
        <f t="shared" si="55"/>
        <v>48.5</v>
      </c>
    </row>
    <row r="121" spans="1:30" x14ac:dyDescent="0.25">
      <c r="A121" s="8">
        <v>115</v>
      </c>
      <c r="B121" s="40" t="s">
        <v>290</v>
      </c>
      <c r="C121" s="13">
        <v>93615430</v>
      </c>
      <c r="D121" s="61">
        <f t="shared" si="47"/>
        <v>207.1</v>
      </c>
      <c r="E121" s="61" t="s">
        <v>291</v>
      </c>
      <c r="F121" s="61">
        <f t="shared" si="48"/>
        <v>70.199999999999989</v>
      </c>
      <c r="G121" s="61" t="s">
        <v>292</v>
      </c>
      <c r="H121" s="61" t="s">
        <v>179</v>
      </c>
      <c r="I121" s="61" t="s">
        <v>293</v>
      </c>
      <c r="J121" s="61">
        <f t="shared" si="49"/>
        <v>59.6</v>
      </c>
      <c r="K121" s="61" t="s">
        <v>294</v>
      </c>
      <c r="L121" s="61" t="s">
        <v>231</v>
      </c>
      <c r="M121" s="61" t="s">
        <v>119</v>
      </c>
      <c r="N121" s="61">
        <f t="shared" si="50"/>
        <v>77.300000000000011</v>
      </c>
      <c r="O121" s="63">
        <v>74.900000000000006</v>
      </c>
      <c r="P121" s="61" t="s">
        <v>165</v>
      </c>
      <c r="Q121" s="61">
        <f t="shared" si="51"/>
        <v>318.89999999999998</v>
      </c>
      <c r="R121" s="62">
        <v>425</v>
      </c>
      <c r="S121" s="59">
        <f t="shared" si="45"/>
        <v>115.4</v>
      </c>
      <c r="T121" s="61">
        <v>107.4</v>
      </c>
      <c r="U121" s="61">
        <v>8</v>
      </c>
      <c r="V121" s="62">
        <v>415</v>
      </c>
      <c r="W121" s="61">
        <f t="shared" si="52"/>
        <v>107.8</v>
      </c>
      <c r="X121" s="61">
        <v>92.8</v>
      </c>
      <c r="Y121" s="61">
        <v>15</v>
      </c>
      <c r="Z121" s="62">
        <v>105</v>
      </c>
      <c r="AA121" s="61">
        <f t="shared" si="46"/>
        <v>95.7</v>
      </c>
      <c r="AB121" s="61">
        <v>88.9</v>
      </c>
      <c r="AC121" s="61">
        <v>6.8</v>
      </c>
      <c r="AD121" s="61">
        <f t="shared" si="55"/>
        <v>111.79999999999998</v>
      </c>
    </row>
    <row r="122" spans="1:30" x14ac:dyDescent="0.25">
      <c r="A122" s="8">
        <v>116</v>
      </c>
      <c r="B122" s="40" t="s">
        <v>295</v>
      </c>
      <c r="C122" s="13">
        <v>93615435</v>
      </c>
      <c r="D122" s="61">
        <f t="shared" si="47"/>
        <v>198.8</v>
      </c>
      <c r="E122" s="61" t="s">
        <v>296</v>
      </c>
      <c r="F122" s="61">
        <f t="shared" si="48"/>
        <v>46</v>
      </c>
      <c r="G122" s="61" t="s">
        <v>199</v>
      </c>
      <c r="H122" s="61" t="s">
        <v>229</v>
      </c>
      <c r="I122" s="61" t="s">
        <v>297</v>
      </c>
      <c r="J122" s="61">
        <f t="shared" si="49"/>
        <v>34.700000000000003</v>
      </c>
      <c r="K122" s="61" t="s">
        <v>298</v>
      </c>
      <c r="L122" s="61" t="s">
        <v>159</v>
      </c>
      <c r="M122" s="61" t="s">
        <v>299</v>
      </c>
      <c r="N122" s="61">
        <f t="shared" si="50"/>
        <v>118.10000000000001</v>
      </c>
      <c r="O122" s="61" t="s">
        <v>300</v>
      </c>
      <c r="P122" s="61" t="s">
        <v>301</v>
      </c>
      <c r="Q122" s="61">
        <f t="shared" si="51"/>
        <v>284.5</v>
      </c>
      <c r="R122" s="62">
        <v>251</v>
      </c>
      <c r="S122" s="59">
        <f t="shared" si="45"/>
        <v>89.399999999999991</v>
      </c>
      <c r="T122" s="61">
        <v>84.1</v>
      </c>
      <c r="U122" s="61">
        <v>5.3</v>
      </c>
      <c r="V122" s="62">
        <v>263</v>
      </c>
      <c r="W122" s="61">
        <f t="shared" si="52"/>
        <v>62.9</v>
      </c>
      <c r="X122" s="61">
        <v>54.3</v>
      </c>
      <c r="Y122" s="61">
        <v>8.6</v>
      </c>
      <c r="Z122" s="62">
        <v>128</v>
      </c>
      <c r="AA122" s="61">
        <f t="shared" si="46"/>
        <v>132.19999999999999</v>
      </c>
      <c r="AB122" s="61">
        <v>106.2</v>
      </c>
      <c r="AC122" s="61">
        <v>26</v>
      </c>
      <c r="AD122" s="61">
        <f t="shared" si="55"/>
        <v>85.699999999999989</v>
      </c>
    </row>
    <row r="123" spans="1:30" x14ac:dyDescent="0.25">
      <c r="A123" s="8">
        <v>117</v>
      </c>
      <c r="B123" s="40" t="s">
        <v>302</v>
      </c>
      <c r="C123" s="13">
        <v>93615438</v>
      </c>
      <c r="D123" s="61">
        <f t="shared" si="47"/>
        <v>106.5</v>
      </c>
      <c r="E123" s="61" t="s">
        <v>303</v>
      </c>
      <c r="F123" s="61">
        <f t="shared" si="48"/>
        <v>39.1</v>
      </c>
      <c r="G123" s="61" t="s">
        <v>304</v>
      </c>
      <c r="H123" s="61" t="s">
        <v>305</v>
      </c>
      <c r="I123" s="61" t="s">
        <v>306</v>
      </c>
      <c r="J123" s="61">
        <f t="shared" si="49"/>
        <v>30.599999999999998</v>
      </c>
      <c r="K123" s="61" t="s">
        <v>307</v>
      </c>
      <c r="L123" s="61" t="s">
        <v>159</v>
      </c>
      <c r="M123" s="61" t="s">
        <v>142</v>
      </c>
      <c r="N123" s="61">
        <f t="shared" si="50"/>
        <v>36.800000000000004</v>
      </c>
      <c r="O123" s="61" t="s">
        <v>308</v>
      </c>
      <c r="P123" s="61" t="s">
        <v>138</v>
      </c>
      <c r="Q123" s="61">
        <f t="shared" si="51"/>
        <v>131.30000000000001</v>
      </c>
      <c r="R123" s="62">
        <v>195</v>
      </c>
      <c r="S123" s="59">
        <f t="shared" si="45"/>
        <v>28.400000000000002</v>
      </c>
      <c r="T123" s="61">
        <v>27.1</v>
      </c>
      <c r="U123" s="61">
        <v>1.3</v>
      </c>
      <c r="V123" s="62">
        <v>192</v>
      </c>
      <c r="W123" s="61">
        <f t="shared" si="52"/>
        <v>45.599999999999994</v>
      </c>
      <c r="X123" s="61">
        <v>36.799999999999997</v>
      </c>
      <c r="Y123" s="61">
        <v>8.8000000000000007</v>
      </c>
      <c r="Z123" s="62">
        <v>80</v>
      </c>
      <c r="AA123" s="61">
        <f t="shared" si="46"/>
        <v>57.300000000000004</v>
      </c>
      <c r="AB123" s="61">
        <v>52.1</v>
      </c>
      <c r="AC123" s="61">
        <v>5.2</v>
      </c>
      <c r="AD123" s="61">
        <f t="shared" si="55"/>
        <v>24.800000000000011</v>
      </c>
    </row>
    <row r="124" spans="1:30" x14ac:dyDescent="0.25">
      <c r="A124" s="8">
        <v>118</v>
      </c>
      <c r="B124" s="40" t="s">
        <v>309</v>
      </c>
      <c r="C124" s="13">
        <v>93615440</v>
      </c>
      <c r="D124" s="61">
        <f t="shared" si="47"/>
        <v>65.099999999999994</v>
      </c>
      <c r="E124" s="61" t="s">
        <v>310</v>
      </c>
      <c r="F124" s="61">
        <f t="shared" si="48"/>
        <v>11.2</v>
      </c>
      <c r="G124" s="61" t="s">
        <v>311</v>
      </c>
      <c r="H124" s="61" t="s">
        <v>162</v>
      </c>
      <c r="I124" s="61" t="s">
        <v>312</v>
      </c>
      <c r="J124" s="61">
        <f t="shared" si="49"/>
        <v>20.9</v>
      </c>
      <c r="K124" s="61" t="s">
        <v>313</v>
      </c>
      <c r="L124" s="61" t="s">
        <v>314</v>
      </c>
      <c r="M124" s="61" t="s">
        <v>315</v>
      </c>
      <c r="N124" s="61">
        <f t="shared" si="50"/>
        <v>33</v>
      </c>
      <c r="O124" s="61" t="s">
        <v>316</v>
      </c>
      <c r="P124" s="61" t="s">
        <v>317</v>
      </c>
      <c r="Q124" s="61">
        <f t="shared" si="51"/>
        <v>115.30000000000001</v>
      </c>
      <c r="R124" s="62">
        <v>116</v>
      </c>
      <c r="S124" s="59">
        <f t="shared" si="45"/>
        <v>24.2</v>
      </c>
      <c r="T124" s="61">
        <v>23.5</v>
      </c>
      <c r="U124" s="61">
        <v>0.7</v>
      </c>
      <c r="V124" s="62">
        <v>128</v>
      </c>
      <c r="W124" s="61">
        <f t="shared" si="52"/>
        <v>48.900000000000006</v>
      </c>
      <c r="X124" s="61">
        <v>39.200000000000003</v>
      </c>
      <c r="Y124" s="61">
        <v>9.6999999999999993</v>
      </c>
      <c r="Z124" s="62">
        <v>48</v>
      </c>
      <c r="AA124" s="61">
        <f t="shared" si="46"/>
        <v>42.199999999999996</v>
      </c>
      <c r="AB124" s="61">
        <v>36.9</v>
      </c>
      <c r="AC124" s="61">
        <v>5.3</v>
      </c>
      <c r="AD124" s="61">
        <f t="shared" si="55"/>
        <v>50.200000000000017</v>
      </c>
    </row>
    <row r="125" spans="1:30" x14ac:dyDescent="0.25">
      <c r="A125" s="8">
        <v>119</v>
      </c>
      <c r="B125" s="40" t="s">
        <v>318</v>
      </c>
      <c r="C125" s="13">
        <v>93615445</v>
      </c>
      <c r="D125" s="61">
        <f t="shared" si="47"/>
        <v>120.9</v>
      </c>
      <c r="E125" s="61" t="s">
        <v>319</v>
      </c>
      <c r="F125" s="61">
        <f t="shared" si="48"/>
        <v>73</v>
      </c>
      <c r="G125" s="61" t="s">
        <v>320</v>
      </c>
      <c r="H125" s="61" t="s">
        <v>321</v>
      </c>
      <c r="I125" s="61" t="s">
        <v>322</v>
      </c>
      <c r="J125" s="61">
        <f t="shared" si="49"/>
        <v>20.900000000000002</v>
      </c>
      <c r="K125" s="61" t="s">
        <v>323</v>
      </c>
      <c r="L125" s="61" t="s">
        <v>126</v>
      </c>
      <c r="M125" s="61" t="s">
        <v>324</v>
      </c>
      <c r="N125" s="61">
        <f t="shared" si="50"/>
        <v>27</v>
      </c>
      <c r="O125" s="61" t="s">
        <v>325</v>
      </c>
      <c r="P125" s="61" t="s">
        <v>326</v>
      </c>
      <c r="Q125" s="61">
        <f t="shared" si="51"/>
        <v>152.4</v>
      </c>
      <c r="R125" s="62">
        <v>182</v>
      </c>
      <c r="S125" s="59">
        <f t="shared" si="45"/>
        <v>48.4</v>
      </c>
      <c r="T125" s="61">
        <v>46.5</v>
      </c>
      <c r="U125" s="61">
        <v>1.9</v>
      </c>
      <c r="V125" s="62">
        <v>280</v>
      </c>
      <c r="W125" s="61">
        <f t="shared" si="52"/>
        <v>46.900000000000006</v>
      </c>
      <c r="X125" s="61">
        <v>38.200000000000003</v>
      </c>
      <c r="Y125" s="61">
        <v>8.6999999999999993</v>
      </c>
      <c r="Z125" s="62">
        <v>106</v>
      </c>
      <c r="AA125" s="61">
        <f t="shared" si="46"/>
        <v>57.099999999999994</v>
      </c>
      <c r="AB125" s="61">
        <v>54.8</v>
      </c>
      <c r="AC125" s="61">
        <v>2.2999999999999998</v>
      </c>
      <c r="AD125" s="61">
        <f t="shared" si="55"/>
        <v>31.5</v>
      </c>
    </row>
    <row r="126" spans="1:30" x14ac:dyDescent="0.25">
      <c r="A126" s="8">
        <v>120</v>
      </c>
      <c r="B126" s="40" t="s">
        <v>327</v>
      </c>
      <c r="C126" s="13">
        <v>93615448</v>
      </c>
      <c r="D126" s="61">
        <f t="shared" si="47"/>
        <v>223.70000000000002</v>
      </c>
      <c r="E126" s="61" t="s">
        <v>328</v>
      </c>
      <c r="F126" s="61">
        <f t="shared" si="48"/>
        <v>40.5</v>
      </c>
      <c r="G126" s="61" t="s">
        <v>329</v>
      </c>
      <c r="H126" s="61" t="s">
        <v>231</v>
      </c>
      <c r="I126" s="61" t="s">
        <v>330</v>
      </c>
      <c r="J126" s="61">
        <f t="shared" si="49"/>
        <v>27</v>
      </c>
      <c r="K126" s="61" t="s">
        <v>331</v>
      </c>
      <c r="L126" s="61" t="s">
        <v>116</v>
      </c>
      <c r="M126" s="61" t="s">
        <v>279</v>
      </c>
      <c r="N126" s="61">
        <f t="shared" si="50"/>
        <v>156.20000000000002</v>
      </c>
      <c r="O126" s="61" t="s">
        <v>332</v>
      </c>
      <c r="P126" s="61" t="s">
        <v>333</v>
      </c>
      <c r="Q126" s="61">
        <f t="shared" si="51"/>
        <v>325.10000000000002</v>
      </c>
      <c r="R126" s="62">
        <v>420</v>
      </c>
      <c r="S126" s="59">
        <f t="shared" si="45"/>
        <v>76.7</v>
      </c>
      <c r="T126" s="61">
        <v>72</v>
      </c>
      <c r="U126" s="61">
        <v>4.7</v>
      </c>
      <c r="V126" s="62">
        <v>455</v>
      </c>
      <c r="W126" s="61">
        <f t="shared" si="52"/>
        <v>45.4</v>
      </c>
      <c r="X126" s="61">
        <v>36.799999999999997</v>
      </c>
      <c r="Y126" s="61">
        <v>8.6</v>
      </c>
      <c r="Z126" s="62">
        <v>158</v>
      </c>
      <c r="AA126" s="61">
        <f t="shared" si="46"/>
        <v>203</v>
      </c>
      <c r="AB126" s="61">
        <v>181</v>
      </c>
      <c r="AC126" s="61">
        <v>22</v>
      </c>
      <c r="AD126" s="61">
        <f t="shared" si="55"/>
        <v>101.4</v>
      </c>
    </row>
    <row r="127" spans="1:30" x14ac:dyDescent="0.25">
      <c r="A127" s="8">
        <v>121</v>
      </c>
      <c r="B127" s="40" t="s">
        <v>334</v>
      </c>
      <c r="C127" s="13">
        <v>93615450</v>
      </c>
      <c r="D127" s="61">
        <f t="shared" si="47"/>
        <v>109.9</v>
      </c>
      <c r="E127" s="61" t="s">
        <v>205</v>
      </c>
      <c r="F127" s="61">
        <f t="shared" si="48"/>
        <v>37</v>
      </c>
      <c r="G127" s="61" t="s">
        <v>335</v>
      </c>
      <c r="H127" s="61" t="s">
        <v>231</v>
      </c>
      <c r="I127" s="61" t="s">
        <v>336</v>
      </c>
      <c r="J127" s="61">
        <f t="shared" si="49"/>
        <v>27.4</v>
      </c>
      <c r="K127" s="61" t="s">
        <v>337</v>
      </c>
      <c r="L127" s="61" t="s">
        <v>133</v>
      </c>
      <c r="M127" s="61" t="s">
        <v>176</v>
      </c>
      <c r="N127" s="61">
        <f t="shared" si="50"/>
        <v>45.5</v>
      </c>
      <c r="O127" s="61" t="s">
        <v>338</v>
      </c>
      <c r="P127" s="61" t="s">
        <v>229</v>
      </c>
      <c r="Q127" s="61">
        <f t="shared" si="51"/>
        <v>194.7</v>
      </c>
      <c r="R127" s="62">
        <v>184</v>
      </c>
      <c r="S127" s="59">
        <f t="shared" si="45"/>
        <v>65.2</v>
      </c>
      <c r="T127" s="61">
        <v>62</v>
      </c>
      <c r="U127" s="61">
        <v>3.2</v>
      </c>
      <c r="V127" s="62">
        <v>188</v>
      </c>
      <c r="W127" s="61">
        <f t="shared" si="52"/>
        <v>62.1</v>
      </c>
      <c r="X127" s="61">
        <v>49.1</v>
      </c>
      <c r="Y127" s="61">
        <v>13</v>
      </c>
      <c r="Z127" s="62">
        <v>70</v>
      </c>
      <c r="AA127" s="61">
        <f t="shared" si="46"/>
        <v>67.399999999999991</v>
      </c>
      <c r="AB127" s="61">
        <v>61.3</v>
      </c>
      <c r="AC127" s="61">
        <v>6.1</v>
      </c>
      <c r="AD127" s="61">
        <f t="shared" si="55"/>
        <v>84.799999999999983</v>
      </c>
    </row>
    <row r="128" spans="1:30" x14ac:dyDescent="0.25">
      <c r="A128" s="8">
        <v>122</v>
      </c>
      <c r="B128" s="40" t="s">
        <v>339</v>
      </c>
      <c r="C128" s="13">
        <v>93615455</v>
      </c>
      <c r="D128" s="61">
        <f t="shared" si="47"/>
        <v>69.300000000000011</v>
      </c>
      <c r="E128" s="61" t="s">
        <v>340</v>
      </c>
      <c r="F128" s="61">
        <f t="shared" si="48"/>
        <v>18.900000000000002</v>
      </c>
      <c r="G128" s="61" t="s">
        <v>341</v>
      </c>
      <c r="H128" s="61" t="s">
        <v>126</v>
      </c>
      <c r="I128" s="61" t="s">
        <v>310</v>
      </c>
      <c r="J128" s="61">
        <f t="shared" si="49"/>
        <v>6.6999999999999993</v>
      </c>
      <c r="K128" s="61" t="s">
        <v>342</v>
      </c>
      <c r="L128" s="61" t="s">
        <v>143</v>
      </c>
      <c r="M128" s="61" t="s">
        <v>288</v>
      </c>
      <c r="N128" s="61">
        <f t="shared" si="50"/>
        <v>43.7</v>
      </c>
      <c r="O128" s="61" t="s">
        <v>343</v>
      </c>
      <c r="P128" s="61" t="s">
        <v>344</v>
      </c>
      <c r="Q128" s="61">
        <f t="shared" si="51"/>
        <v>110.89999999999999</v>
      </c>
      <c r="R128" s="62">
        <v>100</v>
      </c>
      <c r="S128" s="59">
        <f t="shared" si="45"/>
        <v>23.4</v>
      </c>
      <c r="T128" s="61">
        <v>23</v>
      </c>
      <c r="U128" s="61">
        <v>0.4</v>
      </c>
      <c r="V128" s="62">
        <v>134</v>
      </c>
      <c r="W128" s="61">
        <f t="shared" si="52"/>
        <v>22.2</v>
      </c>
      <c r="X128" s="61">
        <v>15.6</v>
      </c>
      <c r="Y128" s="61">
        <v>6.6</v>
      </c>
      <c r="Z128" s="62">
        <v>64</v>
      </c>
      <c r="AA128" s="61">
        <f t="shared" si="46"/>
        <v>65.3</v>
      </c>
      <c r="AB128" s="61">
        <v>58.8</v>
      </c>
      <c r="AC128" s="61">
        <v>6.5</v>
      </c>
      <c r="AD128" s="61">
        <f t="shared" si="55"/>
        <v>41.59999999999998</v>
      </c>
    </row>
    <row r="129" spans="1:30" ht="15.75" thickBot="1" x14ac:dyDescent="0.3">
      <c r="A129" s="8">
        <v>123</v>
      </c>
      <c r="B129" s="52" t="s">
        <v>345</v>
      </c>
      <c r="C129" s="64">
        <v>93615452</v>
      </c>
      <c r="D129" s="54">
        <f t="shared" si="47"/>
        <v>20.71</v>
      </c>
      <c r="E129" s="54" t="s">
        <v>346</v>
      </c>
      <c r="F129" s="54">
        <f t="shared" si="48"/>
        <v>4.8999999999999995</v>
      </c>
      <c r="G129" s="54" t="s">
        <v>174</v>
      </c>
      <c r="H129" s="54" t="s">
        <v>143</v>
      </c>
      <c r="I129" s="54" t="s">
        <v>347</v>
      </c>
      <c r="J129" s="54">
        <f t="shared" si="49"/>
        <v>0.41000000000000003</v>
      </c>
      <c r="K129" s="54" t="s">
        <v>204</v>
      </c>
      <c r="L129" s="54" t="s">
        <v>134</v>
      </c>
      <c r="M129" s="54" t="s">
        <v>348</v>
      </c>
      <c r="N129" s="54">
        <f t="shared" si="50"/>
        <v>15.4</v>
      </c>
      <c r="O129" s="54" t="s">
        <v>349</v>
      </c>
      <c r="P129" s="54" t="s">
        <v>217</v>
      </c>
      <c r="Q129" s="54">
        <f t="shared" si="51"/>
        <v>38.4</v>
      </c>
      <c r="R129" s="55">
        <v>23</v>
      </c>
      <c r="S129" s="56">
        <f t="shared" si="45"/>
        <v>9.3999999999999986</v>
      </c>
      <c r="T129" s="54">
        <v>9.1999999999999993</v>
      </c>
      <c r="U129" s="54">
        <v>0.2</v>
      </c>
      <c r="V129" s="55">
        <v>31</v>
      </c>
      <c r="W129" s="54">
        <f t="shared" si="52"/>
        <v>3.9000000000000004</v>
      </c>
      <c r="X129" s="54">
        <v>2.6</v>
      </c>
      <c r="Y129" s="54">
        <v>1.3</v>
      </c>
      <c r="Z129" s="55">
        <v>30</v>
      </c>
      <c r="AA129" s="54">
        <f t="shared" si="46"/>
        <v>25.099999999999998</v>
      </c>
      <c r="AB129" s="54">
        <v>22.7</v>
      </c>
      <c r="AC129" s="54">
        <v>2.4</v>
      </c>
      <c r="AD129" s="54">
        <f t="shared" si="55"/>
        <v>17.689999999999998</v>
      </c>
    </row>
    <row r="130" spans="1:30" ht="15.75" thickBot="1" x14ac:dyDescent="0.3">
      <c r="A130" s="68">
        <v>124</v>
      </c>
      <c r="B130" s="29" t="s">
        <v>350</v>
      </c>
      <c r="C130" s="30">
        <v>93625000</v>
      </c>
      <c r="D130" s="31">
        <f t="shared" si="47"/>
        <v>183.8</v>
      </c>
      <c r="E130" s="31" t="s">
        <v>351</v>
      </c>
      <c r="F130" s="31">
        <f t="shared" si="48"/>
        <v>59.8</v>
      </c>
      <c r="G130" s="31" t="s">
        <v>352</v>
      </c>
      <c r="H130" s="31" t="s">
        <v>353</v>
      </c>
      <c r="I130" s="31" t="s">
        <v>354</v>
      </c>
      <c r="J130" s="31">
        <f t="shared" si="49"/>
        <v>12</v>
      </c>
      <c r="K130" s="31" t="s">
        <v>355</v>
      </c>
      <c r="L130" s="31" t="s">
        <v>126</v>
      </c>
      <c r="M130" s="31" t="s">
        <v>356</v>
      </c>
      <c r="N130" s="31">
        <f t="shared" si="50"/>
        <v>112</v>
      </c>
      <c r="O130" s="31" t="s">
        <v>357</v>
      </c>
      <c r="P130" s="31" t="s">
        <v>358</v>
      </c>
      <c r="Q130" s="31">
        <f t="shared" si="51"/>
        <v>227.8</v>
      </c>
      <c r="R130" s="32">
        <f>SUM(R131:R132)</f>
        <v>649</v>
      </c>
      <c r="S130" s="31">
        <f t="shared" si="45"/>
        <v>105</v>
      </c>
      <c r="T130" s="31">
        <f>SUM(T131:T132)</f>
        <v>102.9</v>
      </c>
      <c r="U130" s="31">
        <f>SUM(U131:U132)</f>
        <v>2.1</v>
      </c>
      <c r="V130" s="32">
        <f>SUM(V131:V132)</f>
        <v>660</v>
      </c>
      <c r="W130" s="31">
        <f t="shared" si="52"/>
        <v>29.300000000000004</v>
      </c>
      <c r="X130" s="31">
        <f>SUM(X131:X132)</f>
        <v>26.400000000000002</v>
      </c>
      <c r="Y130" s="31">
        <f>SUM(Y131:Y132)</f>
        <v>2.9000000000000004</v>
      </c>
      <c r="Z130" s="32">
        <f>SUM(Z131:Z132)</f>
        <v>237</v>
      </c>
      <c r="AA130" s="31">
        <f t="shared" si="46"/>
        <v>93.5</v>
      </c>
      <c r="AB130" s="31">
        <f>SUM(AB131:AB132)</f>
        <v>87.3</v>
      </c>
      <c r="AC130" s="31">
        <f>SUM(AC131:AC132)</f>
        <v>6.2</v>
      </c>
      <c r="AD130" s="33">
        <f>SUM(AD131:AD137)</f>
        <v>598.79999999999995</v>
      </c>
    </row>
    <row r="131" spans="1:30" x14ac:dyDescent="0.25">
      <c r="A131" s="8">
        <v>125</v>
      </c>
      <c r="B131" s="57" t="s">
        <v>359</v>
      </c>
      <c r="C131" s="58">
        <v>93625411</v>
      </c>
      <c r="D131" s="59">
        <f t="shared" si="47"/>
        <v>150.19999999999999</v>
      </c>
      <c r="E131" s="59" t="s">
        <v>360</v>
      </c>
      <c r="F131" s="59">
        <f t="shared" si="48"/>
        <v>46.4</v>
      </c>
      <c r="G131" s="59" t="s">
        <v>361</v>
      </c>
      <c r="H131" s="59" t="s">
        <v>133</v>
      </c>
      <c r="I131" s="59" t="s">
        <v>362</v>
      </c>
      <c r="J131" s="59">
        <f t="shared" si="49"/>
        <v>10.9</v>
      </c>
      <c r="K131" s="59" t="s">
        <v>363</v>
      </c>
      <c r="L131" s="59" t="s">
        <v>126</v>
      </c>
      <c r="M131" s="59" t="s">
        <v>362</v>
      </c>
      <c r="N131" s="59">
        <f t="shared" si="50"/>
        <v>92.9</v>
      </c>
      <c r="O131" s="59" t="s">
        <v>364</v>
      </c>
      <c r="P131" s="59" t="s">
        <v>365</v>
      </c>
      <c r="Q131" s="59">
        <f t="shared" si="51"/>
        <v>188.60000000000002</v>
      </c>
      <c r="R131" s="60">
        <v>487</v>
      </c>
      <c r="S131" s="59">
        <f t="shared" si="45"/>
        <v>81.5</v>
      </c>
      <c r="T131" s="59">
        <v>79.900000000000006</v>
      </c>
      <c r="U131" s="59">
        <v>1.6</v>
      </c>
      <c r="V131" s="60">
        <v>518</v>
      </c>
      <c r="W131" s="59">
        <f t="shared" si="52"/>
        <v>24.900000000000002</v>
      </c>
      <c r="X131" s="59">
        <v>23.3</v>
      </c>
      <c r="Y131" s="59">
        <v>1.6</v>
      </c>
      <c r="Z131" s="60">
        <v>206</v>
      </c>
      <c r="AA131" s="59">
        <f t="shared" si="46"/>
        <v>82.2</v>
      </c>
      <c r="AB131" s="59">
        <v>76.5</v>
      </c>
      <c r="AC131" s="59">
        <v>5.7</v>
      </c>
      <c r="AD131" s="61">
        <f>Q131-D131</f>
        <v>38.400000000000034</v>
      </c>
    </row>
    <row r="132" spans="1:30" ht="15.75" thickBot="1" x14ac:dyDescent="0.3">
      <c r="A132" s="8">
        <v>126</v>
      </c>
      <c r="B132" s="52" t="s">
        <v>366</v>
      </c>
      <c r="C132" s="65">
        <v>93625422</v>
      </c>
      <c r="D132" s="66">
        <f t="shared" si="47"/>
        <v>33.619999999999997</v>
      </c>
      <c r="E132" s="66" t="s">
        <v>367</v>
      </c>
      <c r="F132" s="66">
        <f t="shared" si="48"/>
        <v>13.4</v>
      </c>
      <c r="G132" s="66" t="s">
        <v>368</v>
      </c>
      <c r="H132" s="66" t="s">
        <v>126</v>
      </c>
      <c r="I132" s="66" t="s">
        <v>369</v>
      </c>
      <c r="J132" s="66">
        <f t="shared" si="49"/>
        <v>1.1200000000000001</v>
      </c>
      <c r="K132" s="66" t="s">
        <v>321</v>
      </c>
      <c r="L132" s="66" t="s">
        <v>132</v>
      </c>
      <c r="M132" s="66" t="s">
        <v>190</v>
      </c>
      <c r="N132" s="66">
        <f t="shared" si="50"/>
        <v>19.099999999999998</v>
      </c>
      <c r="O132" s="66" t="s">
        <v>370</v>
      </c>
      <c r="P132" s="66" t="s">
        <v>314</v>
      </c>
      <c r="Q132" s="66">
        <f t="shared" si="51"/>
        <v>39.200000000000003</v>
      </c>
      <c r="R132" s="67">
        <v>162</v>
      </c>
      <c r="S132" s="59">
        <f t="shared" si="45"/>
        <v>23.5</v>
      </c>
      <c r="T132" s="66">
        <v>23</v>
      </c>
      <c r="U132" s="66">
        <v>0.5</v>
      </c>
      <c r="V132" s="67">
        <v>142</v>
      </c>
      <c r="W132" s="66">
        <f t="shared" si="52"/>
        <v>4.4000000000000004</v>
      </c>
      <c r="X132" s="66">
        <v>3.1</v>
      </c>
      <c r="Y132" s="66">
        <v>1.3</v>
      </c>
      <c r="Z132" s="67">
        <v>31</v>
      </c>
      <c r="AA132" s="66">
        <f t="shared" si="46"/>
        <v>11.3</v>
      </c>
      <c r="AB132" s="66">
        <v>10.8</v>
      </c>
      <c r="AC132" s="66">
        <v>0.5</v>
      </c>
      <c r="AD132" s="61">
        <f>Q132-D132</f>
        <v>5.5800000000000054</v>
      </c>
    </row>
    <row r="133" spans="1:30" ht="15.75" thickBot="1" x14ac:dyDescent="0.3">
      <c r="A133" s="68">
        <v>127</v>
      </c>
      <c r="B133" s="29" t="s">
        <v>371</v>
      </c>
      <c r="C133" s="34">
        <v>93630000</v>
      </c>
      <c r="D133" s="35">
        <f t="shared" si="47"/>
        <v>809.7</v>
      </c>
      <c r="E133" s="35" t="s">
        <v>372</v>
      </c>
      <c r="F133" s="35">
        <f t="shared" si="48"/>
        <v>134.30000000000001</v>
      </c>
      <c r="G133" s="35" t="s">
        <v>109</v>
      </c>
      <c r="H133" s="35" t="s">
        <v>174</v>
      </c>
      <c r="I133" s="35" t="s">
        <v>191</v>
      </c>
      <c r="J133" s="35">
        <f t="shared" si="49"/>
        <v>111.5</v>
      </c>
      <c r="K133" s="35" t="s">
        <v>373</v>
      </c>
      <c r="L133" s="35" t="s">
        <v>145</v>
      </c>
      <c r="M133" s="35" t="s">
        <v>372</v>
      </c>
      <c r="N133" s="35">
        <f t="shared" si="50"/>
        <v>563.9</v>
      </c>
      <c r="O133" s="35" t="s">
        <v>374</v>
      </c>
      <c r="P133" s="35" t="s">
        <v>375</v>
      </c>
      <c r="Q133" s="35">
        <f t="shared" si="51"/>
        <v>899.59999999999991</v>
      </c>
      <c r="R133" s="36">
        <f>SUM(R134:R139)</f>
        <v>1051</v>
      </c>
      <c r="S133" s="35">
        <f>S134+S135+S136+S137+S138+S139</f>
        <v>202.79999999999998</v>
      </c>
      <c r="T133" s="35">
        <f>T134+T135+T136+T137+T138+T139</f>
        <v>191.79999999999998</v>
      </c>
      <c r="U133" s="35">
        <f>U134+U135+U136+U137+U138+U139</f>
        <v>11</v>
      </c>
      <c r="V133" s="36">
        <f>SUM(V134:V139)</f>
        <v>1406</v>
      </c>
      <c r="W133" s="35">
        <f>W134+W135+W136+W137+W138+W139</f>
        <v>164.29999999999995</v>
      </c>
      <c r="X133" s="35">
        <f>SUM(X134:X139)</f>
        <v>140.79999999999998</v>
      </c>
      <c r="Y133" s="35">
        <f>SUM(Y134:Y139)</f>
        <v>23.5</v>
      </c>
      <c r="Z133" s="36">
        <f>SUM(Z134:Z139)</f>
        <v>673</v>
      </c>
      <c r="AA133" s="35">
        <f>AA134+AA135+AA136+AA137+AA138+AA139</f>
        <v>532.5</v>
      </c>
      <c r="AB133" s="35">
        <f>SUM(AB134:AB139)</f>
        <v>459.49999999999994</v>
      </c>
      <c r="AC133" s="35">
        <f>SUM(AC134:AC139)</f>
        <v>73</v>
      </c>
      <c r="AD133" s="35">
        <f>SUM(AD134:AD140)</f>
        <v>526.32999999999993</v>
      </c>
    </row>
    <row r="134" spans="1:30" x14ac:dyDescent="0.25">
      <c r="A134" s="8">
        <v>128</v>
      </c>
      <c r="B134" s="57" t="s">
        <v>376</v>
      </c>
      <c r="C134" s="58">
        <v>93630411</v>
      </c>
      <c r="D134" s="59">
        <f t="shared" si="47"/>
        <v>85.8</v>
      </c>
      <c r="E134" s="59" t="s">
        <v>377</v>
      </c>
      <c r="F134" s="59">
        <f t="shared" si="48"/>
        <v>12.2</v>
      </c>
      <c r="G134" s="59" t="s">
        <v>378</v>
      </c>
      <c r="H134" s="59" t="s">
        <v>162</v>
      </c>
      <c r="I134" s="59" t="s">
        <v>379</v>
      </c>
      <c r="J134" s="59">
        <f t="shared" si="49"/>
        <v>14.7</v>
      </c>
      <c r="K134" s="59" t="s">
        <v>380</v>
      </c>
      <c r="L134" s="59" t="s">
        <v>231</v>
      </c>
      <c r="M134" s="59" t="s">
        <v>369</v>
      </c>
      <c r="N134" s="59">
        <f>O134+P134</f>
        <v>58.9</v>
      </c>
      <c r="O134" s="59" t="s">
        <v>381</v>
      </c>
      <c r="P134" s="59" t="s">
        <v>382</v>
      </c>
      <c r="Q134" s="59">
        <f t="shared" si="51"/>
        <v>89.6</v>
      </c>
      <c r="R134" s="60">
        <v>121</v>
      </c>
      <c r="S134" s="59">
        <f t="shared" si="45"/>
        <v>18</v>
      </c>
      <c r="T134" s="59">
        <v>17.399999999999999</v>
      </c>
      <c r="U134" s="59">
        <v>0.6</v>
      </c>
      <c r="V134" s="60">
        <v>196</v>
      </c>
      <c r="W134" s="59">
        <f t="shared" si="52"/>
        <v>22.700000000000003</v>
      </c>
      <c r="X134" s="59">
        <v>20.100000000000001</v>
      </c>
      <c r="Y134" s="59">
        <v>2.6</v>
      </c>
      <c r="Z134" s="60">
        <v>71</v>
      </c>
      <c r="AA134" s="59">
        <f t="shared" si="46"/>
        <v>48.9</v>
      </c>
      <c r="AB134" s="59">
        <v>43.4</v>
      </c>
      <c r="AC134" s="59">
        <v>5.5</v>
      </c>
      <c r="AD134" s="61">
        <f t="shared" ref="AD134:AD139" si="56">Q134-D134</f>
        <v>3.7999999999999972</v>
      </c>
    </row>
    <row r="135" spans="1:30" x14ac:dyDescent="0.25">
      <c r="A135" s="8">
        <v>129</v>
      </c>
      <c r="B135" s="40" t="s">
        <v>383</v>
      </c>
      <c r="C135" s="13">
        <v>93630413</v>
      </c>
      <c r="D135" s="61">
        <f t="shared" si="47"/>
        <v>24.61</v>
      </c>
      <c r="E135" s="61" t="s">
        <v>384</v>
      </c>
      <c r="F135" s="61">
        <f t="shared" si="48"/>
        <v>6.4</v>
      </c>
      <c r="G135" s="61" t="s">
        <v>365</v>
      </c>
      <c r="H135" s="61" t="s">
        <v>162</v>
      </c>
      <c r="I135" s="61" t="s">
        <v>385</v>
      </c>
      <c r="J135" s="61">
        <f t="shared" si="49"/>
        <v>0.71</v>
      </c>
      <c r="K135" s="61" t="s">
        <v>314</v>
      </c>
      <c r="L135" s="61" t="s">
        <v>134</v>
      </c>
      <c r="M135" s="61" t="s">
        <v>386</v>
      </c>
      <c r="N135" s="61">
        <f t="shared" si="50"/>
        <v>17.5</v>
      </c>
      <c r="O135" s="61" t="s">
        <v>387</v>
      </c>
      <c r="P135" s="61" t="s">
        <v>159</v>
      </c>
      <c r="Q135" s="61">
        <f t="shared" si="51"/>
        <v>26</v>
      </c>
      <c r="R135" s="62">
        <v>43</v>
      </c>
      <c r="S135" s="59">
        <f t="shared" si="45"/>
        <v>13.1</v>
      </c>
      <c r="T135" s="61">
        <v>12.7</v>
      </c>
      <c r="U135" s="61">
        <v>0.4</v>
      </c>
      <c r="V135" s="62">
        <v>57</v>
      </c>
      <c r="W135" s="61">
        <f t="shared" si="52"/>
        <v>2.2000000000000002</v>
      </c>
      <c r="X135" s="61">
        <v>1.4</v>
      </c>
      <c r="Y135" s="61">
        <v>0.8</v>
      </c>
      <c r="Z135" s="62">
        <v>30</v>
      </c>
      <c r="AA135" s="61">
        <f t="shared" si="46"/>
        <v>10.700000000000001</v>
      </c>
      <c r="AB135" s="61">
        <v>10.3</v>
      </c>
      <c r="AC135" s="61">
        <v>0.4</v>
      </c>
      <c r="AD135" s="61">
        <f t="shared" si="56"/>
        <v>1.3900000000000006</v>
      </c>
    </row>
    <row r="136" spans="1:30" x14ac:dyDescent="0.25">
      <c r="A136" s="8">
        <v>130</v>
      </c>
      <c r="B136" s="40" t="s">
        <v>388</v>
      </c>
      <c r="C136" s="13">
        <v>93630422</v>
      </c>
      <c r="D136" s="61">
        <f t="shared" si="47"/>
        <v>52.8</v>
      </c>
      <c r="E136" s="61" t="s">
        <v>389</v>
      </c>
      <c r="F136" s="61">
        <f t="shared" si="48"/>
        <v>8.7000000000000011</v>
      </c>
      <c r="G136" s="61" t="s">
        <v>171</v>
      </c>
      <c r="H136" s="61" t="s">
        <v>126</v>
      </c>
      <c r="I136" s="61" t="s">
        <v>390</v>
      </c>
      <c r="J136" s="61">
        <f t="shared" si="49"/>
        <v>11.8</v>
      </c>
      <c r="K136" s="61" t="s">
        <v>225</v>
      </c>
      <c r="L136" s="61" t="s">
        <v>391</v>
      </c>
      <c r="M136" s="61" t="s">
        <v>310</v>
      </c>
      <c r="N136" s="61">
        <f t="shared" si="50"/>
        <v>32.299999999999997</v>
      </c>
      <c r="O136" s="61" t="s">
        <v>392</v>
      </c>
      <c r="P136" s="61" t="s">
        <v>393</v>
      </c>
      <c r="Q136" s="61">
        <f t="shared" si="51"/>
        <v>67.900000000000006</v>
      </c>
      <c r="R136" s="62">
        <v>167</v>
      </c>
      <c r="S136" s="59">
        <f t="shared" si="45"/>
        <v>19.600000000000001</v>
      </c>
      <c r="T136" s="61">
        <v>18.8</v>
      </c>
      <c r="U136" s="61">
        <v>0.8</v>
      </c>
      <c r="V136" s="62">
        <v>218</v>
      </c>
      <c r="W136" s="61">
        <f>X136+Y136</f>
        <v>18.899999999999999</v>
      </c>
      <c r="X136" s="61">
        <v>13.3</v>
      </c>
      <c r="Y136" s="61">
        <v>5.6</v>
      </c>
      <c r="Z136" s="62">
        <v>80</v>
      </c>
      <c r="AA136" s="61">
        <f t="shared" si="46"/>
        <v>29.4</v>
      </c>
      <c r="AB136" s="61">
        <v>20.8</v>
      </c>
      <c r="AC136" s="61">
        <v>8.6</v>
      </c>
      <c r="AD136" s="61">
        <f t="shared" si="56"/>
        <v>15.100000000000009</v>
      </c>
    </row>
    <row r="137" spans="1:30" x14ac:dyDescent="0.25">
      <c r="A137" s="8">
        <v>131</v>
      </c>
      <c r="B137" s="40" t="s">
        <v>394</v>
      </c>
      <c r="C137" s="13">
        <v>93630433</v>
      </c>
      <c r="D137" s="61">
        <f t="shared" si="47"/>
        <v>109</v>
      </c>
      <c r="E137" s="61" t="s">
        <v>395</v>
      </c>
      <c r="F137" s="61">
        <f t="shared" si="48"/>
        <v>12.600000000000001</v>
      </c>
      <c r="G137" s="61" t="s">
        <v>396</v>
      </c>
      <c r="H137" s="61" t="s">
        <v>126</v>
      </c>
      <c r="I137" s="61" t="s">
        <v>160</v>
      </c>
      <c r="J137" s="61">
        <f t="shared" si="49"/>
        <v>9.5</v>
      </c>
      <c r="K137" s="61" t="s">
        <v>397</v>
      </c>
      <c r="L137" s="61" t="s">
        <v>126</v>
      </c>
      <c r="M137" s="61" t="s">
        <v>398</v>
      </c>
      <c r="N137" s="61">
        <f t="shared" si="50"/>
        <v>86.9</v>
      </c>
      <c r="O137" s="61" t="s">
        <v>399</v>
      </c>
      <c r="P137" s="61" t="s">
        <v>400</v>
      </c>
      <c r="Q137" s="61">
        <f t="shared" si="51"/>
        <v>117.19999999999999</v>
      </c>
      <c r="R137" s="62">
        <v>153</v>
      </c>
      <c r="S137" s="59">
        <f t="shared" si="45"/>
        <v>28.8</v>
      </c>
      <c r="T137" s="61">
        <v>27.5</v>
      </c>
      <c r="U137" s="61">
        <v>1.3</v>
      </c>
      <c r="V137" s="62">
        <v>183</v>
      </c>
      <c r="W137" s="61">
        <f t="shared" si="52"/>
        <v>16.099999999999998</v>
      </c>
      <c r="X137" s="61">
        <v>12.2</v>
      </c>
      <c r="Y137" s="61">
        <v>3.9</v>
      </c>
      <c r="Z137" s="62">
        <v>104</v>
      </c>
      <c r="AA137" s="61">
        <f t="shared" si="46"/>
        <v>72.3</v>
      </c>
      <c r="AB137" s="61">
        <v>61.6</v>
      </c>
      <c r="AC137" s="61">
        <v>10.7</v>
      </c>
      <c r="AD137" s="61">
        <f t="shared" si="56"/>
        <v>8.1999999999999886</v>
      </c>
    </row>
    <row r="138" spans="1:30" x14ac:dyDescent="0.25">
      <c r="A138" s="8">
        <v>132</v>
      </c>
      <c r="B138" s="40" t="s">
        <v>401</v>
      </c>
      <c r="C138" s="13">
        <v>93630444</v>
      </c>
      <c r="D138" s="61">
        <f t="shared" si="47"/>
        <v>501.9</v>
      </c>
      <c r="E138" s="61" t="s">
        <v>402</v>
      </c>
      <c r="F138" s="61">
        <f t="shared" si="48"/>
        <v>91.8</v>
      </c>
      <c r="G138" s="61" t="s">
        <v>403</v>
      </c>
      <c r="H138" s="61" t="s">
        <v>404</v>
      </c>
      <c r="I138" s="61" t="s">
        <v>405</v>
      </c>
      <c r="J138" s="61">
        <f t="shared" si="49"/>
        <v>73.199999999999989</v>
      </c>
      <c r="K138" s="61" t="s">
        <v>406</v>
      </c>
      <c r="L138" s="61" t="s">
        <v>138</v>
      </c>
      <c r="M138" s="61" t="s">
        <v>407</v>
      </c>
      <c r="N138" s="61">
        <f t="shared" si="50"/>
        <v>336.9</v>
      </c>
      <c r="O138" s="61" t="s">
        <v>408</v>
      </c>
      <c r="P138" s="61" t="s">
        <v>409</v>
      </c>
      <c r="Q138" s="61">
        <f t="shared" si="51"/>
        <v>549.9</v>
      </c>
      <c r="R138" s="62">
        <v>525</v>
      </c>
      <c r="S138" s="59">
        <f t="shared" si="45"/>
        <v>114.39999999999999</v>
      </c>
      <c r="T138" s="61">
        <v>106.8</v>
      </c>
      <c r="U138" s="61">
        <v>7.6</v>
      </c>
      <c r="V138" s="62">
        <v>668</v>
      </c>
      <c r="W138" s="61">
        <f t="shared" si="52"/>
        <v>97.199999999999989</v>
      </c>
      <c r="X138" s="61">
        <v>88.6</v>
      </c>
      <c r="Y138" s="61">
        <v>8.6</v>
      </c>
      <c r="Z138" s="62">
        <v>350</v>
      </c>
      <c r="AA138" s="61">
        <f t="shared" si="46"/>
        <v>338.3</v>
      </c>
      <c r="AB138" s="61">
        <v>296.2</v>
      </c>
      <c r="AC138" s="61">
        <v>42.1</v>
      </c>
      <c r="AD138" s="61">
        <f t="shared" si="56"/>
        <v>48</v>
      </c>
    </row>
    <row r="139" spans="1:30" ht="15.75" thickBot="1" x14ac:dyDescent="0.3">
      <c r="A139" s="8">
        <v>133</v>
      </c>
      <c r="B139" s="52" t="s">
        <v>410</v>
      </c>
      <c r="C139" s="53">
        <v>93630450</v>
      </c>
      <c r="D139" s="54">
        <f t="shared" si="47"/>
        <v>35.700000000000003</v>
      </c>
      <c r="E139" s="54" t="s">
        <v>136</v>
      </c>
      <c r="F139" s="54">
        <f t="shared" si="48"/>
        <v>2.6</v>
      </c>
      <c r="G139" s="54" t="s">
        <v>305</v>
      </c>
      <c r="H139" s="54" t="s">
        <v>143</v>
      </c>
      <c r="I139" s="54" t="s">
        <v>195</v>
      </c>
      <c r="J139" s="54">
        <f t="shared" si="49"/>
        <v>1.7000000000000002</v>
      </c>
      <c r="K139" s="54" t="s">
        <v>280</v>
      </c>
      <c r="L139" s="54" t="s">
        <v>143</v>
      </c>
      <c r="M139" s="54" t="s">
        <v>215</v>
      </c>
      <c r="N139" s="54">
        <f t="shared" si="50"/>
        <v>31.4</v>
      </c>
      <c r="O139" s="54" t="s">
        <v>190</v>
      </c>
      <c r="P139" s="54" t="s">
        <v>411</v>
      </c>
      <c r="Q139" s="54">
        <f t="shared" si="51"/>
        <v>49</v>
      </c>
      <c r="R139" s="55">
        <v>42</v>
      </c>
      <c r="S139" s="56">
        <f t="shared" si="45"/>
        <v>8.9</v>
      </c>
      <c r="T139" s="54">
        <v>8.6</v>
      </c>
      <c r="U139" s="54">
        <v>0.3</v>
      </c>
      <c r="V139" s="55">
        <v>84</v>
      </c>
      <c r="W139" s="54">
        <f t="shared" si="52"/>
        <v>7.2</v>
      </c>
      <c r="X139" s="54">
        <v>5.2</v>
      </c>
      <c r="Y139" s="54">
        <v>2</v>
      </c>
      <c r="Z139" s="55">
        <v>38</v>
      </c>
      <c r="AA139" s="54">
        <f t="shared" si="46"/>
        <v>32.9</v>
      </c>
      <c r="AB139" s="54">
        <v>27.2</v>
      </c>
      <c r="AC139" s="54">
        <v>5.7</v>
      </c>
      <c r="AD139" s="54">
        <f t="shared" si="56"/>
        <v>13.299999999999997</v>
      </c>
    </row>
    <row r="140" spans="1:30" ht="15.75" thickBot="1" x14ac:dyDescent="0.3">
      <c r="A140" s="68">
        <v>134</v>
      </c>
      <c r="B140" s="29" t="s">
        <v>412</v>
      </c>
      <c r="C140" s="30">
        <v>93638000</v>
      </c>
      <c r="D140" s="31">
        <f t="shared" si="47"/>
        <v>1635</v>
      </c>
      <c r="E140" s="31" t="s">
        <v>413</v>
      </c>
      <c r="F140" s="31">
        <f t="shared" si="48"/>
        <v>739.1</v>
      </c>
      <c r="G140" s="31" t="s">
        <v>414</v>
      </c>
      <c r="H140" s="31" t="s">
        <v>415</v>
      </c>
      <c r="I140" s="31" t="s">
        <v>416</v>
      </c>
      <c r="J140" s="31">
        <f t="shared" si="49"/>
        <v>242.6</v>
      </c>
      <c r="K140" s="31" t="s">
        <v>417</v>
      </c>
      <c r="L140" s="31" t="s">
        <v>397</v>
      </c>
      <c r="M140" s="31" t="s">
        <v>418</v>
      </c>
      <c r="N140" s="31">
        <f t="shared" si="50"/>
        <v>653.29999999999995</v>
      </c>
      <c r="O140" s="31" t="s">
        <v>419</v>
      </c>
      <c r="P140" s="31" t="s">
        <v>420</v>
      </c>
      <c r="Q140" s="31">
        <f t="shared" si="51"/>
        <v>2071.1999999999998</v>
      </c>
      <c r="R140" s="32">
        <f>SUM(R141:R147)</f>
        <v>2118</v>
      </c>
      <c r="S140" s="31">
        <f t="shared" si="45"/>
        <v>791.5</v>
      </c>
      <c r="T140" s="31">
        <f>SUM(T141:T147)</f>
        <v>757.1</v>
      </c>
      <c r="U140" s="31">
        <f>SUM(U141:U147)</f>
        <v>34.4</v>
      </c>
      <c r="V140" s="32">
        <f>SUM(V141:V147)</f>
        <v>2178</v>
      </c>
      <c r="W140" s="31">
        <f t="shared" si="52"/>
        <v>593.5</v>
      </c>
      <c r="X140" s="31">
        <f>SUM(X141:X147)</f>
        <v>441.09999999999997</v>
      </c>
      <c r="Y140" s="31">
        <f>SUM(Y141:Y147)</f>
        <v>152.4</v>
      </c>
      <c r="Z140" s="32">
        <f>SUM(Z141:Z147)</f>
        <v>863</v>
      </c>
      <c r="AA140" s="31">
        <f t="shared" si="46"/>
        <v>686.2</v>
      </c>
      <c r="AB140" s="31">
        <f>SUM(AB141:AB147)</f>
        <v>616.5</v>
      </c>
      <c r="AC140" s="31">
        <f>SUM(AC141:AC147)</f>
        <v>69.699999999999989</v>
      </c>
      <c r="AD140" s="33">
        <f>SUM(AD141:AD147)</f>
        <v>436.53999999999996</v>
      </c>
    </row>
    <row r="141" spans="1:30" x14ac:dyDescent="0.25">
      <c r="A141" s="8">
        <v>135</v>
      </c>
      <c r="B141" s="57" t="s">
        <v>421</v>
      </c>
      <c r="C141" s="58">
        <v>93638402</v>
      </c>
      <c r="D141" s="59">
        <f t="shared" si="47"/>
        <v>120.75999999999999</v>
      </c>
      <c r="E141" s="59" t="s">
        <v>422</v>
      </c>
      <c r="F141" s="59">
        <f t="shared" si="48"/>
        <v>53</v>
      </c>
      <c r="G141" s="59" t="s">
        <v>423</v>
      </c>
      <c r="H141" s="59" t="s">
        <v>314</v>
      </c>
      <c r="I141" s="59" t="s">
        <v>424</v>
      </c>
      <c r="J141" s="59">
        <f t="shared" si="49"/>
        <v>5.76</v>
      </c>
      <c r="K141" s="59" t="s">
        <v>425</v>
      </c>
      <c r="L141" s="59" t="s">
        <v>212</v>
      </c>
      <c r="M141" s="59" t="s">
        <v>426</v>
      </c>
      <c r="N141" s="59">
        <f t="shared" si="50"/>
        <v>62</v>
      </c>
      <c r="O141" s="59" t="s">
        <v>427</v>
      </c>
      <c r="P141" s="59" t="s">
        <v>428</v>
      </c>
      <c r="Q141" s="59">
        <f t="shared" si="51"/>
        <v>100.9</v>
      </c>
      <c r="R141" s="60">
        <v>150</v>
      </c>
      <c r="S141" s="59">
        <f t="shared" si="45"/>
        <v>35.799999999999997</v>
      </c>
      <c r="T141" s="59">
        <v>34</v>
      </c>
      <c r="U141" s="59">
        <v>1.8</v>
      </c>
      <c r="V141" s="60">
        <v>124</v>
      </c>
      <c r="W141" s="56">
        <f>X141+Y141</f>
        <v>18.899999999999999</v>
      </c>
      <c r="X141" s="59">
        <v>14.4</v>
      </c>
      <c r="Y141" s="59">
        <v>4.5</v>
      </c>
      <c r="Z141" s="60">
        <v>60</v>
      </c>
      <c r="AA141" s="59">
        <f t="shared" si="46"/>
        <v>46.2</v>
      </c>
      <c r="AB141" s="59">
        <v>39.200000000000003</v>
      </c>
      <c r="AC141" s="59">
        <v>7</v>
      </c>
      <c r="AD141" s="61">
        <f t="shared" ref="AD141:AD147" si="57">Q141-D141</f>
        <v>-19.859999999999985</v>
      </c>
    </row>
    <row r="142" spans="1:30" x14ac:dyDescent="0.25">
      <c r="A142" s="8">
        <v>136</v>
      </c>
      <c r="B142" s="40" t="s">
        <v>429</v>
      </c>
      <c r="C142" s="13">
        <v>93638404</v>
      </c>
      <c r="D142" s="61">
        <f t="shared" si="47"/>
        <v>92.8</v>
      </c>
      <c r="E142" s="61" t="s">
        <v>430</v>
      </c>
      <c r="F142" s="61">
        <f t="shared" si="48"/>
        <v>55.4</v>
      </c>
      <c r="G142" s="61" t="s">
        <v>431</v>
      </c>
      <c r="H142" s="61" t="s">
        <v>133</v>
      </c>
      <c r="I142" s="61" t="s">
        <v>432</v>
      </c>
      <c r="J142" s="61">
        <f t="shared" si="49"/>
        <v>11.4</v>
      </c>
      <c r="K142" s="61" t="s">
        <v>225</v>
      </c>
      <c r="L142" s="61" t="s">
        <v>143</v>
      </c>
      <c r="M142" s="61" t="s">
        <v>176</v>
      </c>
      <c r="N142" s="61">
        <f t="shared" si="50"/>
        <v>26</v>
      </c>
      <c r="O142" s="61" t="s">
        <v>325</v>
      </c>
      <c r="P142" s="61" t="s">
        <v>204</v>
      </c>
      <c r="Q142" s="61">
        <f t="shared" si="51"/>
        <v>209.79999999999998</v>
      </c>
      <c r="R142" s="62">
        <v>256</v>
      </c>
      <c r="S142" s="59">
        <f t="shared" si="45"/>
        <v>97.8</v>
      </c>
      <c r="T142" s="61">
        <v>93.7</v>
      </c>
      <c r="U142" s="61">
        <v>4.0999999999999996</v>
      </c>
      <c r="V142" s="62">
        <v>261</v>
      </c>
      <c r="W142" s="61">
        <f t="shared" ref="W142:W147" si="58">X142+Y142</f>
        <v>55.599999999999994</v>
      </c>
      <c r="X142" s="61">
        <v>48.8</v>
      </c>
      <c r="Y142" s="61">
        <v>6.8</v>
      </c>
      <c r="Z142" s="62">
        <v>101</v>
      </c>
      <c r="AA142" s="61">
        <f t="shared" si="46"/>
        <v>56.4</v>
      </c>
      <c r="AB142" s="61">
        <v>54.8</v>
      </c>
      <c r="AC142" s="61">
        <v>1.6</v>
      </c>
      <c r="AD142" s="61">
        <f t="shared" si="57"/>
        <v>116.99999999999999</v>
      </c>
    </row>
    <row r="143" spans="1:30" x14ac:dyDescent="0.25">
      <c r="A143" s="8">
        <v>137</v>
      </c>
      <c r="B143" s="40" t="s">
        <v>433</v>
      </c>
      <c r="C143" s="13">
        <v>93638407</v>
      </c>
      <c r="D143" s="61">
        <f t="shared" si="47"/>
        <v>75.199999999999989</v>
      </c>
      <c r="E143" s="61" t="s">
        <v>286</v>
      </c>
      <c r="F143" s="61">
        <f t="shared" si="48"/>
        <v>27.599999999999998</v>
      </c>
      <c r="G143" s="61" t="s">
        <v>122</v>
      </c>
      <c r="H143" s="61" t="s">
        <v>204</v>
      </c>
      <c r="I143" s="61" t="s">
        <v>234</v>
      </c>
      <c r="J143" s="61">
        <f t="shared" si="49"/>
        <v>23.599999999999998</v>
      </c>
      <c r="K143" s="61" t="s">
        <v>434</v>
      </c>
      <c r="L143" s="61" t="s">
        <v>162</v>
      </c>
      <c r="M143" s="61" t="s">
        <v>435</v>
      </c>
      <c r="N143" s="61">
        <f t="shared" si="50"/>
        <v>24</v>
      </c>
      <c r="O143" s="61" t="s">
        <v>436</v>
      </c>
      <c r="P143" s="61" t="s">
        <v>126</v>
      </c>
      <c r="Q143" s="61">
        <f t="shared" si="51"/>
        <v>132.5</v>
      </c>
      <c r="R143" s="62">
        <v>200</v>
      </c>
      <c r="S143" s="59">
        <f t="shared" si="45"/>
        <v>50.8</v>
      </c>
      <c r="T143" s="61">
        <v>49.5</v>
      </c>
      <c r="U143" s="61">
        <v>1.3</v>
      </c>
      <c r="V143" s="62">
        <v>205</v>
      </c>
      <c r="W143" s="61">
        <f t="shared" si="58"/>
        <v>47.9</v>
      </c>
      <c r="X143" s="61">
        <v>40</v>
      </c>
      <c r="Y143" s="61">
        <v>7.9</v>
      </c>
      <c r="Z143" s="62">
        <v>63</v>
      </c>
      <c r="AA143" s="61">
        <f t="shared" si="46"/>
        <v>33.799999999999997</v>
      </c>
      <c r="AB143" s="61">
        <v>32.799999999999997</v>
      </c>
      <c r="AC143" s="61">
        <v>1</v>
      </c>
      <c r="AD143" s="61">
        <f t="shared" si="57"/>
        <v>57.300000000000011</v>
      </c>
    </row>
    <row r="144" spans="1:30" x14ac:dyDescent="0.25">
      <c r="A144" s="8">
        <v>138</v>
      </c>
      <c r="B144" s="40" t="s">
        <v>437</v>
      </c>
      <c r="C144" s="13">
        <v>93638417</v>
      </c>
      <c r="D144" s="61">
        <f t="shared" si="47"/>
        <v>205.8</v>
      </c>
      <c r="E144" s="61" t="s">
        <v>430</v>
      </c>
      <c r="F144" s="61">
        <f t="shared" si="48"/>
        <v>96.6</v>
      </c>
      <c r="G144" s="61" t="s">
        <v>438</v>
      </c>
      <c r="H144" s="61" t="s">
        <v>131</v>
      </c>
      <c r="I144" s="61" t="s">
        <v>439</v>
      </c>
      <c r="J144" s="61">
        <f t="shared" si="49"/>
        <v>35.700000000000003</v>
      </c>
      <c r="K144" s="61" t="s">
        <v>440</v>
      </c>
      <c r="L144" s="61" t="s">
        <v>133</v>
      </c>
      <c r="M144" s="61" t="s">
        <v>234</v>
      </c>
      <c r="N144" s="61">
        <f t="shared" si="50"/>
        <v>73.5</v>
      </c>
      <c r="O144" s="61" t="s">
        <v>441</v>
      </c>
      <c r="P144" s="61" t="s">
        <v>442</v>
      </c>
      <c r="Q144" s="61">
        <f t="shared" si="51"/>
        <v>213.8</v>
      </c>
      <c r="R144" s="62">
        <v>268</v>
      </c>
      <c r="S144" s="59">
        <f t="shared" si="45"/>
        <v>69</v>
      </c>
      <c r="T144" s="61">
        <v>68</v>
      </c>
      <c r="U144" s="61">
        <v>1</v>
      </c>
      <c r="V144" s="62">
        <v>251</v>
      </c>
      <c r="W144" s="61">
        <f t="shared" si="58"/>
        <v>50.599999999999994</v>
      </c>
      <c r="X144" s="61">
        <v>39.4</v>
      </c>
      <c r="Y144" s="61">
        <v>11.2</v>
      </c>
      <c r="Z144" s="62">
        <v>110</v>
      </c>
      <c r="AA144" s="61">
        <f t="shared" si="46"/>
        <v>94.2</v>
      </c>
      <c r="AB144" s="61">
        <v>85.3</v>
      </c>
      <c r="AC144" s="61">
        <v>8.9</v>
      </c>
      <c r="AD144" s="61">
        <f t="shared" si="57"/>
        <v>8</v>
      </c>
    </row>
    <row r="145" spans="1:30" x14ac:dyDescent="0.25">
      <c r="A145" s="8">
        <v>139</v>
      </c>
      <c r="B145" s="40" t="s">
        <v>443</v>
      </c>
      <c r="C145" s="13">
        <v>93638419</v>
      </c>
      <c r="D145" s="61">
        <f t="shared" si="47"/>
        <v>205.5</v>
      </c>
      <c r="E145" s="61" t="s">
        <v>444</v>
      </c>
      <c r="F145" s="61">
        <f t="shared" si="48"/>
        <v>93.7</v>
      </c>
      <c r="G145" s="61" t="s">
        <v>445</v>
      </c>
      <c r="H145" s="61" t="s">
        <v>446</v>
      </c>
      <c r="I145" s="61" t="s">
        <v>447</v>
      </c>
      <c r="J145" s="61">
        <f t="shared" si="49"/>
        <v>42.4</v>
      </c>
      <c r="K145" s="61" t="s">
        <v>448</v>
      </c>
      <c r="L145" s="61" t="s">
        <v>391</v>
      </c>
      <c r="M145" s="61" t="s">
        <v>449</v>
      </c>
      <c r="N145" s="61">
        <f t="shared" si="50"/>
        <v>69.399999999999991</v>
      </c>
      <c r="O145" s="61" t="s">
        <v>450</v>
      </c>
      <c r="P145" s="61" t="s">
        <v>283</v>
      </c>
      <c r="Q145" s="61">
        <f t="shared" si="51"/>
        <v>244.1</v>
      </c>
      <c r="R145" s="62">
        <v>316</v>
      </c>
      <c r="S145" s="59">
        <f t="shared" si="45"/>
        <v>87.899999999999991</v>
      </c>
      <c r="T145" s="61">
        <v>82.3</v>
      </c>
      <c r="U145" s="61">
        <v>5.6</v>
      </c>
      <c r="V145" s="62">
        <v>334</v>
      </c>
      <c r="W145" s="61">
        <f t="shared" si="58"/>
        <v>89.3</v>
      </c>
      <c r="X145" s="61">
        <v>77</v>
      </c>
      <c r="Y145" s="61">
        <v>12.3</v>
      </c>
      <c r="Z145" s="62">
        <v>91</v>
      </c>
      <c r="AA145" s="61">
        <f t="shared" si="46"/>
        <v>66.900000000000006</v>
      </c>
      <c r="AB145" s="61">
        <v>60.2</v>
      </c>
      <c r="AC145" s="61">
        <v>6.7</v>
      </c>
      <c r="AD145" s="61">
        <f t="shared" si="57"/>
        <v>38.599999999999994</v>
      </c>
    </row>
    <row r="146" spans="1:30" x14ac:dyDescent="0.25">
      <c r="A146" s="8">
        <v>140</v>
      </c>
      <c r="B146" s="40" t="s">
        <v>451</v>
      </c>
      <c r="C146" s="13">
        <v>93638421</v>
      </c>
      <c r="D146" s="61">
        <f t="shared" si="47"/>
        <v>62.699999999999996</v>
      </c>
      <c r="E146" s="61" t="s">
        <v>452</v>
      </c>
      <c r="F146" s="61">
        <f t="shared" si="48"/>
        <v>20.399999999999999</v>
      </c>
      <c r="G146" s="61" t="s">
        <v>313</v>
      </c>
      <c r="H146" s="61" t="s">
        <v>162</v>
      </c>
      <c r="I146" s="61" t="s">
        <v>453</v>
      </c>
      <c r="J146" s="61">
        <f t="shared" si="49"/>
        <v>8.6</v>
      </c>
      <c r="K146" s="61" t="s">
        <v>206</v>
      </c>
      <c r="L146" s="61" t="s">
        <v>143</v>
      </c>
      <c r="M146" s="61" t="s">
        <v>199</v>
      </c>
      <c r="N146" s="61">
        <f t="shared" si="50"/>
        <v>33.699999999999996</v>
      </c>
      <c r="O146" s="61" t="s">
        <v>454</v>
      </c>
      <c r="P146" s="61" t="s">
        <v>446</v>
      </c>
      <c r="Q146" s="61">
        <f t="shared" si="51"/>
        <v>104.4</v>
      </c>
      <c r="R146" s="62">
        <v>96</v>
      </c>
      <c r="S146" s="59">
        <f t="shared" si="45"/>
        <v>25</v>
      </c>
      <c r="T146" s="61">
        <v>24.5</v>
      </c>
      <c r="U146" s="61">
        <v>0.5</v>
      </c>
      <c r="V146" s="62">
        <v>110</v>
      </c>
      <c r="W146" s="61">
        <f t="shared" si="58"/>
        <v>47</v>
      </c>
      <c r="X146" s="61">
        <v>35.799999999999997</v>
      </c>
      <c r="Y146" s="61">
        <v>11.2</v>
      </c>
      <c r="Z146" s="62">
        <v>57</v>
      </c>
      <c r="AA146" s="61">
        <f t="shared" si="46"/>
        <v>32.4</v>
      </c>
      <c r="AB146" s="61">
        <v>29.2</v>
      </c>
      <c r="AC146" s="61">
        <v>3.2</v>
      </c>
      <c r="AD146" s="61">
        <f t="shared" si="57"/>
        <v>41.70000000000001</v>
      </c>
    </row>
    <row r="147" spans="1:30" x14ac:dyDescent="0.25">
      <c r="A147" s="8">
        <v>141</v>
      </c>
      <c r="B147" s="38" t="s">
        <v>455</v>
      </c>
      <c r="C147" s="53">
        <v>93638427</v>
      </c>
      <c r="D147" s="54">
        <f t="shared" si="47"/>
        <v>871.90000000000009</v>
      </c>
      <c r="E147" s="54" t="s">
        <v>456</v>
      </c>
      <c r="F147" s="54">
        <f t="shared" si="48"/>
        <v>392</v>
      </c>
      <c r="G147" s="54" t="s">
        <v>457</v>
      </c>
      <c r="H147" s="54" t="s">
        <v>458</v>
      </c>
      <c r="I147" s="54" t="s">
        <v>459</v>
      </c>
      <c r="J147" s="54">
        <f t="shared" si="49"/>
        <v>115.10000000000001</v>
      </c>
      <c r="K147" s="54" t="s">
        <v>460</v>
      </c>
      <c r="L147" s="54" t="s">
        <v>461</v>
      </c>
      <c r="M147" s="54" t="s">
        <v>462</v>
      </c>
      <c r="N147" s="54">
        <f t="shared" si="50"/>
        <v>364.8</v>
      </c>
      <c r="O147" s="54" t="s">
        <v>463</v>
      </c>
      <c r="P147" s="54" t="s">
        <v>464</v>
      </c>
      <c r="Q147" s="54">
        <f t="shared" si="51"/>
        <v>1065.7</v>
      </c>
      <c r="R147" s="55">
        <v>832</v>
      </c>
      <c r="S147" s="56">
        <f t="shared" si="45"/>
        <v>425.20000000000005</v>
      </c>
      <c r="T147" s="54">
        <v>405.1</v>
      </c>
      <c r="U147" s="54">
        <v>20.100000000000001</v>
      </c>
      <c r="V147" s="55">
        <v>893</v>
      </c>
      <c r="W147" s="54">
        <f t="shared" si="58"/>
        <v>284.2</v>
      </c>
      <c r="X147" s="54">
        <v>185.7</v>
      </c>
      <c r="Y147" s="54">
        <v>98.5</v>
      </c>
      <c r="Z147" s="55">
        <v>381</v>
      </c>
      <c r="AA147" s="54">
        <f t="shared" si="46"/>
        <v>356.3</v>
      </c>
      <c r="AB147" s="54">
        <v>315</v>
      </c>
      <c r="AC147" s="54">
        <v>41.3</v>
      </c>
      <c r="AD147" s="54">
        <f t="shared" si="57"/>
        <v>193.79999999999995</v>
      </c>
    </row>
    <row r="148" spans="1:30" x14ac:dyDescent="0.25">
      <c r="A148" s="68">
        <v>142</v>
      </c>
      <c r="B148" s="68" t="s">
        <v>466</v>
      </c>
      <c r="C148" s="68"/>
      <c r="D148" s="69">
        <f>D140+D133+D130+D117+D107+D99+D98+D93+D86+D78+D69+D58+D56+D49+D40+D28+D17+D10+D8</f>
        <v>96260.6</v>
      </c>
      <c r="E148" s="69">
        <f t="shared" ref="E148:AD148" si="59">E140+E133+E130+E117+E107+E99+E98+E93+E86+E78+E69+E58+E56+E49+E40+E28+E17+E10+E8</f>
        <v>42937</v>
      </c>
      <c r="F148" s="69">
        <f t="shared" si="59"/>
        <v>25755.800000000003</v>
      </c>
      <c r="G148" s="69">
        <f t="shared" si="59"/>
        <v>22833.1</v>
      </c>
      <c r="H148" s="69">
        <f t="shared" si="59"/>
        <v>2905.7</v>
      </c>
      <c r="I148" s="69">
        <f t="shared" si="59"/>
        <v>35829</v>
      </c>
      <c r="J148" s="69">
        <f t="shared" si="59"/>
        <v>22065.9</v>
      </c>
      <c r="K148" s="69">
        <f t="shared" si="59"/>
        <v>19051.099999999999</v>
      </c>
      <c r="L148" s="69">
        <f t="shared" si="59"/>
        <v>3000.8</v>
      </c>
      <c r="M148" s="69">
        <f t="shared" si="59"/>
        <v>30648</v>
      </c>
      <c r="N148" s="69">
        <f t="shared" si="59"/>
        <v>48438.9</v>
      </c>
      <c r="O148" s="69">
        <f t="shared" si="59"/>
        <v>42051.1</v>
      </c>
      <c r="P148" s="69">
        <f t="shared" si="59"/>
        <v>6183.8</v>
      </c>
      <c r="Q148" s="69">
        <f t="shared" si="59"/>
        <v>95860</v>
      </c>
      <c r="R148" s="69">
        <f t="shared" si="59"/>
        <v>48460</v>
      </c>
      <c r="S148" s="69">
        <f t="shared" si="59"/>
        <v>24528</v>
      </c>
      <c r="T148" s="69">
        <f t="shared" si="59"/>
        <v>21924.400000000001</v>
      </c>
      <c r="U148" s="69">
        <f t="shared" si="59"/>
        <v>2605.4</v>
      </c>
      <c r="V148" s="69">
        <f t="shared" si="59"/>
        <v>39635</v>
      </c>
      <c r="W148" s="69">
        <f t="shared" si="59"/>
        <v>24566</v>
      </c>
      <c r="X148" s="69">
        <f t="shared" si="59"/>
        <v>21514.7</v>
      </c>
      <c r="Y148" s="69">
        <f t="shared" si="59"/>
        <v>3051.5</v>
      </c>
      <c r="Z148" s="69">
        <f t="shared" si="59"/>
        <v>32578</v>
      </c>
      <c r="AA148" s="69">
        <f t="shared" si="59"/>
        <v>46905</v>
      </c>
      <c r="AB148" s="69">
        <f t="shared" si="59"/>
        <v>40516.5</v>
      </c>
      <c r="AC148" s="69">
        <f t="shared" si="59"/>
        <v>6389</v>
      </c>
      <c r="AD148" s="69">
        <f t="shared" si="59"/>
        <v>6927.2</v>
      </c>
    </row>
  </sheetData>
  <mergeCells count="12">
    <mergeCell ref="AD2:AD6"/>
    <mergeCell ref="A2:A6"/>
    <mergeCell ref="B2:B6"/>
    <mergeCell ref="C2:C6"/>
    <mergeCell ref="D2:D6"/>
    <mergeCell ref="E2:H5"/>
    <mergeCell ref="I2:L5"/>
    <mergeCell ref="M2:P5"/>
    <mergeCell ref="Q2:Q6"/>
    <mergeCell ref="R2:U5"/>
    <mergeCell ref="V2:Y5"/>
    <mergeCell ref="Z2:AC5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2015-03-31T10:50:23Z</dcterms:modified>
</cp:coreProperties>
</file>