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обращений'!$A$1:$AH$40</definedName>
    <definedName name="_xlnm.Print_Area" localSheetId="1">'Тематика вопроса'!$A$1:$U$22</definedName>
  </definedNames>
  <calcPr fullCalcOnLoad="1"/>
</workbook>
</file>

<file path=xl/sharedStrings.xml><?xml version="1.0" encoding="utf-8"?>
<sst xmlns="http://schemas.openxmlformats.org/spreadsheetml/2006/main" count="121" uniqueCount="91">
  <si>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</si>
  <si>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</si>
  <si>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</si>
  <si>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</si>
  <si>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</si>
  <si>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</si>
  <si>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</si>
  <si>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</si>
  <si>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</si>
  <si>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</si>
  <si>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</si>
  <si>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</si>
  <si>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</si>
  <si>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</si>
  <si>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</si>
  <si>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</si>
  <si>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</si>
  <si>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</si>
  <si>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</si>
  <si>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</si>
  <si>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</si>
  <si>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</si>
  <si>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</si>
  <si>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</si>
  <si>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</si>
  <si>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</si>
  <si>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</si>
  <si>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</si>
  <si>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</si>
  <si>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</si>
  <si>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</si>
  <si>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</si>
  <si>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</si>
  <si>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</si>
  <si>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</si>
  <si>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</si>
  <si>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</si>
  <si>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</si>
  <si>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</si>
  <si>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</si>
  <si>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</si>
  <si>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</si>
  <si>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</si>
  <si>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</si>
  <si>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</si>
  <si>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</si>
  <si>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</si>
  <si>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</si>
  <si>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</si>
  <si>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</si>
  <si>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</si>
  <si>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</si>
  <si>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</si>
  <si>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</si>
  <si>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</si>
  <si>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</si>
  <si>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</si>
  <si>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</si>
  <si>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</si>
  <si>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</si>
  <si>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</si>
  <si>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гр. 18 = гр. 19 + гр. 20;    гр. 29 = гр. 30 + гр. 31;</t>
  </si>
  <si>
    <t>гр. 29 = гр. 18 + гр. 22 - гр.24;</t>
  </si>
  <si>
    <t>гр. 33 = (гр. 25/ гр. 22) х 100;</t>
  </si>
  <si>
    <t>гр. 34 = (гр. 31/ гр. 22) х 100;</t>
  </si>
  <si>
    <t>гр. 24 не равна (гр. 25 + гр. 26);</t>
  </si>
  <si>
    <t>в графе 14: для УФНС количество обращений, поступивших из ЦА ФНС России; для ИФНС - из УФНС;</t>
  </si>
  <si>
    <t>в графе 17 - за исключением обращений, перенаправленных из ЦА ФНС России;</t>
  </si>
  <si>
    <r>
      <rPr>
        <sz val="12"/>
        <color indexed="8"/>
        <rFont val="Calibri"/>
        <family val="2"/>
      </rPr>
      <t>* графа 21 и графа 32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</si>
  <si>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r>
      <t>**</t>
    </r>
    <r>
      <rPr>
        <sz val="12"/>
        <color indexed="8"/>
        <rFont val="Calibri"/>
        <family val="2"/>
      </rPr>
      <t xml:space="preserve"> данные по графе 27 справочно (входят в количество обращений, исполненных в отчетном периоде)</t>
    </r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</si>
  <si>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</si>
  <si>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</si>
  <si>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</si>
  <si>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</si>
  <si>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</si>
  <si>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значение в ячейке ВСЕГО ПО РЕГИОНУ гр. 21 приложения № 1 = значение в ячейке ВСЕГО ПО РЕГИОНУ гр. 4  приложения № 2;</t>
  </si>
  <si>
    <t>Межрайонная  ИФНС России №1 по Вологодской области</t>
  </si>
  <si>
    <t>Межрайонная  ИФНС России №4 по Вологодской области</t>
  </si>
  <si>
    <t>Межрайонная  ИФНС России №5 по Вологодской области</t>
  </si>
  <si>
    <t>Межрайонная  ИФНС России №7 по Вологодской области</t>
  </si>
  <si>
    <t>Межрайонная  ИФНС России №8 по Вологодской области</t>
  </si>
  <si>
    <t>Межрайонная  ИФНС России №9 по Вологодской области</t>
  </si>
  <si>
    <t>Межрайонная  ИФНС России №10 по Вологодской области</t>
  </si>
  <si>
    <t>Межрайонная  ИФНС России №11 по Вологодской области</t>
  </si>
  <si>
    <t>Межрайонная  ИФНС России №12 по Вологодской области</t>
  </si>
  <si>
    <t>Межрайонная  ИФНС России №13 по Вологодской области</t>
  </si>
  <si>
    <t>УФНС России по Вологодской области</t>
  </si>
  <si>
    <t>Приложение № 2
к письму УФНС России по Вологодской области от _____________№ _____________</t>
  </si>
  <si>
    <t>0003.0008.0086.0557 
Возврат или зачет излишне уплаченных или взысканных сумм налогов, сборов, взносов, пеней и штрафов</t>
  </si>
  <si>
    <t xml:space="preserve"> в Управление Федеральной налоговой службы по Вологодской области и подведомственные  инспекции  за 3 квартал 2022 года</t>
  </si>
  <si>
    <t>в Управление Федеральной налоговой службы по Вологодской области и подведомственные  инспекции  за 3 квартал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</si>
</sst>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56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vertical="center" textRotation="90"/>
    </xf>
    <xf numFmtId="0" fontId="58" fillId="32" borderId="10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textRotation="90" wrapText="1"/>
    </xf>
    <xf numFmtId="0" fontId="2" fillId="32" borderId="0" xfId="0" applyFont="1" applyFill="1" applyAlignment="1">
      <alignment horizontal="right" vertical="center" wrapText="1"/>
    </xf>
    <xf numFmtId="0" fontId="56" fillId="32" borderId="0" xfId="0" applyFont="1" applyFill="1" applyAlignment="1">
      <alignment horizontal="right"/>
    </xf>
    <xf numFmtId="0" fontId="6" fillId="32" borderId="2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56" fillId="32" borderId="17" xfId="0" applyFont="1" applyFill="1" applyBorder="1" applyAlignment="1">
      <alignment horizontal="center" vertical="center" wrapText="1"/>
    </xf>
    <xf numFmtId="0" fontId="56" fillId="32" borderId="18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/>
    </xf>
    <xf numFmtId="0" fontId="59" fillId="32" borderId="30" xfId="0" applyFont="1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59" fillId="32" borderId="33" xfId="0" applyFont="1" applyFill="1" applyBorder="1" applyAlignment="1">
      <alignment horizontal="center" vertical="center" wrapText="1"/>
    </xf>
    <xf numFmtId="0" fontId="59" fillId="32" borderId="34" xfId="0" applyFont="1" applyFill="1" applyBorder="1" applyAlignment="1">
      <alignment horizontal="center" vertical="center" wrapText="1"/>
    </xf>
    <xf numFmtId="0" fontId="0" fillId="32" borderId="20" xfId="0" applyFill="1" applyBorder="1" applyAlignment="1">
      <alignment/>
    </xf>
    <xf numFmtId="0" fontId="2" fillId="32" borderId="19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left" vertical="center" wrapText="1"/>
    </xf>
    <xf numFmtId="0" fontId="6" fillId="32" borderId="36" xfId="0" applyFont="1" applyFill="1" applyBorder="1" applyAlignment="1">
      <alignment horizontal="left" vertical="center" wrapText="1"/>
    </xf>
    <xf numFmtId="0" fontId="6" fillId="32" borderId="37" xfId="0" applyFont="1" applyFill="1" applyBorder="1" applyAlignment="1">
      <alignment horizontal="left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2" fontId="56" fillId="32" borderId="40" xfId="0" applyNumberFormat="1" applyFont="1" applyFill="1" applyBorder="1" applyAlignment="1">
      <alignment horizontal="center" vertical="center" wrapText="1"/>
    </xf>
    <xf numFmtId="2" fontId="56" fillId="32" borderId="22" xfId="0" applyNumberFormat="1" applyFont="1" applyFill="1" applyBorder="1" applyAlignment="1">
      <alignment vertical="center" wrapText="1"/>
    </xf>
    <xf numFmtId="2" fontId="56" fillId="32" borderId="22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/>
    </xf>
    <xf numFmtId="0" fontId="0" fillId="0" borderId="0" xfId="0" applyAlignment="1">
      <alignment/>
    </xf>
    <xf numFmtId="0" fontId="60" fillId="32" borderId="0" xfId="0" applyFont="1" applyFill="1" applyAlignment="1">
      <alignment horizontal="center" vertical="center"/>
    </xf>
    <xf numFmtId="0" fontId="9" fillId="32" borderId="41" xfId="0" applyFont="1" applyFill="1" applyBorder="1" applyAlignment="1">
      <alignment horizontal="center" vertical="center" wrapText="1"/>
    </xf>
    <xf numFmtId="0" fontId="9" fillId="32" borderId="42" xfId="0" applyFont="1" applyFill="1" applyBorder="1" applyAlignment="1">
      <alignment horizontal="center" vertical="center" wrapText="1"/>
    </xf>
    <xf numFmtId="0" fontId="61" fillId="32" borderId="43" xfId="0" applyFont="1" applyFill="1" applyBorder="1" applyAlignment="1">
      <alignment horizontal="center" vertical="center" wrapText="1"/>
    </xf>
    <xf numFmtId="0" fontId="61" fillId="32" borderId="44" xfId="0" applyFont="1" applyFill="1" applyBorder="1" applyAlignment="1">
      <alignment horizontal="center" vertical="center" wrapText="1"/>
    </xf>
    <xf numFmtId="170" fontId="61" fillId="32" borderId="30" xfId="43" applyFont="1" applyFill="1" applyBorder="1" applyAlignment="1">
      <alignment horizontal="center" vertical="center" textRotation="90" wrapText="1"/>
    </xf>
    <xf numFmtId="170" fontId="61" fillId="32" borderId="25" xfId="43" applyFont="1" applyFill="1" applyBorder="1" applyAlignment="1">
      <alignment horizontal="center" vertical="center" textRotation="90" wrapText="1"/>
    </xf>
    <xf numFmtId="170" fontId="61" fillId="32" borderId="31" xfId="43" applyFont="1" applyFill="1" applyBorder="1" applyAlignment="1">
      <alignment horizontal="center" vertical="center" textRotation="90" wrapText="1"/>
    </xf>
    <xf numFmtId="0" fontId="61" fillId="32" borderId="30" xfId="0" applyFont="1" applyFill="1" applyBorder="1" applyAlignment="1">
      <alignment horizontal="center" vertical="center" wrapText="1"/>
    </xf>
    <xf numFmtId="0" fontId="61" fillId="32" borderId="31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textRotation="90" wrapText="1"/>
    </xf>
    <xf numFmtId="0" fontId="8" fillId="32" borderId="45" xfId="0" applyFont="1" applyFill="1" applyBorder="1" applyAlignment="1">
      <alignment horizontal="center" vertical="center" textRotation="90" wrapText="1"/>
    </xf>
    <xf numFmtId="0" fontId="8" fillId="32" borderId="28" xfId="0" applyFont="1" applyFill="1" applyBorder="1" applyAlignment="1">
      <alignment horizontal="center" vertical="center" textRotation="90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left" vertical="center" wrapText="1"/>
    </xf>
    <xf numFmtId="0" fontId="6" fillId="32" borderId="46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 wrapText="1"/>
    </xf>
    <xf numFmtId="0" fontId="6" fillId="32" borderId="39" xfId="0" applyFont="1" applyFill="1" applyBorder="1" applyAlignment="1">
      <alignment horizontal="center" vertical="top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9" fillId="32" borderId="50" xfId="0" applyFont="1" applyFill="1" applyBorder="1" applyAlignment="1">
      <alignment horizontal="center" vertical="center" wrapText="1"/>
    </xf>
    <xf numFmtId="0" fontId="9" fillId="32" borderId="51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61" fillId="32" borderId="52" xfId="0" applyFont="1" applyFill="1" applyBorder="1" applyAlignment="1">
      <alignment horizontal="center" vertical="center" wrapText="1"/>
    </xf>
    <xf numFmtId="0" fontId="61" fillId="32" borderId="29" xfId="0" applyFont="1" applyFill="1" applyBorder="1" applyAlignment="1">
      <alignment horizontal="center" vertical="center" wrapText="1"/>
    </xf>
    <xf numFmtId="0" fontId="61" fillId="32" borderId="53" xfId="0" applyFont="1" applyFill="1" applyBorder="1" applyAlignment="1">
      <alignment horizontal="center" vertical="center" wrapText="1"/>
    </xf>
    <xf numFmtId="0" fontId="61" fillId="32" borderId="54" xfId="0" applyFont="1" applyFill="1" applyBorder="1" applyAlignment="1">
      <alignment horizontal="center" vertical="center" wrapText="1"/>
    </xf>
    <xf numFmtId="0" fontId="9" fillId="32" borderId="55" xfId="0" applyFont="1" applyFill="1" applyBorder="1" applyAlignment="1">
      <alignment horizontal="center" vertical="center" wrapText="1" shrinkToFit="1"/>
    </xf>
    <xf numFmtId="0" fontId="9" fillId="32" borderId="11" xfId="0" applyFont="1" applyFill="1" applyBorder="1" applyAlignment="1">
      <alignment horizontal="center" vertical="center" wrapText="1" shrinkToFit="1"/>
    </xf>
    <xf numFmtId="0" fontId="9" fillId="32" borderId="56" xfId="0" applyFont="1" applyFill="1" applyBorder="1" applyAlignment="1">
      <alignment horizontal="center" vertical="center" wrapText="1" shrinkToFit="1"/>
    </xf>
    <xf numFmtId="0" fontId="0" fillId="32" borderId="0" xfId="0" applyFill="1" applyAlignment="1">
      <alignment horizontal="left" vertical="center" wrapText="1"/>
    </xf>
    <xf numFmtId="0" fontId="5" fillId="32" borderId="34" xfId="0" applyFont="1" applyFill="1" applyBorder="1" applyAlignment="1">
      <alignment horizontal="center" vertical="center" textRotation="90" wrapText="1"/>
    </xf>
    <xf numFmtId="0" fontId="5" fillId="32" borderId="49" xfId="0" applyFont="1" applyFill="1" applyBorder="1" applyAlignment="1">
      <alignment horizontal="center" vertical="center" textRotation="90" wrapText="1"/>
    </xf>
    <xf numFmtId="0" fontId="5" fillId="32" borderId="32" xfId="0" applyFont="1" applyFill="1" applyBorder="1" applyAlignment="1">
      <alignment horizontal="center" vertical="center" textRotation="90" wrapText="1"/>
    </xf>
    <xf numFmtId="0" fontId="5" fillId="32" borderId="30" xfId="0" applyFont="1" applyFill="1" applyBorder="1" applyAlignment="1">
      <alignment horizontal="center" vertical="center" textRotation="90" wrapText="1"/>
    </xf>
    <xf numFmtId="0" fontId="5" fillId="32" borderId="25" xfId="0" applyFont="1" applyFill="1" applyBorder="1" applyAlignment="1">
      <alignment horizontal="center" vertical="center" textRotation="90" wrapText="1"/>
    </xf>
    <xf numFmtId="0" fontId="5" fillId="32" borderId="31" xfId="0" applyFont="1" applyFill="1" applyBorder="1" applyAlignment="1">
      <alignment horizontal="center" vertical="center" textRotation="90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63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left" vertical="center" wrapText="1"/>
    </xf>
    <xf numFmtId="0" fontId="61" fillId="32" borderId="4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1" fillId="32" borderId="25" xfId="0" applyFont="1" applyFill="1" applyBorder="1" applyAlignment="1">
      <alignment horizontal="center" vertical="center" wrapText="1"/>
    </xf>
    <xf numFmtId="0" fontId="8" fillId="32" borderId="57" xfId="0" applyFont="1" applyFill="1" applyBorder="1" applyAlignment="1">
      <alignment horizontal="center" vertical="center" textRotation="90" wrapText="1" shrinkToFit="1"/>
    </xf>
    <xf numFmtId="0" fontId="8" fillId="32" borderId="33" xfId="0" applyFont="1" applyFill="1" applyBorder="1" applyAlignment="1">
      <alignment horizontal="center" vertical="center" textRotation="90" wrapText="1" shrinkToFit="1"/>
    </xf>
    <xf numFmtId="0" fontId="61" fillId="32" borderId="58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textRotation="90" wrapText="1"/>
    </xf>
    <xf numFmtId="0" fontId="8" fillId="32" borderId="26" xfId="0" applyFont="1" applyFill="1" applyBorder="1" applyAlignment="1">
      <alignment horizontal="center" vertical="center" textRotation="90" wrapText="1"/>
    </xf>
    <xf numFmtId="0" fontId="8" fillId="32" borderId="29" xfId="0" applyFont="1" applyFill="1" applyBorder="1" applyAlignment="1">
      <alignment horizontal="center" vertical="center" textRotation="90" wrapText="1"/>
    </xf>
    <xf numFmtId="0" fontId="64" fillId="32" borderId="42" xfId="0" applyFont="1" applyFill="1" applyBorder="1" applyAlignment="1">
      <alignment horizontal="center" vertical="center" wrapText="1"/>
    </xf>
    <xf numFmtId="0" fontId="64" fillId="32" borderId="10" xfId="0" applyFont="1" applyFill="1" applyBorder="1" applyAlignment="1">
      <alignment horizontal="center" vertical="center" wrapText="1"/>
    </xf>
    <xf numFmtId="0" fontId="64" fillId="32" borderId="51" xfId="0" applyFont="1" applyFill="1" applyBorder="1" applyAlignment="1">
      <alignment horizontal="center" vertical="center" textRotation="90"/>
    </xf>
    <xf numFmtId="0" fontId="64" fillId="32" borderId="13" xfId="0" applyFont="1" applyFill="1" applyBorder="1" applyAlignment="1">
      <alignment horizontal="center" vertical="center" textRotation="90"/>
    </xf>
    <xf numFmtId="0" fontId="65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0" borderId="0" xfId="0" applyAlignment="1">
      <alignment/>
    </xf>
    <xf numFmtId="0" fontId="60" fillId="32" borderId="0" xfId="0" applyFont="1" applyFill="1" applyAlignment="1">
      <alignment horizontal="center" vertical="center"/>
    </xf>
    <xf numFmtId="0" fontId="60" fillId="32" borderId="0" xfId="0" applyFont="1" applyFill="1" applyBorder="1" applyAlignment="1">
      <alignment horizontal="center" vertical="center" wrapText="1"/>
    </xf>
    <xf numFmtId="0" fontId="64" fillId="32" borderId="50" xfId="0" applyFont="1" applyFill="1" applyBorder="1" applyAlignment="1">
      <alignment horizontal="center" vertical="center" wrapText="1"/>
    </xf>
    <xf numFmtId="0" fontId="64" fillId="32" borderId="57" xfId="0" applyFont="1" applyFill="1" applyBorder="1" applyAlignment="1">
      <alignment horizontal="center" vertical="center" wrapText="1"/>
    </xf>
    <xf numFmtId="0" fontId="59" fillId="32" borderId="42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64" fillId="32" borderId="0" xfId="0" applyFont="1" applyFill="1" applyBorder="1" applyAlignment="1">
      <alignment horizontal="center" vertical="center" textRotation="90"/>
    </xf>
    <xf numFmtId="0" fontId="59" fillId="32" borderId="0" xfId="0" applyFont="1" applyFill="1" applyBorder="1" applyAlignment="1">
      <alignment horizontal="center" vertical="center" wrapText="1"/>
    </xf>
    <xf numFmtId="0" fontId="0" fillId="32" borderId="49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0" fontId="34" fillId="32" borderId="51" xfId="0" applyFont="1" applyFill="1" applyBorder="1" applyAlignment="1">
      <alignment horizontal="center" vertical="center"/>
    </xf>
    <xf numFmtId="0" fontId="34" fillId="32" borderId="13" xfId="0" applyFont="1" applyFill="1" applyBorder="1" applyAlignment="1">
      <alignment horizontal="center" vertical="center"/>
    </xf>
    <xf numFmtId="0" fontId="0" fillId="32" borderId="62" xfId="0" applyFill="1" applyBorder="1" applyAlignment="1">
      <alignment horizontal="center" vertical="center"/>
    </xf>
    <xf numFmtId="0" fontId="34" fillId="32" borderId="62" xfId="0" applyFont="1" applyFill="1" applyBorder="1" applyAlignment="1">
      <alignment horizontal="center" vertical="center"/>
    </xf>
    <xf numFmtId="0" fontId="34" fillId="32" borderId="63" xfId="0" applyFont="1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0" fontId="0" fillId="32" borderId="64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2" fontId="56" fillId="32" borderId="44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2" fontId="56" fillId="32" borderId="48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2" fillId="32" borderId="64" xfId="0" applyFont="1" applyFill="1" applyBorder="1" applyAlignment="1">
      <alignment horizontal="center" vertical="center" wrapText="1"/>
    </xf>
    <xf numFmtId="0" fontId="12" fillId="32" borderId="62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2" fillId="32" borderId="66" xfId="0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0" fontId="13" fillId="32" borderId="6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2" fontId="56" fillId="32" borderId="6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zoomScale="60" zoomScaleNormal="60" zoomScaleSheetLayoutView="80" zoomScalePageLayoutView="60" workbookViewId="0" topLeftCell="A10">
      <selection activeCell="A30" sqref="A30:AH30"/>
    </sheetView>
  </sheetViews>
  <sheetFormatPr defaultColWidth="9.140625" defaultRowHeight="15"/>
  <cols>
    <col min="1" max="1" width="4.7109375" style="3" customWidth="1"/>
    <col min="2" max="2" width="8.28125" style="3" customWidth="1"/>
    <col min="3" max="3" width="27.28125" style="3" customWidth="1"/>
    <col min="4" max="4" width="9.57421875" style="3" customWidth="1"/>
    <col min="5" max="6" width="6.7109375" style="3" customWidth="1"/>
    <col min="7" max="7" width="9.57421875" style="3" customWidth="1"/>
    <col min="8" max="8" width="8.57421875" style="3" customWidth="1"/>
    <col min="9" max="11" width="8.7109375" style="3" customWidth="1"/>
    <col min="12" max="12" width="9.28125" style="3" customWidth="1"/>
    <col min="13" max="13" width="11.28125" style="3" customWidth="1"/>
    <col min="14" max="14" width="10.28125" style="3" customWidth="1"/>
    <col min="15" max="15" width="9.7109375" style="3" customWidth="1"/>
    <col min="16" max="16" width="9.00390625" style="3" bestFit="1" customWidth="1"/>
    <col min="17" max="17" width="9.7109375" style="3" customWidth="1"/>
    <col min="18" max="20" width="8.00390625" style="3" customWidth="1"/>
    <col min="21" max="21" width="8.57421875" style="3" customWidth="1"/>
    <col min="22" max="22" width="11.00390625" style="3" customWidth="1"/>
    <col min="23" max="23" width="10.28125" style="3" customWidth="1"/>
    <col min="24" max="24" width="8.421875" style="3" customWidth="1"/>
    <col min="25" max="25" width="9.28125" style="3" customWidth="1"/>
    <col min="26" max="26" width="9.00390625" style="3" customWidth="1"/>
    <col min="27" max="27" width="9.140625" style="3" customWidth="1"/>
    <col min="28" max="28" width="12.8515625" style="3" customWidth="1"/>
    <col min="29" max="29" width="8.140625" style="3" customWidth="1"/>
    <col min="30" max="30" width="8.28125" style="3" customWidth="1"/>
    <col min="31" max="31" width="8.140625" style="3" customWidth="1"/>
    <col min="32" max="32" width="9.00390625" style="3" customWidth="1"/>
    <col min="33" max="33" width="16.00390625" style="3" customWidth="1"/>
    <col min="34" max="34" width="19.00390625" style="3" customWidth="1"/>
    <col min="35" max="16384" width="9.140625" style="3" customWidth="1"/>
  </cols>
  <sheetData>
    <row r="1" spans="1:34" ht="53.25" customHeight="1">
      <c r="A1" s="35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135" t="s">
        <v>87</v>
      </c>
      <c r="AF1" s="136"/>
      <c r="AG1" s="136"/>
      <c r="AH1" s="136"/>
    </row>
    <row r="2" spans="1:34" ht="27.75" customHeight="1">
      <c r="A2" s="122" t="s">
        <v>26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34" s="7" customFormat="1" ht="33" customHeight="1" thickBot="1">
      <c r="A3" s="123" t="s">
        <v>89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</row>
    <row r="4" spans="1:34" ht="78" customHeight="1">
      <c r="A4" s="124" t="s">
        <v>0</v>
      </c>
      <c r="B4" s="124" t="s">
        <v>1</v>
      </c>
      <c r="C4" s="110" t="s">
        <v>14</v>
      </c>
      <c r="D4" s="103" t="s">
        <v>22</v>
      </c>
      <c r="E4" s="78"/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104"/>
      <c r="R4" s="78" t="s">
        <v>23</v>
      </c>
      <c r="S4" s="79"/>
      <c r="T4" s="79"/>
      <c r="U4" s="79"/>
      <c r="V4" s="124" t="s">
        <v>44</v>
      </c>
      <c r="W4" s="124" t="s">
        <v>45</v>
      </c>
      <c r="X4" s="103" t="s">
        <v>16</v>
      </c>
      <c r="Y4" s="79"/>
      <c r="Z4" s="104"/>
      <c r="AA4" s="120" t="s">
        <v>54</v>
      </c>
      <c r="AB4" s="121"/>
      <c r="AC4" s="78" t="s">
        <v>51</v>
      </c>
      <c r="AD4" s="79"/>
      <c r="AE4" s="79"/>
      <c r="AF4" s="79"/>
      <c r="AG4" s="94" t="s">
        <v>47</v>
      </c>
      <c r="AH4" s="94" t="s">
        <v>46</v>
      </c>
    </row>
    <row r="5" spans="1:34" ht="16.5" customHeight="1">
      <c r="A5" s="125"/>
      <c r="B5" s="125"/>
      <c r="C5" s="111"/>
      <c r="D5" s="138" t="s">
        <v>38</v>
      </c>
      <c r="E5" s="97" t="s">
        <v>3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87" t="s">
        <v>38</v>
      </c>
      <c r="S5" s="127" t="s">
        <v>3</v>
      </c>
      <c r="T5" s="127"/>
      <c r="U5" s="128"/>
      <c r="V5" s="125"/>
      <c r="W5" s="125"/>
      <c r="X5" s="87" t="s">
        <v>38</v>
      </c>
      <c r="Y5" s="127" t="s">
        <v>3</v>
      </c>
      <c r="Z5" s="128"/>
      <c r="AA5" s="87" t="s">
        <v>55</v>
      </c>
      <c r="AB5" s="14" t="s">
        <v>3</v>
      </c>
      <c r="AC5" s="144" t="s">
        <v>38</v>
      </c>
      <c r="AD5" s="127" t="s">
        <v>3</v>
      </c>
      <c r="AE5" s="127"/>
      <c r="AF5" s="128"/>
      <c r="AG5" s="95"/>
      <c r="AH5" s="95"/>
    </row>
    <row r="6" spans="1:34" ht="47.25" customHeight="1">
      <c r="A6" s="125"/>
      <c r="B6" s="125"/>
      <c r="C6" s="111"/>
      <c r="D6" s="138"/>
      <c r="E6" s="97" t="s">
        <v>4</v>
      </c>
      <c r="F6" s="98"/>
      <c r="G6" s="98"/>
      <c r="H6" s="98"/>
      <c r="I6" s="98"/>
      <c r="J6" s="98"/>
      <c r="K6" s="98"/>
      <c r="L6" s="98"/>
      <c r="M6" s="90" t="s">
        <v>12</v>
      </c>
      <c r="N6" s="90" t="s">
        <v>53</v>
      </c>
      <c r="O6" s="90" t="s">
        <v>21</v>
      </c>
      <c r="P6" s="90" t="s">
        <v>13</v>
      </c>
      <c r="Q6" s="100" t="s">
        <v>5</v>
      </c>
      <c r="R6" s="88"/>
      <c r="S6" s="117" t="s">
        <v>49</v>
      </c>
      <c r="T6" s="97" t="s">
        <v>48</v>
      </c>
      <c r="U6" s="99"/>
      <c r="V6" s="125"/>
      <c r="W6" s="125"/>
      <c r="X6" s="88"/>
      <c r="Y6" s="117" t="s">
        <v>15</v>
      </c>
      <c r="Z6" s="114" t="s">
        <v>17</v>
      </c>
      <c r="AA6" s="88"/>
      <c r="AB6" s="114" t="s">
        <v>18</v>
      </c>
      <c r="AC6" s="145"/>
      <c r="AD6" s="117" t="s">
        <v>49</v>
      </c>
      <c r="AE6" s="97" t="s">
        <v>48</v>
      </c>
      <c r="AF6" s="99"/>
      <c r="AG6" s="95"/>
      <c r="AH6" s="95"/>
    </row>
    <row r="7" spans="1:34" ht="48" customHeight="1">
      <c r="A7" s="125"/>
      <c r="B7" s="125"/>
      <c r="C7" s="111"/>
      <c r="D7" s="138"/>
      <c r="E7" s="80" t="s">
        <v>9</v>
      </c>
      <c r="F7" s="134"/>
      <c r="G7" s="81"/>
      <c r="H7" s="85" t="s">
        <v>56</v>
      </c>
      <c r="I7" s="85" t="s">
        <v>11</v>
      </c>
      <c r="J7" s="108" t="s">
        <v>24</v>
      </c>
      <c r="K7" s="109"/>
      <c r="L7" s="109"/>
      <c r="M7" s="91"/>
      <c r="N7" s="91"/>
      <c r="O7" s="91"/>
      <c r="P7" s="91"/>
      <c r="Q7" s="101"/>
      <c r="R7" s="88"/>
      <c r="S7" s="118"/>
      <c r="T7" s="117" t="s">
        <v>2</v>
      </c>
      <c r="U7" s="114" t="s">
        <v>50</v>
      </c>
      <c r="V7" s="125"/>
      <c r="W7" s="125"/>
      <c r="X7" s="88"/>
      <c r="Y7" s="118"/>
      <c r="Z7" s="115"/>
      <c r="AA7" s="88"/>
      <c r="AB7" s="115"/>
      <c r="AC7" s="145"/>
      <c r="AD7" s="118"/>
      <c r="AE7" s="117" t="s">
        <v>2</v>
      </c>
      <c r="AF7" s="114" t="s">
        <v>50</v>
      </c>
      <c r="AG7" s="95"/>
      <c r="AH7" s="95"/>
    </row>
    <row r="8" spans="1:34" ht="48" customHeight="1">
      <c r="A8" s="125"/>
      <c r="B8" s="125"/>
      <c r="C8" s="111"/>
      <c r="D8" s="139"/>
      <c r="E8" s="82" t="s">
        <v>2</v>
      </c>
      <c r="F8" s="80" t="s">
        <v>57</v>
      </c>
      <c r="G8" s="81"/>
      <c r="H8" s="137"/>
      <c r="I8" s="140"/>
      <c r="J8" s="82" t="s">
        <v>2</v>
      </c>
      <c r="K8" s="80" t="s">
        <v>3</v>
      </c>
      <c r="L8" s="81"/>
      <c r="M8" s="91"/>
      <c r="N8" s="91"/>
      <c r="O8" s="91"/>
      <c r="P8" s="91"/>
      <c r="Q8" s="101"/>
      <c r="R8" s="88"/>
      <c r="S8" s="118"/>
      <c r="T8" s="118"/>
      <c r="U8" s="115"/>
      <c r="V8" s="125"/>
      <c r="W8" s="125"/>
      <c r="X8" s="88"/>
      <c r="Y8" s="118"/>
      <c r="Z8" s="115"/>
      <c r="AA8" s="88"/>
      <c r="AB8" s="115"/>
      <c r="AC8" s="145"/>
      <c r="AD8" s="118"/>
      <c r="AE8" s="118"/>
      <c r="AF8" s="115"/>
      <c r="AG8" s="95"/>
      <c r="AH8" s="95"/>
    </row>
    <row r="9" spans="1:34" ht="20.25" customHeight="1">
      <c r="A9" s="125"/>
      <c r="B9" s="125"/>
      <c r="C9" s="111"/>
      <c r="D9" s="139"/>
      <c r="E9" s="83"/>
      <c r="F9" s="85" t="s">
        <v>58</v>
      </c>
      <c r="G9" s="106" t="s">
        <v>59</v>
      </c>
      <c r="H9" s="137"/>
      <c r="I9" s="140"/>
      <c r="J9" s="83"/>
      <c r="K9" s="105" t="s">
        <v>58</v>
      </c>
      <c r="L9" s="106" t="s">
        <v>59</v>
      </c>
      <c r="M9" s="91"/>
      <c r="N9" s="91"/>
      <c r="O9" s="91"/>
      <c r="P9" s="91"/>
      <c r="Q9" s="101"/>
      <c r="R9" s="88"/>
      <c r="S9" s="118"/>
      <c r="T9" s="118"/>
      <c r="U9" s="115"/>
      <c r="V9" s="125"/>
      <c r="W9" s="125"/>
      <c r="X9" s="88"/>
      <c r="Y9" s="118"/>
      <c r="Z9" s="115"/>
      <c r="AA9" s="88"/>
      <c r="AB9" s="115"/>
      <c r="AC9" s="145"/>
      <c r="AD9" s="118"/>
      <c r="AE9" s="118"/>
      <c r="AF9" s="115"/>
      <c r="AG9" s="95"/>
      <c r="AH9" s="95"/>
    </row>
    <row r="10" spans="1:34" ht="126" customHeight="1" thickBot="1">
      <c r="A10" s="126"/>
      <c r="B10" s="126"/>
      <c r="C10" s="112"/>
      <c r="D10" s="139"/>
      <c r="E10" s="84"/>
      <c r="F10" s="86"/>
      <c r="G10" s="107"/>
      <c r="H10" s="86"/>
      <c r="I10" s="86"/>
      <c r="J10" s="84"/>
      <c r="K10" s="85"/>
      <c r="L10" s="107"/>
      <c r="M10" s="92"/>
      <c r="N10" s="92"/>
      <c r="O10" s="92"/>
      <c r="P10" s="92"/>
      <c r="Q10" s="102"/>
      <c r="R10" s="89"/>
      <c r="S10" s="119"/>
      <c r="T10" s="119"/>
      <c r="U10" s="116"/>
      <c r="V10" s="126"/>
      <c r="W10" s="126"/>
      <c r="X10" s="89"/>
      <c r="Y10" s="119"/>
      <c r="Z10" s="116"/>
      <c r="AA10" s="89"/>
      <c r="AB10" s="116"/>
      <c r="AC10" s="146"/>
      <c r="AD10" s="119"/>
      <c r="AE10" s="119"/>
      <c r="AF10" s="116"/>
      <c r="AG10" s="96"/>
      <c r="AH10" s="96"/>
    </row>
    <row r="11" spans="1:34" s="4" customFormat="1" ht="14.25" customHeight="1" thickBot="1">
      <c r="A11" s="25">
        <v>1</v>
      </c>
      <c r="B11" s="26">
        <v>2</v>
      </c>
      <c r="C11" s="25">
        <v>3</v>
      </c>
      <c r="D11" s="26">
        <v>4</v>
      </c>
      <c r="E11" s="29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26">
        <v>14</v>
      </c>
      <c r="O11" s="26">
        <v>15</v>
      </c>
      <c r="P11" s="26">
        <v>16</v>
      </c>
      <c r="Q11" s="26">
        <v>17</v>
      </c>
      <c r="R11" s="26">
        <v>18</v>
      </c>
      <c r="S11" s="26">
        <v>19</v>
      </c>
      <c r="T11" s="26">
        <v>20</v>
      </c>
      <c r="U11" s="26">
        <v>21</v>
      </c>
      <c r="V11" s="26">
        <v>22</v>
      </c>
      <c r="W11" s="26">
        <v>23</v>
      </c>
      <c r="X11" s="26">
        <v>24</v>
      </c>
      <c r="Y11" s="26">
        <v>25</v>
      </c>
      <c r="Z11" s="26">
        <v>26</v>
      </c>
      <c r="AA11" s="26">
        <v>27</v>
      </c>
      <c r="AB11" s="26">
        <v>28</v>
      </c>
      <c r="AC11" s="70">
        <v>29</v>
      </c>
      <c r="AD11" s="26">
        <v>30</v>
      </c>
      <c r="AE11" s="26">
        <v>31</v>
      </c>
      <c r="AF11" s="26">
        <v>32</v>
      </c>
      <c r="AG11" s="26">
        <v>33</v>
      </c>
      <c r="AH11" s="26">
        <v>34</v>
      </c>
    </row>
    <row r="12" spans="1:34" ht="30" customHeight="1" hidden="1">
      <c r="A12" s="12"/>
      <c r="B12" s="15"/>
      <c r="C12" s="12"/>
      <c r="D12" s="1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3"/>
      <c r="R12" s="11"/>
      <c r="S12" s="11"/>
      <c r="T12" s="11"/>
      <c r="U12" s="11"/>
      <c r="V12" s="15"/>
      <c r="W12" s="11"/>
      <c r="X12" s="12"/>
      <c r="Y12" s="11"/>
      <c r="Z12" s="13"/>
      <c r="AA12" s="12"/>
      <c r="AB12" s="13"/>
      <c r="AC12" s="11"/>
      <c r="AD12" s="11"/>
      <c r="AE12" s="11"/>
      <c r="AF12" s="13"/>
      <c r="AG12" s="13"/>
      <c r="AH12" s="15"/>
    </row>
    <row r="13" spans="1:34" ht="30" customHeight="1">
      <c r="A13" s="37">
        <v>1</v>
      </c>
      <c r="B13" s="37">
        <v>3529</v>
      </c>
      <c r="C13" s="61" t="s">
        <v>76</v>
      </c>
      <c r="D13" s="177">
        <v>224</v>
      </c>
      <c r="E13" s="178">
        <v>41</v>
      </c>
      <c r="F13" s="179">
        <v>28</v>
      </c>
      <c r="G13" s="179">
        <v>13</v>
      </c>
      <c r="H13" s="179">
        <v>0</v>
      </c>
      <c r="I13" s="179">
        <v>0</v>
      </c>
      <c r="J13" s="179">
        <v>150</v>
      </c>
      <c r="K13" s="179">
        <v>27</v>
      </c>
      <c r="L13" s="179">
        <v>123</v>
      </c>
      <c r="M13" s="179">
        <v>31</v>
      </c>
      <c r="N13" s="179">
        <v>0</v>
      </c>
      <c r="O13" s="179">
        <v>0</v>
      </c>
      <c r="P13" s="179">
        <v>2</v>
      </c>
      <c r="Q13" s="180">
        <v>0</v>
      </c>
      <c r="R13" s="181">
        <v>45</v>
      </c>
      <c r="S13" s="178">
        <v>45</v>
      </c>
      <c r="T13" s="179">
        <v>0</v>
      </c>
      <c r="U13" s="180">
        <v>0</v>
      </c>
      <c r="V13" s="181">
        <v>224</v>
      </c>
      <c r="W13" s="182">
        <v>0</v>
      </c>
      <c r="X13" s="181">
        <v>238</v>
      </c>
      <c r="Y13" s="178">
        <v>0</v>
      </c>
      <c r="Z13" s="179">
        <v>0</v>
      </c>
      <c r="AA13" s="183">
        <v>31</v>
      </c>
      <c r="AB13" s="180">
        <v>0</v>
      </c>
      <c r="AC13" s="181">
        <v>31</v>
      </c>
      <c r="AD13" s="178">
        <v>31</v>
      </c>
      <c r="AE13" s="179">
        <v>0</v>
      </c>
      <c r="AF13" s="180">
        <v>0</v>
      </c>
      <c r="AG13" s="181">
        <v>0</v>
      </c>
      <c r="AH13" s="184">
        <v>0</v>
      </c>
    </row>
    <row r="14" spans="1:34" ht="30" customHeight="1">
      <c r="A14" s="19">
        <v>2</v>
      </c>
      <c r="B14" s="19">
        <v>3532</v>
      </c>
      <c r="C14" s="62" t="s">
        <v>77</v>
      </c>
      <c r="D14" s="177">
        <f>E14+H14+I14+J14+M14+N14+O14+P14+Q14</f>
        <v>90</v>
      </c>
      <c r="E14" s="178">
        <v>7</v>
      </c>
      <c r="F14" s="185">
        <v>6</v>
      </c>
      <c r="G14" s="185">
        <v>1</v>
      </c>
      <c r="H14" s="185">
        <v>0</v>
      </c>
      <c r="I14" s="179">
        <v>0</v>
      </c>
      <c r="J14" s="179">
        <v>83</v>
      </c>
      <c r="K14" s="179">
        <v>15</v>
      </c>
      <c r="L14" s="179">
        <v>68</v>
      </c>
      <c r="M14" s="179">
        <v>0</v>
      </c>
      <c r="N14" s="179">
        <v>0</v>
      </c>
      <c r="O14" s="179">
        <v>0</v>
      </c>
      <c r="P14" s="179">
        <v>0</v>
      </c>
      <c r="Q14" s="180">
        <v>0</v>
      </c>
      <c r="R14" s="186">
        <v>0</v>
      </c>
      <c r="S14" s="178">
        <v>0</v>
      </c>
      <c r="T14" s="179">
        <v>0</v>
      </c>
      <c r="U14" s="180">
        <v>0</v>
      </c>
      <c r="V14" s="177">
        <v>90</v>
      </c>
      <c r="W14" s="182">
        <v>0</v>
      </c>
      <c r="X14" s="177">
        <v>85</v>
      </c>
      <c r="Y14" s="178">
        <v>0</v>
      </c>
      <c r="Z14" s="179">
        <v>0</v>
      </c>
      <c r="AA14" s="179">
        <v>8</v>
      </c>
      <c r="AB14" s="180">
        <v>0</v>
      </c>
      <c r="AC14" s="177">
        <v>5</v>
      </c>
      <c r="AD14" s="178">
        <v>5</v>
      </c>
      <c r="AE14" s="179">
        <v>0</v>
      </c>
      <c r="AF14" s="180">
        <v>0</v>
      </c>
      <c r="AG14" s="177">
        <f>(Y14/V14)*100</f>
        <v>0</v>
      </c>
      <c r="AH14" s="184">
        <f>(AE14/V14)*100</f>
        <v>0</v>
      </c>
    </row>
    <row r="15" spans="1:34" ht="30" customHeight="1">
      <c r="A15" s="19">
        <v>3</v>
      </c>
      <c r="B15" s="19">
        <v>3533</v>
      </c>
      <c r="C15" s="62" t="s">
        <v>78</v>
      </c>
      <c r="D15" s="177">
        <v>160</v>
      </c>
      <c r="E15" s="178">
        <v>9</v>
      </c>
      <c r="F15" s="179">
        <v>7</v>
      </c>
      <c r="G15" s="179">
        <v>2</v>
      </c>
      <c r="H15" s="179">
        <v>105</v>
      </c>
      <c r="I15" s="179">
        <v>0</v>
      </c>
      <c r="J15" s="179">
        <v>46</v>
      </c>
      <c r="K15" s="179">
        <v>14</v>
      </c>
      <c r="L15" s="179">
        <v>32</v>
      </c>
      <c r="M15" s="179">
        <v>0</v>
      </c>
      <c r="N15" s="179">
        <v>0</v>
      </c>
      <c r="O15" s="179">
        <v>0</v>
      </c>
      <c r="P15" s="179">
        <v>0</v>
      </c>
      <c r="Q15" s="180">
        <v>0</v>
      </c>
      <c r="R15" s="177">
        <v>1</v>
      </c>
      <c r="S15" s="178">
        <v>1</v>
      </c>
      <c r="T15" s="179">
        <v>0</v>
      </c>
      <c r="U15" s="180">
        <v>0</v>
      </c>
      <c r="V15" s="177">
        <v>160</v>
      </c>
      <c r="W15" s="182">
        <v>0</v>
      </c>
      <c r="X15" s="177">
        <v>159</v>
      </c>
      <c r="Y15" s="178"/>
      <c r="Z15" s="179"/>
      <c r="AA15" s="183">
        <v>5</v>
      </c>
      <c r="AB15" s="180">
        <v>0</v>
      </c>
      <c r="AC15" s="177">
        <v>2</v>
      </c>
      <c r="AD15" s="178">
        <v>2</v>
      </c>
      <c r="AE15" s="179">
        <v>0</v>
      </c>
      <c r="AF15" s="180">
        <v>0</v>
      </c>
      <c r="AG15" s="177">
        <f>(Y15/V15)*100</f>
        <v>0</v>
      </c>
      <c r="AH15" s="184">
        <f>(AE15/V15)*100</f>
        <v>0</v>
      </c>
    </row>
    <row r="16" spans="1:34" ht="30" customHeight="1">
      <c r="A16" s="19">
        <v>4</v>
      </c>
      <c r="B16" s="19">
        <v>3535</v>
      </c>
      <c r="C16" s="62" t="s">
        <v>79</v>
      </c>
      <c r="D16" s="177">
        <v>401</v>
      </c>
      <c r="E16" s="178">
        <v>3</v>
      </c>
      <c r="F16" s="179">
        <v>3</v>
      </c>
      <c r="G16" s="179">
        <v>0</v>
      </c>
      <c r="H16" s="179">
        <v>318</v>
      </c>
      <c r="I16" s="179">
        <v>0</v>
      </c>
      <c r="J16" s="179">
        <v>74</v>
      </c>
      <c r="K16" s="179">
        <v>15</v>
      </c>
      <c r="L16" s="179">
        <v>59</v>
      </c>
      <c r="M16" s="179">
        <v>5</v>
      </c>
      <c r="N16" s="179">
        <v>0</v>
      </c>
      <c r="O16" s="179">
        <v>0</v>
      </c>
      <c r="P16" s="179">
        <v>1</v>
      </c>
      <c r="Q16" s="180">
        <v>0</v>
      </c>
      <c r="R16" s="177">
        <v>6</v>
      </c>
      <c r="S16" s="178">
        <v>6</v>
      </c>
      <c r="T16" s="179">
        <v>0</v>
      </c>
      <c r="U16" s="180">
        <v>0</v>
      </c>
      <c r="V16" s="177">
        <v>401</v>
      </c>
      <c r="W16" s="182">
        <v>0</v>
      </c>
      <c r="X16" s="177">
        <v>404</v>
      </c>
      <c r="Y16" s="178">
        <v>0</v>
      </c>
      <c r="Z16" s="187">
        <v>0</v>
      </c>
      <c r="AA16" s="188">
        <v>17</v>
      </c>
      <c r="AB16" s="180">
        <v>0</v>
      </c>
      <c r="AC16" s="177">
        <v>3</v>
      </c>
      <c r="AD16" s="178">
        <v>3</v>
      </c>
      <c r="AE16" s="179">
        <v>0</v>
      </c>
      <c r="AF16" s="180">
        <v>0</v>
      </c>
      <c r="AG16" s="177">
        <v>0</v>
      </c>
      <c r="AH16" s="189">
        <v>0</v>
      </c>
    </row>
    <row r="17" spans="1:34" ht="30" customHeight="1">
      <c r="A17" s="19">
        <v>5</v>
      </c>
      <c r="B17" s="19">
        <v>3536</v>
      </c>
      <c r="C17" s="62" t="s">
        <v>80</v>
      </c>
      <c r="D17" s="177">
        <v>226</v>
      </c>
      <c r="E17" s="178">
        <v>6</v>
      </c>
      <c r="F17" s="179">
        <v>6</v>
      </c>
      <c r="G17" s="179">
        <v>0</v>
      </c>
      <c r="H17" s="179">
        <v>36</v>
      </c>
      <c r="I17" s="179">
        <v>0</v>
      </c>
      <c r="J17" s="179">
        <v>146</v>
      </c>
      <c r="K17" s="179">
        <v>38</v>
      </c>
      <c r="L17" s="179">
        <v>108</v>
      </c>
      <c r="M17" s="179">
        <v>34</v>
      </c>
      <c r="N17" s="179">
        <v>0</v>
      </c>
      <c r="O17" s="179">
        <v>0</v>
      </c>
      <c r="P17" s="179">
        <v>4</v>
      </c>
      <c r="Q17" s="180">
        <v>0</v>
      </c>
      <c r="R17" s="177">
        <v>197</v>
      </c>
      <c r="S17" s="178">
        <v>197</v>
      </c>
      <c r="T17" s="179">
        <v>0</v>
      </c>
      <c r="U17" s="180">
        <v>0</v>
      </c>
      <c r="V17" s="177">
        <v>226</v>
      </c>
      <c r="W17" s="182">
        <v>0</v>
      </c>
      <c r="X17" s="177">
        <v>206</v>
      </c>
      <c r="Y17" s="178">
        <v>0</v>
      </c>
      <c r="Z17" s="187">
        <v>0</v>
      </c>
      <c r="AA17" s="188">
        <v>1</v>
      </c>
      <c r="AB17" s="180">
        <v>0</v>
      </c>
      <c r="AC17" s="177">
        <v>217</v>
      </c>
      <c r="AD17" s="178">
        <v>217</v>
      </c>
      <c r="AE17" s="179">
        <v>0</v>
      </c>
      <c r="AF17" s="180">
        <v>0</v>
      </c>
      <c r="AG17" s="177">
        <v>0</v>
      </c>
      <c r="AH17" s="189">
        <v>0</v>
      </c>
    </row>
    <row r="18" spans="1:34" ht="30" customHeight="1">
      <c r="A18" s="38">
        <v>6</v>
      </c>
      <c r="B18" s="19">
        <v>3537</v>
      </c>
      <c r="C18" s="62" t="s">
        <v>81</v>
      </c>
      <c r="D18" s="177">
        <v>108</v>
      </c>
      <c r="E18" s="178">
        <v>14</v>
      </c>
      <c r="F18" s="179">
        <v>9</v>
      </c>
      <c r="G18" s="179">
        <v>5</v>
      </c>
      <c r="H18" s="179">
        <v>0</v>
      </c>
      <c r="I18" s="179">
        <v>0</v>
      </c>
      <c r="J18" s="179">
        <v>75</v>
      </c>
      <c r="K18" s="179">
        <v>11</v>
      </c>
      <c r="L18" s="179">
        <v>64</v>
      </c>
      <c r="M18" s="179">
        <v>12</v>
      </c>
      <c r="N18" s="179">
        <v>2</v>
      </c>
      <c r="O18" s="179">
        <v>0</v>
      </c>
      <c r="P18" s="179">
        <v>5</v>
      </c>
      <c r="Q18" s="180">
        <v>0</v>
      </c>
      <c r="R18" s="177">
        <v>9</v>
      </c>
      <c r="S18" s="178">
        <v>9</v>
      </c>
      <c r="T18" s="179">
        <v>0</v>
      </c>
      <c r="U18" s="180">
        <v>0</v>
      </c>
      <c r="V18" s="177">
        <v>108</v>
      </c>
      <c r="W18" s="182">
        <v>0</v>
      </c>
      <c r="X18" s="177">
        <v>110</v>
      </c>
      <c r="Y18" s="178">
        <v>0</v>
      </c>
      <c r="Z18" s="187">
        <v>0</v>
      </c>
      <c r="AA18" s="188">
        <v>14</v>
      </c>
      <c r="AB18" s="180">
        <v>0</v>
      </c>
      <c r="AC18" s="177">
        <v>7</v>
      </c>
      <c r="AD18" s="178">
        <v>7</v>
      </c>
      <c r="AE18" s="179">
        <v>0</v>
      </c>
      <c r="AF18" s="180">
        <v>0</v>
      </c>
      <c r="AG18" s="177">
        <f>(Y18/V18)*100</f>
        <v>0</v>
      </c>
      <c r="AH18" s="189">
        <f>(AE18/V18)*100</f>
        <v>0</v>
      </c>
    </row>
    <row r="19" spans="1:34" ht="45.75" customHeight="1">
      <c r="A19" s="39">
        <v>7</v>
      </c>
      <c r="B19" s="19">
        <v>3538</v>
      </c>
      <c r="C19" s="62" t="s">
        <v>82</v>
      </c>
      <c r="D19" s="177">
        <v>109</v>
      </c>
      <c r="E19" s="178">
        <v>8</v>
      </c>
      <c r="F19" s="179">
        <v>8</v>
      </c>
      <c r="G19" s="179">
        <v>0</v>
      </c>
      <c r="H19" s="179">
        <v>0</v>
      </c>
      <c r="I19" s="179">
        <v>0</v>
      </c>
      <c r="J19" s="179">
        <v>90</v>
      </c>
      <c r="K19" s="179">
        <v>30</v>
      </c>
      <c r="L19" s="179">
        <v>60</v>
      </c>
      <c r="M19" s="179">
        <v>9</v>
      </c>
      <c r="N19" s="179">
        <v>1</v>
      </c>
      <c r="O19" s="179">
        <v>0</v>
      </c>
      <c r="P19" s="179">
        <v>1</v>
      </c>
      <c r="Q19" s="180">
        <v>0</v>
      </c>
      <c r="R19" s="177">
        <v>36</v>
      </c>
      <c r="S19" s="178">
        <v>36</v>
      </c>
      <c r="T19" s="179">
        <v>0</v>
      </c>
      <c r="U19" s="180">
        <v>0</v>
      </c>
      <c r="V19" s="177">
        <v>109</v>
      </c>
      <c r="W19" s="182">
        <v>0</v>
      </c>
      <c r="X19" s="177">
        <v>116</v>
      </c>
      <c r="Y19" s="178">
        <v>0</v>
      </c>
      <c r="Z19" s="187">
        <v>0</v>
      </c>
      <c r="AA19" s="188">
        <v>7</v>
      </c>
      <c r="AB19" s="180">
        <v>0</v>
      </c>
      <c r="AC19" s="177">
        <v>29</v>
      </c>
      <c r="AD19" s="178">
        <v>29</v>
      </c>
      <c r="AE19" s="179">
        <v>0</v>
      </c>
      <c r="AF19" s="180">
        <v>0</v>
      </c>
      <c r="AG19" s="177">
        <v>0</v>
      </c>
      <c r="AH19" s="189">
        <v>0</v>
      </c>
    </row>
    <row r="20" spans="1:34" ht="45" customHeight="1">
      <c r="A20" s="39">
        <v>8</v>
      </c>
      <c r="B20" s="19">
        <v>3525</v>
      </c>
      <c r="C20" s="62" t="s">
        <v>83</v>
      </c>
      <c r="D20" s="177">
        <v>3024</v>
      </c>
      <c r="E20" s="178">
        <v>69</v>
      </c>
      <c r="F20" s="179">
        <v>69</v>
      </c>
      <c r="G20" s="179">
        <v>0</v>
      </c>
      <c r="H20" s="179">
        <v>1898</v>
      </c>
      <c r="I20" s="179">
        <v>0</v>
      </c>
      <c r="J20" s="179">
        <v>982</v>
      </c>
      <c r="K20" s="179">
        <v>234</v>
      </c>
      <c r="L20" s="179">
        <v>748</v>
      </c>
      <c r="M20" s="179">
        <v>41</v>
      </c>
      <c r="N20" s="179">
        <v>8</v>
      </c>
      <c r="O20" s="179">
        <v>0</v>
      </c>
      <c r="P20" s="179">
        <v>26</v>
      </c>
      <c r="Q20" s="180">
        <v>0</v>
      </c>
      <c r="R20" s="177">
        <v>200</v>
      </c>
      <c r="S20" s="178">
        <v>200</v>
      </c>
      <c r="T20" s="179">
        <v>0</v>
      </c>
      <c r="U20" s="180">
        <v>0</v>
      </c>
      <c r="V20" s="177">
        <v>3024</v>
      </c>
      <c r="W20" s="182">
        <v>0</v>
      </c>
      <c r="X20" s="177">
        <v>3097</v>
      </c>
      <c r="Y20" s="178">
        <v>0</v>
      </c>
      <c r="Z20" s="187">
        <v>0</v>
      </c>
      <c r="AA20" s="188">
        <v>49</v>
      </c>
      <c r="AB20" s="180">
        <v>0</v>
      </c>
      <c r="AC20" s="177">
        <v>127</v>
      </c>
      <c r="AD20" s="178">
        <v>127</v>
      </c>
      <c r="AE20" s="179">
        <v>0</v>
      </c>
      <c r="AF20" s="180">
        <v>0</v>
      </c>
      <c r="AG20" s="190">
        <v>0</v>
      </c>
      <c r="AH20" s="189">
        <v>0</v>
      </c>
    </row>
    <row r="21" spans="1:34" s="5" customFormat="1" ht="43.5" customHeight="1">
      <c r="A21" s="40">
        <v>9</v>
      </c>
      <c r="B21" s="19">
        <v>3528</v>
      </c>
      <c r="C21" s="62" t="s">
        <v>84</v>
      </c>
      <c r="D21" s="177">
        <v>616</v>
      </c>
      <c r="E21" s="178">
        <v>73</v>
      </c>
      <c r="F21" s="179">
        <v>73</v>
      </c>
      <c r="G21" s="179">
        <v>0</v>
      </c>
      <c r="H21" s="179">
        <v>6</v>
      </c>
      <c r="I21" s="179">
        <v>0</v>
      </c>
      <c r="J21" s="179">
        <v>509</v>
      </c>
      <c r="K21" s="179">
        <v>120</v>
      </c>
      <c r="L21" s="179">
        <v>389</v>
      </c>
      <c r="M21" s="179">
        <v>23</v>
      </c>
      <c r="N21" s="179">
        <v>2</v>
      </c>
      <c r="O21" s="179">
        <v>0</v>
      </c>
      <c r="P21" s="179">
        <v>3</v>
      </c>
      <c r="Q21" s="180">
        <v>0</v>
      </c>
      <c r="R21" s="177">
        <v>28</v>
      </c>
      <c r="S21" s="178">
        <v>28</v>
      </c>
      <c r="T21" s="179">
        <v>0</v>
      </c>
      <c r="U21" s="180">
        <v>0</v>
      </c>
      <c r="V21" s="177">
        <v>616</v>
      </c>
      <c r="W21" s="182">
        <v>0</v>
      </c>
      <c r="X21" s="177">
        <v>622</v>
      </c>
      <c r="Y21" s="178">
        <v>0</v>
      </c>
      <c r="Z21" s="187">
        <v>0</v>
      </c>
      <c r="AA21" s="188">
        <v>0</v>
      </c>
      <c r="AB21" s="180">
        <v>0</v>
      </c>
      <c r="AC21" s="177">
        <v>22</v>
      </c>
      <c r="AD21" s="178">
        <v>22</v>
      </c>
      <c r="AE21" s="179">
        <v>0</v>
      </c>
      <c r="AF21" s="180">
        <v>0</v>
      </c>
      <c r="AG21" s="177">
        <f>(Y21/V21)*100</f>
        <v>0</v>
      </c>
      <c r="AH21" s="189">
        <f>(AE21/V21)*100</f>
        <v>0</v>
      </c>
    </row>
    <row r="22" spans="1:34" s="5" customFormat="1" ht="50.25" customHeight="1" thickBot="1">
      <c r="A22" s="41">
        <v>10</v>
      </c>
      <c r="B22" s="20">
        <v>3539</v>
      </c>
      <c r="C22" s="63" t="s">
        <v>85</v>
      </c>
      <c r="D22" s="191">
        <f>E22+H22+I22+J22+M22+N22+O22+P22+Q22</f>
        <v>224</v>
      </c>
      <c r="E22" s="192">
        <f>F22+G22</f>
        <v>50</v>
      </c>
      <c r="F22" s="193">
        <v>32</v>
      </c>
      <c r="G22" s="193">
        <v>18</v>
      </c>
      <c r="H22" s="193">
        <v>0</v>
      </c>
      <c r="I22" s="193">
        <v>0</v>
      </c>
      <c r="J22" s="193">
        <f>K22+L22</f>
        <v>109</v>
      </c>
      <c r="K22" s="193">
        <v>13</v>
      </c>
      <c r="L22" s="193">
        <v>96</v>
      </c>
      <c r="M22" s="193">
        <v>0</v>
      </c>
      <c r="N22" s="194">
        <v>0</v>
      </c>
      <c r="O22" s="194">
        <v>0</v>
      </c>
      <c r="P22" s="193">
        <v>65</v>
      </c>
      <c r="Q22" s="195">
        <v>0</v>
      </c>
      <c r="R22" s="191">
        <v>16</v>
      </c>
      <c r="S22" s="196">
        <v>16</v>
      </c>
      <c r="T22" s="194">
        <v>0</v>
      </c>
      <c r="U22" s="195">
        <v>0</v>
      </c>
      <c r="V22" s="191">
        <f>D22</f>
        <v>224</v>
      </c>
      <c r="W22" s="197">
        <v>0</v>
      </c>
      <c r="X22" s="191">
        <v>227</v>
      </c>
      <c r="Y22" s="196">
        <v>0</v>
      </c>
      <c r="Z22" s="198">
        <v>0</v>
      </c>
      <c r="AA22" s="199">
        <v>13</v>
      </c>
      <c r="AB22" s="195">
        <v>0</v>
      </c>
      <c r="AC22" s="191">
        <v>13</v>
      </c>
      <c r="AD22" s="196">
        <v>13</v>
      </c>
      <c r="AE22" s="194">
        <v>0</v>
      </c>
      <c r="AF22" s="195">
        <v>0</v>
      </c>
      <c r="AG22" s="200">
        <f>(Y22/V22)*100</f>
        <v>0</v>
      </c>
      <c r="AH22" s="201">
        <f>(AE22/V22)*100</f>
        <v>0</v>
      </c>
    </row>
    <row r="23" spans="1:34" ht="30" customHeight="1" thickBot="1">
      <c r="A23" s="141" t="s">
        <v>20</v>
      </c>
      <c r="B23" s="142"/>
      <c r="C23" s="143"/>
      <c r="D23" s="67">
        <f>E23+H23+I23+J23+M23+N23+O23+P23+Q23</f>
        <v>5182</v>
      </c>
      <c r="E23" s="45">
        <f>E13+E14+E15+E16+E17+E18+E19+E20+E21+E22</f>
        <v>280</v>
      </c>
      <c r="F23" s="45">
        <f aca="true" t="shared" si="0" ref="F23:Q23">F13+F14+F15+F16+F17+F18+F19+F20+F21+F22</f>
        <v>241</v>
      </c>
      <c r="G23" s="45">
        <f t="shared" si="0"/>
        <v>39</v>
      </c>
      <c r="H23" s="45">
        <f t="shared" si="0"/>
        <v>2363</v>
      </c>
      <c r="I23" s="45">
        <f t="shared" si="0"/>
        <v>0</v>
      </c>
      <c r="J23" s="45">
        <f t="shared" si="0"/>
        <v>2264</v>
      </c>
      <c r="K23" s="45">
        <f t="shared" si="0"/>
        <v>517</v>
      </c>
      <c r="L23" s="45">
        <f t="shared" si="0"/>
        <v>1747</v>
      </c>
      <c r="M23" s="45">
        <f t="shared" si="0"/>
        <v>155</v>
      </c>
      <c r="N23" s="45">
        <f t="shared" si="0"/>
        <v>13</v>
      </c>
      <c r="O23" s="45">
        <f t="shared" si="0"/>
        <v>0</v>
      </c>
      <c r="P23" s="45">
        <f t="shared" si="0"/>
        <v>107</v>
      </c>
      <c r="Q23" s="64">
        <f t="shared" si="0"/>
        <v>0</v>
      </c>
      <c r="R23" s="67">
        <f>S23+T23</f>
        <v>538</v>
      </c>
      <c r="S23" s="57">
        <f aca="true" t="shared" si="1" ref="S23:AB23">S13+S14+S15+S16+S17+S18+S19+S20+S21+S22</f>
        <v>538</v>
      </c>
      <c r="T23" s="57">
        <f t="shared" si="1"/>
        <v>0</v>
      </c>
      <c r="U23" s="64">
        <f t="shared" si="1"/>
        <v>0</v>
      </c>
      <c r="V23" s="67">
        <f t="shared" si="1"/>
        <v>5182</v>
      </c>
      <c r="W23" s="69">
        <f t="shared" si="1"/>
        <v>0</v>
      </c>
      <c r="X23" s="67">
        <f t="shared" si="1"/>
        <v>5264</v>
      </c>
      <c r="Y23" s="65">
        <f t="shared" si="1"/>
        <v>0</v>
      </c>
      <c r="Z23" s="71">
        <f t="shared" si="1"/>
        <v>0</v>
      </c>
      <c r="AA23" s="44">
        <f t="shared" si="1"/>
        <v>145</v>
      </c>
      <c r="AB23" s="71">
        <f t="shared" si="1"/>
        <v>0</v>
      </c>
      <c r="AC23" s="67">
        <f>AD23+AE23</f>
        <v>456</v>
      </c>
      <c r="AD23" s="65">
        <f>AD13+AD14+AD15+AD16+AD17+AD18+AD19+AD20+AD21+AD22</f>
        <v>456</v>
      </c>
      <c r="AE23" s="65">
        <f>AE13+AE14+AE15+AE16+AE17+AE18+AE19+AE20+AE21+AE22</f>
        <v>0</v>
      </c>
      <c r="AF23" s="71">
        <f>AF13+AF14+AF15+AF16+AF17+AF18+AF19+AF20+AF21+AF22</f>
        <v>0</v>
      </c>
      <c r="AG23" s="67">
        <f>AG13+AG14+AG15+AG16+AG17+AG18+AG19+AG20+AG21+AG22</f>
        <v>0</v>
      </c>
      <c r="AH23" s="72">
        <f>(AE23/V23)*100</f>
        <v>0</v>
      </c>
    </row>
    <row r="24" spans="1:34" ht="30" customHeight="1" hidden="1">
      <c r="A24" s="12"/>
      <c r="B24" s="11"/>
      <c r="C24" s="13"/>
      <c r="D24" s="68">
        <f>E24+H24+I24+J24+M24+N24+O24+P24+Q24</f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68">
        <f>S24+T24</f>
        <v>0</v>
      </c>
      <c r="S24" s="11"/>
      <c r="T24" s="11"/>
      <c r="U24" s="11"/>
      <c r="V24" s="15"/>
      <c r="W24" s="11"/>
      <c r="X24" s="15"/>
      <c r="Y24" s="11"/>
      <c r="Z24" s="13"/>
      <c r="AA24" s="11"/>
      <c r="AB24" s="11"/>
      <c r="AC24" s="68">
        <f>AD24+AE24</f>
        <v>0</v>
      </c>
      <c r="AD24" s="11"/>
      <c r="AE24" s="11"/>
      <c r="AF24" s="13"/>
      <c r="AG24" s="68" t="e">
        <f>(Y24/V24)*100</f>
        <v>#DIV/0!</v>
      </c>
      <c r="AH24" s="73" t="e">
        <f>(AE24/V24)*100</f>
        <v>#DIV/0!</v>
      </c>
    </row>
    <row r="25" spans="1:34" s="6" customFormat="1" ht="33.75" customHeight="1" thickBot="1">
      <c r="A25" s="21"/>
      <c r="B25" s="22">
        <v>3500</v>
      </c>
      <c r="C25" s="24" t="s">
        <v>86</v>
      </c>
      <c r="D25" s="68">
        <f>E25+H25+I25+J25+M25+N25+O25+P25+Q25</f>
        <v>224</v>
      </c>
      <c r="E25" s="23">
        <v>50</v>
      </c>
      <c r="F25" s="23">
        <v>50</v>
      </c>
      <c r="G25" s="16">
        <v>0</v>
      </c>
      <c r="H25" s="16">
        <v>0</v>
      </c>
      <c r="I25" s="16">
        <v>2</v>
      </c>
      <c r="J25" s="16">
        <v>30</v>
      </c>
      <c r="K25" s="16">
        <v>6</v>
      </c>
      <c r="L25" s="16">
        <v>24</v>
      </c>
      <c r="M25" s="16">
        <v>59</v>
      </c>
      <c r="N25" s="16">
        <v>25</v>
      </c>
      <c r="O25" s="16">
        <v>2</v>
      </c>
      <c r="P25" s="16">
        <v>52</v>
      </c>
      <c r="Q25" s="17">
        <v>4</v>
      </c>
      <c r="R25" s="68">
        <v>15</v>
      </c>
      <c r="S25" s="23">
        <v>15</v>
      </c>
      <c r="T25" s="16">
        <v>0</v>
      </c>
      <c r="U25" s="17">
        <v>0</v>
      </c>
      <c r="V25" s="68">
        <v>224</v>
      </c>
      <c r="W25" s="46">
        <v>0</v>
      </c>
      <c r="X25" s="68">
        <v>210</v>
      </c>
      <c r="Y25" s="23">
        <v>0</v>
      </c>
      <c r="Z25" s="28">
        <v>0</v>
      </c>
      <c r="AA25" s="23">
        <v>21</v>
      </c>
      <c r="AB25" s="17">
        <v>0</v>
      </c>
      <c r="AC25" s="68">
        <v>29</v>
      </c>
      <c r="AD25" s="23">
        <v>29</v>
      </c>
      <c r="AE25" s="16">
        <v>0</v>
      </c>
      <c r="AF25" s="28">
        <v>0</v>
      </c>
      <c r="AG25" s="68">
        <v>0</v>
      </c>
      <c r="AH25" s="74">
        <v>0</v>
      </c>
    </row>
    <row r="26" spans="1:34" ht="27" customHeight="1" thickBot="1">
      <c r="A26" s="129" t="s">
        <v>39</v>
      </c>
      <c r="B26" s="130"/>
      <c r="C26" s="130"/>
      <c r="D26" s="68">
        <f>E26+H26+I26+J26+M26+N26+O26+P26+Q26</f>
        <v>5406</v>
      </c>
      <c r="E26" s="27">
        <f>E23+E25</f>
        <v>330</v>
      </c>
      <c r="F26" s="27">
        <f aca="true" t="shared" si="2" ref="F26:Q26">F23+F25</f>
        <v>291</v>
      </c>
      <c r="G26" s="27">
        <f t="shared" si="2"/>
        <v>39</v>
      </c>
      <c r="H26" s="27">
        <f t="shared" si="2"/>
        <v>2363</v>
      </c>
      <c r="I26" s="27">
        <f t="shared" si="2"/>
        <v>2</v>
      </c>
      <c r="J26" s="27">
        <f t="shared" si="2"/>
        <v>2294</v>
      </c>
      <c r="K26" s="27">
        <f t="shared" si="2"/>
        <v>523</v>
      </c>
      <c r="L26" s="27">
        <f t="shared" si="2"/>
        <v>1771</v>
      </c>
      <c r="M26" s="27">
        <f t="shared" si="2"/>
        <v>214</v>
      </c>
      <c r="N26" s="27">
        <f t="shared" si="2"/>
        <v>38</v>
      </c>
      <c r="O26" s="27">
        <f t="shared" si="2"/>
        <v>2</v>
      </c>
      <c r="P26" s="27">
        <f t="shared" si="2"/>
        <v>159</v>
      </c>
      <c r="Q26" s="66">
        <f t="shared" si="2"/>
        <v>4</v>
      </c>
      <c r="R26" s="68">
        <f>S26+T26</f>
        <v>553</v>
      </c>
      <c r="S26" s="27">
        <f aca="true" t="shared" si="3" ref="S26:AB26">S23+S25</f>
        <v>553</v>
      </c>
      <c r="T26" s="27">
        <f t="shared" si="3"/>
        <v>0</v>
      </c>
      <c r="U26" s="66">
        <f t="shared" si="3"/>
        <v>0</v>
      </c>
      <c r="V26" s="68">
        <f t="shared" si="3"/>
        <v>5406</v>
      </c>
      <c r="W26" s="66">
        <f t="shared" si="3"/>
        <v>0</v>
      </c>
      <c r="X26" s="68">
        <f t="shared" si="3"/>
        <v>5474</v>
      </c>
      <c r="Y26" s="27">
        <f t="shared" si="3"/>
        <v>0</v>
      </c>
      <c r="Z26" s="27">
        <f t="shared" si="3"/>
        <v>0</v>
      </c>
      <c r="AA26" s="27">
        <f t="shared" si="3"/>
        <v>166</v>
      </c>
      <c r="AB26" s="27">
        <f t="shared" si="3"/>
        <v>0</v>
      </c>
      <c r="AC26" s="68">
        <f>AD26+AE26</f>
        <v>485</v>
      </c>
      <c r="AD26" s="27">
        <f>AD23+AD25</f>
        <v>485</v>
      </c>
      <c r="AE26" s="27">
        <f>AE23+AE25</f>
        <v>0</v>
      </c>
      <c r="AF26" s="30">
        <f>AF23+AF25</f>
        <v>0</v>
      </c>
      <c r="AG26" s="68">
        <f>(Y26/V26)*100</f>
        <v>0</v>
      </c>
      <c r="AH26" s="74">
        <f>(AE26/V26)*100</f>
        <v>0</v>
      </c>
    </row>
    <row r="27" spans="1:31" ht="14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4" ht="15">
      <c r="A28" s="131" t="s">
        <v>41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</row>
    <row r="29" spans="1:34" ht="18" customHeight="1">
      <c r="A29" s="93" t="s">
        <v>60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</row>
    <row r="30" spans="1:34" ht="12" customHeight="1">
      <c r="A30" s="93" t="s">
        <v>61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</row>
    <row r="31" spans="1:34" ht="18" customHeight="1">
      <c r="A31" s="93" t="s">
        <v>62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</row>
    <row r="32" spans="1:34" ht="15">
      <c r="A32" s="93" t="s">
        <v>63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</row>
    <row r="33" spans="1:34" ht="15">
      <c r="A33" s="93" t="s">
        <v>64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</row>
    <row r="34" spans="1:34" ht="15">
      <c r="A34" s="93" t="s">
        <v>65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</row>
    <row r="35" spans="1:34" ht="15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</row>
    <row r="36" spans="1:34" ht="15">
      <c r="A36" s="93" t="s">
        <v>75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</row>
    <row r="37" spans="1:31" ht="14.25">
      <c r="A37" s="93" t="s">
        <v>66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4.25">
      <c r="A38" s="93" t="s">
        <v>67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6"/>
      <c r="R38" s="6"/>
      <c r="S38" s="6"/>
      <c r="T38" s="1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4.25">
      <c r="A39" s="133" t="s">
        <v>68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6"/>
      <c r="R39" s="6"/>
      <c r="S39" s="6"/>
      <c r="T39" s="1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4.25">
      <c r="A40" s="113" t="s">
        <v>69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4.25">
      <c r="A41" s="6"/>
      <c r="B41" s="6"/>
      <c r="C41" s="6"/>
      <c r="D41" s="6"/>
      <c r="E41" s="11"/>
      <c r="F41" s="11"/>
      <c r="G41" s="6"/>
      <c r="H41" s="11"/>
      <c r="I41" s="6"/>
      <c r="J41" s="11"/>
      <c r="K41" s="11"/>
      <c r="L41" s="6"/>
      <c r="M41" s="6"/>
      <c r="N41" s="6"/>
      <c r="O41" s="6"/>
      <c r="P41" s="6"/>
      <c r="Q41" s="6"/>
      <c r="R41" s="6"/>
      <c r="S41" s="6"/>
      <c r="T41" s="11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4.25">
      <c r="A42" s="6"/>
      <c r="B42" s="6"/>
      <c r="C42" s="6"/>
      <c r="D42" s="6"/>
      <c r="E42" s="11"/>
      <c r="F42" s="11"/>
      <c r="G42" s="6"/>
      <c r="H42" s="11"/>
      <c r="I42" s="6"/>
      <c r="J42" s="11"/>
      <c r="K42" s="11"/>
      <c r="L42" s="6"/>
      <c r="M42" s="6"/>
      <c r="N42" s="6"/>
      <c r="O42" s="6"/>
      <c r="P42" s="6"/>
      <c r="Q42" s="6"/>
      <c r="R42" s="6"/>
      <c r="S42" s="6"/>
      <c r="T42" s="11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4.25">
      <c r="A43" s="6"/>
      <c r="B43" s="6"/>
      <c r="C43" s="6"/>
      <c r="D43" s="6"/>
      <c r="E43" s="11"/>
      <c r="F43" s="11"/>
      <c r="G43" s="6"/>
      <c r="H43" s="11"/>
      <c r="I43" s="6"/>
      <c r="J43" s="11"/>
      <c r="K43" s="11"/>
      <c r="L43" s="6"/>
      <c r="M43" s="6"/>
      <c r="N43" s="6"/>
      <c r="O43" s="6"/>
      <c r="P43" s="6"/>
      <c r="Q43" s="6"/>
      <c r="R43" s="6"/>
      <c r="S43" s="6"/>
      <c r="T43" s="11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4.25">
      <c r="A44" s="6"/>
      <c r="B44" s="6"/>
      <c r="C44" s="6"/>
      <c r="D44" s="6"/>
      <c r="E44" s="11"/>
      <c r="F44" s="11"/>
      <c r="G44" s="6"/>
      <c r="H44" s="11"/>
      <c r="I44" s="6"/>
      <c r="J44" s="11"/>
      <c r="K44" s="11"/>
      <c r="L44" s="6"/>
      <c r="M44" s="6"/>
      <c r="N44" s="6"/>
      <c r="O44" s="6"/>
      <c r="P44" s="6"/>
      <c r="Q44" s="6"/>
      <c r="R44" s="6"/>
      <c r="S44" s="6"/>
      <c r="T44" s="11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4.25">
      <c r="A45" s="6"/>
      <c r="B45" s="6"/>
      <c r="C45" s="6"/>
      <c r="D45" s="6"/>
      <c r="E45" s="11"/>
      <c r="F45" s="11"/>
      <c r="G45" s="6"/>
      <c r="H45" s="11"/>
      <c r="I45" s="6"/>
      <c r="J45" s="11"/>
      <c r="K45" s="11"/>
      <c r="L45" s="6"/>
      <c r="M45" s="6"/>
      <c r="N45" s="6"/>
      <c r="O45" s="6"/>
      <c r="P45" s="6"/>
      <c r="Q45" s="6"/>
      <c r="R45" s="6"/>
      <c r="S45" s="6"/>
      <c r="T45" s="11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4.25">
      <c r="A46" s="6"/>
      <c r="B46" s="6"/>
      <c r="C46" s="6"/>
      <c r="D46" s="6"/>
      <c r="E46" s="11"/>
      <c r="F46" s="11"/>
      <c r="G46" s="6"/>
      <c r="H46" s="11"/>
      <c r="I46" s="6"/>
      <c r="J46" s="11"/>
      <c r="K46" s="11"/>
      <c r="L46" s="6"/>
      <c r="M46" s="6"/>
      <c r="N46" s="6"/>
      <c r="O46" s="6"/>
      <c r="P46" s="6"/>
      <c r="Q46" s="6"/>
      <c r="R46" s="6"/>
      <c r="S46" s="6"/>
      <c r="T46" s="11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</sheetData>
  <sheetProtection/>
  <mergeCells count="68">
    <mergeCell ref="AE1:AH1"/>
    <mergeCell ref="A37:T37"/>
    <mergeCell ref="H7:H10"/>
    <mergeCell ref="D5:D10"/>
    <mergeCell ref="I7:I10"/>
    <mergeCell ref="A23:C23"/>
    <mergeCell ref="A29:AH29"/>
    <mergeCell ref="AC5:AC10"/>
    <mergeCell ref="AA5:AA10"/>
    <mergeCell ref="X5:X10"/>
    <mergeCell ref="A38:P38"/>
    <mergeCell ref="A39:P39"/>
    <mergeCell ref="T6:U6"/>
    <mergeCell ref="W4:W10"/>
    <mergeCell ref="D4:Q4"/>
    <mergeCell ref="E7:G7"/>
    <mergeCell ref="E6:L6"/>
    <mergeCell ref="M6:M10"/>
    <mergeCell ref="A35:AH35"/>
    <mergeCell ref="A31:AH31"/>
    <mergeCell ref="A32:AH32"/>
    <mergeCell ref="A26:C26"/>
    <mergeCell ref="S5:U5"/>
    <mergeCell ref="A30:AH30"/>
    <mergeCell ref="A34:AH34"/>
    <mergeCell ref="AD5:AF5"/>
    <mergeCell ref="T7:T10"/>
    <mergeCell ref="AE7:AE10"/>
    <mergeCell ref="A4:A10"/>
    <mergeCell ref="A28:AH28"/>
    <mergeCell ref="A2:AH2"/>
    <mergeCell ref="A3:AH3"/>
    <mergeCell ref="U7:U10"/>
    <mergeCell ref="V4:V10"/>
    <mergeCell ref="AD6:AD10"/>
    <mergeCell ref="Y6:Y10"/>
    <mergeCell ref="AE6:AF6"/>
    <mergeCell ref="AC4:AF4"/>
    <mergeCell ref="Y5:Z5"/>
    <mergeCell ref="B4:B10"/>
    <mergeCell ref="C4:C10"/>
    <mergeCell ref="A40:U40"/>
    <mergeCell ref="AF7:AF10"/>
    <mergeCell ref="AG4:AG10"/>
    <mergeCell ref="Z6:Z10"/>
    <mergeCell ref="G9:G10"/>
    <mergeCell ref="AB6:AB10"/>
    <mergeCell ref="S6:S10"/>
    <mergeCell ref="A36:AH36"/>
    <mergeCell ref="AA4:AB4"/>
    <mergeCell ref="A33:AH33"/>
    <mergeCell ref="AH4:AH10"/>
    <mergeCell ref="E5:Q5"/>
    <mergeCell ref="O6:O10"/>
    <mergeCell ref="P6:P10"/>
    <mergeCell ref="Q6:Q10"/>
    <mergeCell ref="X4:Z4"/>
    <mergeCell ref="K9:K10"/>
    <mergeCell ref="L9:L10"/>
    <mergeCell ref="J7:L7"/>
    <mergeCell ref="R4:U4"/>
    <mergeCell ref="F8:G8"/>
    <mergeCell ref="E8:E10"/>
    <mergeCell ref="K8:L8"/>
    <mergeCell ref="J8:J10"/>
    <mergeCell ref="F9:F10"/>
    <mergeCell ref="R5:R10"/>
    <mergeCell ref="N6:N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zoomScale="73" zoomScaleNormal="55" zoomScaleSheetLayoutView="73" workbookViewId="0" topLeftCell="A10">
      <selection activeCell="C30" sqref="C30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6.0039062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2" ht="41.25" customHeight="1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35" t="s">
        <v>87</v>
      </c>
      <c r="R1" s="136"/>
      <c r="S1" s="136"/>
      <c r="T1" s="136"/>
      <c r="U1" s="153"/>
      <c r="V1" s="76"/>
    </row>
    <row r="2" spans="1:22" ht="26.25" customHeight="1">
      <c r="A2" s="154" t="s">
        <v>28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77"/>
    </row>
    <row r="3" spans="1:22" ht="50.25" customHeight="1" thickBot="1">
      <c r="A3" s="155" t="s">
        <v>90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8"/>
      <c r="V3" s="8"/>
    </row>
    <row r="4" spans="1:22" ht="39" customHeight="1">
      <c r="A4" s="156" t="s">
        <v>8</v>
      </c>
      <c r="B4" s="158" t="s">
        <v>1</v>
      </c>
      <c r="C4" s="147" t="s">
        <v>7</v>
      </c>
      <c r="D4" s="147" t="s">
        <v>6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9" t="s">
        <v>25</v>
      </c>
      <c r="V4" s="160"/>
    </row>
    <row r="5" spans="1:22" ht="189.75" customHeight="1">
      <c r="A5" s="157"/>
      <c r="B5" s="159"/>
      <c r="C5" s="148"/>
      <c r="D5" s="34" t="s">
        <v>70</v>
      </c>
      <c r="E5" s="9" t="s">
        <v>37</v>
      </c>
      <c r="F5" s="9" t="s">
        <v>36</v>
      </c>
      <c r="G5" s="9" t="s">
        <v>71</v>
      </c>
      <c r="H5" s="9" t="s">
        <v>35</v>
      </c>
      <c r="I5" s="9" t="s">
        <v>34</v>
      </c>
      <c r="J5" s="9" t="s">
        <v>33</v>
      </c>
      <c r="K5" s="9" t="s">
        <v>32</v>
      </c>
      <c r="L5" s="9" t="s">
        <v>31</v>
      </c>
      <c r="M5" s="9" t="s">
        <v>88</v>
      </c>
      <c r="N5" s="9" t="s">
        <v>30</v>
      </c>
      <c r="O5" s="9" t="s">
        <v>29</v>
      </c>
      <c r="P5" s="9" t="s">
        <v>19</v>
      </c>
      <c r="Q5" s="9" t="s">
        <v>72</v>
      </c>
      <c r="R5" s="9" t="s">
        <v>73</v>
      </c>
      <c r="S5" s="9" t="s">
        <v>74</v>
      </c>
      <c r="T5" s="9" t="s">
        <v>27</v>
      </c>
      <c r="U5" s="150"/>
      <c r="V5" s="160"/>
    </row>
    <row r="6" spans="1:22" s="10" customFormat="1" ht="14.25" customHeight="1" thickBot="1">
      <c r="A6" s="53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  <c r="P6" s="48">
        <v>16</v>
      </c>
      <c r="Q6" s="48">
        <v>17</v>
      </c>
      <c r="R6" s="48">
        <v>18</v>
      </c>
      <c r="S6" s="48">
        <v>19</v>
      </c>
      <c r="T6" s="48">
        <v>20</v>
      </c>
      <c r="U6" s="54">
        <v>21</v>
      </c>
      <c r="V6" s="161"/>
    </row>
    <row r="7" spans="1:22" ht="30" customHeight="1">
      <c r="A7" s="37">
        <v>1</v>
      </c>
      <c r="B7" s="37">
        <v>3529</v>
      </c>
      <c r="C7" s="42" t="s">
        <v>76</v>
      </c>
      <c r="D7" s="169">
        <v>0</v>
      </c>
      <c r="E7" s="163">
        <v>10</v>
      </c>
      <c r="F7" s="163">
        <v>14</v>
      </c>
      <c r="G7" s="163">
        <v>18</v>
      </c>
      <c r="H7" s="163">
        <v>51</v>
      </c>
      <c r="I7" s="163">
        <v>10</v>
      </c>
      <c r="J7" s="163">
        <v>11</v>
      </c>
      <c r="K7" s="163">
        <v>0</v>
      </c>
      <c r="L7" s="163">
        <v>5</v>
      </c>
      <c r="M7" s="163">
        <v>6</v>
      </c>
      <c r="N7" s="163">
        <v>82</v>
      </c>
      <c r="O7" s="163">
        <v>1</v>
      </c>
      <c r="P7" s="163">
        <v>0</v>
      </c>
      <c r="Q7" s="163">
        <v>0</v>
      </c>
      <c r="R7" s="163">
        <v>2</v>
      </c>
      <c r="S7" s="163">
        <v>0</v>
      </c>
      <c r="T7" s="163">
        <v>14</v>
      </c>
      <c r="U7" s="164">
        <f aca="true" t="shared" si="0" ref="U7:U15">SUM(D7:T7)</f>
        <v>224</v>
      </c>
      <c r="V7" s="33">
        <f>D7+E7+F7+G7+H7+I7+J7+K7+L7+M7+N7+O7+P7+Q7+R7+S7+T7</f>
        <v>224</v>
      </c>
    </row>
    <row r="8" spans="1:22" ht="30" customHeight="1">
      <c r="A8" s="19">
        <v>2</v>
      </c>
      <c r="B8" s="19">
        <v>3532</v>
      </c>
      <c r="C8" s="18" t="s">
        <v>77</v>
      </c>
      <c r="D8" s="170">
        <v>1</v>
      </c>
      <c r="E8" s="2">
        <v>6</v>
      </c>
      <c r="F8" s="2">
        <v>6</v>
      </c>
      <c r="G8" s="2">
        <v>7</v>
      </c>
      <c r="H8" s="2">
        <v>20</v>
      </c>
      <c r="I8" s="2">
        <v>4</v>
      </c>
      <c r="J8" s="2">
        <v>7</v>
      </c>
      <c r="K8" s="2">
        <v>0</v>
      </c>
      <c r="L8" s="2">
        <v>0</v>
      </c>
      <c r="M8" s="2">
        <v>2</v>
      </c>
      <c r="N8" s="2">
        <v>2</v>
      </c>
      <c r="O8" s="2">
        <v>0</v>
      </c>
      <c r="P8" s="2">
        <v>0</v>
      </c>
      <c r="Q8" s="2">
        <v>0</v>
      </c>
      <c r="R8" s="2">
        <v>8</v>
      </c>
      <c r="S8" s="2">
        <v>0</v>
      </c>
      <c r="T8" s="2">
        <v>27</v>
      </c>
      <c r="U8" s="165">
        <f t="shared" si="0"/>
        <v>90</v>
      </c>
      <c r="V8" s="33">
        <f aca="true" t="shared" si="1" ref="V8:V19">D8+E8+F8+G8+H8+I8+J8+K8+L8+M8+N8+O8+P8+Q8+R8+S8+T8</f>
        <v>90</v>
      </c>
    </row>
    <row r="9" spans="1:22" ht="30" customHeight="1">
      <c r="A9" s="58">
        <v>3</v>
      </c>
      <c r="B9" s="19">
        <v>3533</v>
      </c>
      <c r="C9" s="18" t="s">
        <v>78</v>
      </c>
      <c r="D9" s="170">
        <v>0</v>
      </c>
      <c r="E9" s="2">
        <v>2</v>
      </c>
      <c r="F9" s="2">
        <v>5</v>
      </c>
      <c r="G9" s="2">
        <v>5</v>
      </c>
      <c r="H9" s="2">
        <v>6</v>
      </c>
      <c r="I9" s="2">
        <v>1</v>
      </c>
      <c r="J9" s="2">
        <v>6</v>
      </c>
      <c r="K9" s="2">
        <v>0</v>
      </c>
      <c r="L9" s="2"/>
      <c r="M9" s="2">
        <v>2</v>
      </c>
      <c r="N9" s="2">
        <v>17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116</v>
      </c>
      <c r="U9" s="165">
        <f t="shared" si="0"/>
        <v>160</v>
      </c>
      <c r="V9" s="33">
        <f t="shared" si="1"/>
        <v>160</v>
      </c>
    </row>
    <row r="10" spans="1:22" ht="30" customHeight="1">
      <c r="A10" s="58">
        <v>4</v>
      </c>
      <c r="B10" s="19">
        <v>3535</v>
      </c>
      <c r="C10" s="18" t="s">
        <v>79</v>
      </c>
      <c r="D10" s="170">
        <v>0</v>
      </c>
      <c r="E10" s="2">
        <v>23</v>
      </c>
      <c r="F10" s="2">
        <v>25</v>
      </c>
      <c r="G10" s="2">
        <v>32</v>
      </c>
      <c r="H10" s="2">
        <v>40</v>
      </c>
      <c r="I10" s="2">
        <v>0</v>
      </c>
      <c r="J10" s="2">
        <v>1</v>
      </c>
      <c r="K10" s="2">
        <v>0</v>
      </c>
      <c r="L10" s="2">
        <v>0</v>
      </c>
      <c r="M10" s="2">
        <v>17</v>
      </c>
      <c r="N10" s="2">
        <v>172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90</v>
      </c>
      <c r="U10" s="165">
        <f t="shared" si="0"/>
        <v>401</v>
      </c>
      <c r="V10" s="33">
        <f t="shared" si="1"/>
        <v>401</v>
      </c>
    </row>
    <row r="11" spans="1:22" ht="30" customHeight="1">
      <c r="A11" s="58">
        <v>5</v>
      </c>
      <c r="B11" s="19">
        <v>3536</v>
      </c>
      <c r="C11" s="18" t="s">
        <v>80</v>
      </c>
      <c r="D11" s="170">
        <v>0</v>
      </c>
      <c r="E11" s="2">
        <v>14</v>
      </c>
      <c r="F11" s="2">
        <v>15</v>
      </c>
      <c r="G11" s="2">
        <v>27</v>
      </c>
      <c r="H11" s="2">
        <v>67</v>
      </c>
      <c r="I11" s="2">
        <v>11</v>
      </c>
      <c r="J11" s="2">
        <v>5</v>
      </c>
      <c r="K11" s="2">
        <v>6</v>
      </c>
      <c r="L11" s="2">
        <v>0</v>
      </c>
      <c r="M11" s="2">
        <v>6</v>
      </c>
      <c r="N11" s="2">
        <v>55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20</v>
      </c>
      <c r="U11" s="165">
        <f t="shared" si="0"/>
        <v>226</v>
      </c>
      <c r="V11" s="33">
        <f t="shared" si="1"/>
        <v>226</v>
      </c>
    </row>
    <row r="12" spans="1:22" ht="30" customHeight="1">
      <c r="A12" s="59">
        <v>6</v>
      </c>
      <c r="B12" s="19">
        <v>3537</v>
      </c>
      <c r="C12" s="18" t="s">
        <v>81</v>
      </c>
      <c r="D12" s="170">
        <v>0</v>
      </c>
      <c r="E12" s="2">
        <v>3</v>
      </c>
      <c r="F12" s="2">
        <v>6</v>
      </c>
      <c r="G12" s="2">
        <v>11</v>
      </c>
      <c r="H12" s="2">
        <v>26</v>
      </c>
      <c r="I12" s="2">
        <v>6</v>
      </c>
      <c r="J12" s="2">
        <v>10</v>
      </c>
      <c r="K12" s="2">
        <v>1</v>
      </c>
      <c r="L12" s="2">
        <v>0</v>
      </c>
      <c r="M12" s="2">
        <v>12</v>
      </c>
      <c r="N12" s="2">
        <v>17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16</v>
      </c>
      <c r="U12" s="165">
        <f t="shared" si="0"/>
        <v>108</v>
      </c>
      <c r="V12" s="33">
        <f t="shared" si="1"/>
        <v>108</v>
      </c>
    </row>
    <row r="13" spans="1:22" ht="42" customHeight="1">
      <c r="A13" s="60">
        <v>7</v>
      </c>
      <c r="B13" s="19">
        <v>3538</v>
      </c>
      <c r="C13" s="18" t="s">
        <v>82</v>
      </c>
      <c r="D13" s="170">
        <v>0</v>
      </c>
      <c r="E13" s="2">
        <v>3</v>
      </c>
      <c r="F13" s="2">
        <v>6</v>
      </c>
      <c r="G13" s="2">
        <v>7</v>
      </c>
      <c r="H13" s="2">
        <v>27</v>
      </c>
      <c r="I13" s="2">
        <v>8</v>
      </c>
      <c r="J13" s="2">
        <v>9</v>
      </c>
      <c r="K13" s="2">
        <v>0</v>
      </c>
      <c r="L13" s="2">
        <v>0</v>
      </c>
      <c r="M13" s="2">
        <v>0</v>
      </c>
      <c r="N13" s="2">
        <v>44</v>
      </c>
      <c r="O13" s="2">
        <v>1</v>
      </c>
      <c r="P13" s="2">
        <v>0</v>
      </c>
      <c r="Q13" s="2">
        <v>0</v>
      </c>
      <c r="R13" s="2">
        <v>0</v>
      </c>
      <c r="S13" s="2">
        <v>3</v>
      </c>
      <c r="T13" s="2">
        <v>1</v>
      </c>
      <c r="U13" s="165">
        <f t="shared" si="0"/>
        <v>109</v>
      </c>
      <c r="V13" s="33">
        <f t="shared" si="1"/>
        <v>109</v>
      </c>
    </row>
    <row r="14" spans="1:22" ht="43.5" customHeight="1">
      <c r="A14" s="60">
        <v>8</v>
      </c>
      <c r="B14" s="19">
        <v>3525</v>
      </c>
      <c r="C14" s="18" t="s">
        <v>83</v>
      </c>
      <c r="D14" s="170">
        <v>8</v>
      </c>
      <c r="E14" s="2">
        <v>10</v>
      </c>
      <c r="F14" s="2">
        <v>16</v>
      </c>
      <c r="G14" s="2">
        <v>72</v>
      </c>
      <c r="H14" s="2">
        <v>28</v>
      </c>
      <c r="I14" s="2">
        <v>47</v>
      </c>
      <c r="J14" s="2">
        <v>59</v>
      </c>
      <c r="K14" s="2">
        <v>0</v>
      </c>
      <c r="L14" s="2">
        <v>2369</v>
      </c>
      <c r="M14" s="2">
        <v>122</v>
      </c>
      <c r="N14" s="2">
        <v>96</v>
      </c>
      <c r="O14" s="2">
        <v>33</v>
      </c>
      <c r="P14" s="2">
        <v>7</v>
      </c>
      <c r="Q14" s="2">
        <v>7</v>
      </c>
      <c r="R14" s="2">
        <v>9</v>
      </c>
      <c r="S14" s="2">
        <v>23</v>
      </c>
      <c r="T14" s="2">
        <v>118</v>
      </c>
      <c r="U14" s="165">
        <f t="shared" si="0"/>
        <v>3024</v>
      </c>
      <c r="V14" s="33">
        <f t="shared" si="1"/>
        <v>3024</v>
      </c>
    </row>
    <row r="15" spans="1:22" ht="45" customHeight="1">
      <c r="A15" s="40">
        <v>9</v>
      </c>
      <c r="B15" s="19">
        <v>3528</v>
      </c>
      <c r="C15" s="18" t="s">
        <v>84</v>
      </c>
      <c r="D15" s="170">
        <v>0</v>
      </c>
      <c r="E15" s="2">
        <v>2</v>
      </c>
      <c r="F15" s="2">
        <v>11</v>
      </c>
      <c r="G15" s="2">
        <v>92</v>
      </c>
      <c r="H15" s="2">
        <v>84</v>
      </c>
      <c r="I15" s="2">
        <v>13</v>
      </c>
      <c r="J15" s="2">
        <v>33</v>
      </c>
      <c r="K15" s="2">
        <v>22</v>
      </c>
      <c r="L15" s="2">
        <v>1</v>
      </c>
      <c r="M15" s="2">
        <v>91</v>
      </c>
      <c r="N15" s="2">
        <v>29</v>
      </c>
      <c r="O15" s="2">
        <v>1</v>
      </c>
      <c r="P15" s="2">
        <v>82</v>
      </c>
      <c r="Q15" s="2">
        <v>0</v>
      </c>
      <c r="R15" s="2">
        <v>3</v>
      </c>
      <c r="S15" s="2">
        <v>0</v>
      </c>
      <c r="T15" s="2">
        <v>152</v>
      </c>
      <c r="U15" s="165">
        <f t="shared" si="0"/>
        <v>616</v>
      </c>
      <c r="V15" s="33">
        <f t="shared" si="1"/>
        <v>616</v>
      </c>
    </row>
    <row r="16" spans="1:22" ht="45.75" customHeight="1" thickBot="1">
      <c r="A16" s="41">
        <v>10</v>
      </c>
      <c r="B16" s="20">
        <v>3539</v>
      </c>
      <c r="C16" s="43" t="s">
        <v>85</v>
      </c>
      <c r="D16" s="171">
        <v>0</v>
      </c>
      <c r="E16" s="166">
        <v>0</v>
      </c>
      <c r="F16" s="166">
        <v>2</v>
      </c>
      <c r="G16" s="167">
        <v>1</v>
      </c>
      <c r="H16" s="167">
        <v>9</v>
      </c>
      <c r="I16" s="167">
        <v>0</v>
      </c>
      <c r="J16" s="167">
        <v>102</v>
      </c>
      <c r="K16" s="166">
        <v>0</v>
      </c>
      <c r="L16" s="167">
        <v>14</v>
      </c>
      <c r="M16" s="167">
        <v>82</v>
      </c>
      <c r="N16" s="167">
        <v>11</v>
      </c>
      <c r="O16" s="166">
        <v>0</v>
      </c>
      <c r="P16" s="166">
        <v>0</v>
      </c>
      <c r="Q16" s="166">
        <v>0</v>
      </c>
      <c r="R16" s="166">
        <v>0</v>
      </c>
      <c r="S16" s="166">
        <v>0</v>
      </c>
      <c r="T16" s="167">
        <v>3</v>
      </c>
      <c r="U16" s="168">
        <f>SUM(D16:T16)</f>
        <v>224</v>
      </c>
      <c r="V16" s="33">
        <f t="shared" si="1"/>
        <v>224</v>
      </c>
    </row>
    <row r="17" spans="1:22" ht="30" customHeight="1" thickBot="1">
      <c r="A17" s="141" t="s">
        <v>20</v>
      </c>
      <c r="B17" s="142"/>
      <c r="C17" s="174"/>
      <c r="D17" s="32">
        <f>D7+D8+D9+D10+D11+D12+D13+D14+D15+D16</f>
        <v>9</v>
      </c>
      <c r="E17" s="31">
        <f aca="true" t="shared" si="2" ref="E17:T17">E7+E8+E9+E10+E11+E12+E13+E14+E15+E16</f>
        <v>73</v>
      </c>
      <c r="F17" s="31">
        <f t="shared" si="2"/>
        <v>106</v>
      </c>
      <c r="G17" s="31">
        <f t="shared" si="2"/>
        <v>272</v>
      </c>
      <c r="H17" s="31">
        <f t="shared" si="2"/>
        <v>358</v>
      </c>
      <c r="I17" s="31">
        <f t="shared" si="2"/>
        <v>100</v>
      </c>
      <c r="J17" s="31">
        <f t="shared" si="2"/>
        <v>243</v>
      </c>
      <c r="K17" s="31">
        <f t="shared" si="2"/>
        <v>29</v>
      </c>
      <c r="L17" s="31">
        <f t="shared" si="2"/>
        <v>2389</v>
      </c>
      <c r="M17" s="31">
        <f t="shared" si="2"/>
        <v>340</v>
      </c>
      <c r="N17" s="31">
        <f t="shared" si="2"/>
        <v>525</v>
      </c>
      <c r="O17" s="31">
        <f t="shared" si="2"/>
        <v>36</v>
      </c>
      <c r="P17" s="31">
        <f t="shared" si="2"/>
        <v>90</v>
      </c>
      <c r="Q17" s="31">
        <f t="shared" si="2"/>
        <v>7</v>
      </c>
      <c r="R17" s="31">
        <f t="shared" si="2"/>
        <v>22</v>
      </c>
      <c r="S17" s="31">
        <f t="shared" si="2"/>
        <v>26</v>
      </c>
      <c r="T17" s="31">
        <f t="shared" si="2"/>
        <v>557</v>
      </c>
      <c r="U17" s="162">
        <f>SUM(D17:T17)</f>
        <v>5182</v>
      </c>
      <c r="V17" s="33">
        <f t="shared" si="1"/>
        <v>5182</v>
      </c>
    </row>
    <row r="18" spans="1:22" ht="52.5" customHeight="1" thickBot="1">
      <c r="A18" s="56">
        <v>11</v>
      </c>
      <c r="B18" s="56">
        <v>3500</v>
      </c>
      <c r="C18" s="175" t="s">
        <v>86</v>
      </c>
      <c r="D18" s="172">
        <v>41</v>
      </c>
      <c r="E18" s="51">
        <v>2</v>
      </c>
      <c r="F18" s="51">
        <v>0</v>
      </c>
      <c r="G18" s="51">
        <v>5</v>
      </c>
      <c r="H18" s="51">
        <v>28</v>
      </c>
      <c r="I18" s="51">
        <v>6</v>
      </c>
      <c r="J18" s="51">
        <v>16</v>
      </c>
      <c r="K18" s="51">
        <v>18</v>
      </c>
      <c r="L18" s="51">
        <v>0</v>
      </c>
      <c r="M18" s="51">
        <v>9</v>
      </c>
      <c r="N18" s="51">
        <v>23</v>
      </c>
      <c r="O18" s="51">
        <v>9</v>
      </c>
      <c r="P18" s="51">
        <v>1</v>
      </c>
      <c r="Q18" s="51">
        <v>5</v>
      </c>
      <c r="R18" s="51">
        <v>7</v>
      </c>
      <c r="S18" s="51">
        <v>3</v>
      </c>
      <c r="T18" s="51">
        <v>51</v>
      </c>
      <c r="U18" s="52">
        <f>SUM(D18:T18)</f>
        <v>224</v>
      </c>
      <c r="V18" s="33">
        <f>D18+E18+F18+G18+H18+I18+J18+K18+L18+M18+N18+O18+P18+Q18+R18+S18+T18</f>
        <v>224</v>
      </c>
    </row>
    <row r="19" spans="1:22" ht="30" customHeight="1" thickBot="1">
      <c r="A19" s="129" t="s">
        <v>40</v>
      </c>
      <c r="B19" s="130"/>
      <c r="C19" s="176"/>
      <c r="D19" s="173">
        <f>D17+D18</f>
        <v>50</v>
      </c>
      <c r="E19" s="49">
        <f>E17+E18</f>
        <v>75</v>
      </c>
      <c r="F19" s="49">
        <f>F17+F18</f>
        <v>106</v>
      </c>
      <c r="G19" s="49">
        <f>G17+G18</f>
        <v>277</v>
      </c>
      <c r="H19" s="49">
        <f>H17+H18</f>
        <v>386</v>
      </c>
      <c r="I19" s="49">
        <f>I17+I18</f>
        <v>106</v>
      </c>
      <c r="J19" s="49">
        <f>J17+J18</f>
        <v>259</v>
      </c>
      <c r="K19" s="49">
        <f>K17+K18</f>
        <v>47</v>
      </c>
      <c r="L19" s="49">
        <f>L17+L18</f>
        <v>2389</v>
      </c>
      <c r="M19" s="49">
        <f>M17+M18</f>
        <v>349</v>
      </c>
      <c r="N19" s="49">
        <f>N17+N18</f>
        <v>548</v>
      </c>
      <c r="O19" s="49">
        <f>O17+O18</f>
        <v>45</v>
      </c>
      <c r="P19" s="49">
        <f>P17+P18</f>
        <v>91</v>
      </c>
      <c r="Q19" s="49">
        <f>Q17+Q18</f>
        <v>12</v>
      </c>
      <c r="R19" s="49">
        <f>R17+R18</f>
        <v>29</v>
      </c>
      <c r="S19" s="49">
        <f>S17+S18</f>
        <v>29</v>
      </c>
      <c r="T19" s="49">
        <f>T17+T18</f>
        <v>608</v>
      </c>
      <c r="U19" s="50">
        <f>SUM(D19:T19)</f>
        <v>5406</v>
      </c>
      <c r="V19" s="33">
        <f t="shared" si="1"/>
        <v>5406</v>
      </c>
    </row>
    <row r="21" spans="1:22" ht="14.25">
      <c r="A21" s="151" t="s">
        <v>42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75"/>
    </row>
    <row r="22" spans="1:22" ht="14.25">
      <c r="A22" s="152" t="s">
        <v>43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75"/>
    </row>
    <row r="26" ht="15" thickBot="1"/>
    <row r="27" ht="15" thickBot="1">
      <c r="C27" s="55"/>
    </row>
  </sheetData>
  <sheetProtection/>
  <mergeCells count="12">
    <mergeCell ref="Q1:U1"/>
    <mergeCell ref="A2:U2"/>
    <mergeCell ref="A3:T3"/>
    <mergeCell ref="D4:T4"/>
    <mergeCell ref="A4:A5"/>
    <mergeCell ref="B4:B5"/>
    <mergeCell ref="C4:C5"/>
    <mergeCell ref="U4:U5"/>
    <mergeCell ref="A17:C17"/>
    <mergeCell ref="A19:C19"/>
    <mergeCell ref="A21:U21"/>
    <mergeCell ref="A22:U22"/>
  </mergeCells>
  <printOptions/>
  <pageMargins left="0.7" right="0.7" top="0.75" bottom="0.75" header="0.3" footer="0.3"/>
  <pageSetup fitToHeight="0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2022-11-01T13:58:40Z</dcterms:modified>
  <cp:category/>
  <cp:version/>
  <cp:contentType/>
  <cp:contentStatus/>
</cp:coreProperties>
</file>