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Статистика" sheetId="2" r:id="rId1"/>
    <sheet name="Тематика" sheetId="3" r:id="rId2"/>
  </sheets>
  <calcPr calcId="144525"/>
</workbook>
</file>

<file path=xl/calcChain.xml><?xml version="1.0" encoding="utf-8"?>
<calcChain xmlns="http://schemas.openxmlformats.org/spreadsheetml/2006/main">
  <c r="D52" i="3" l="1"/>
  <c r="D51" i="3"/>
  <c r="D50" i="3"/>
  <c r="D48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8" i="3"/>
  <c r="D15" i="3"/>
  <c r="D11" i="3"/>
  <c r="D8" i="3"/>
  <c r="C11" i="2" l="1"/>
  <c r="C12" i="2"/>
  <c r="P12" i="2"/>
  <c r="O12" i="2"/>
  <c r="N12" i="2"/>
  <c r="M12" i="2"/>
  <c r="L12" i="2"/>
  <c r="K12" i="2"/>
  <c r="J12" i="2"/>
  <c r="H12" i="2"/>
  <c r="G12" i="2"/>
  <c r="F12" i="2"/>
  <c r="E12" i="2"/>
  <c r="I11" i="2"/>
  <c r="I12" i="2" s="1"/>
  <c r="D11" i="2"/>
  <c r="D12" i="2" s="1"/>
  <c r="D53" i="3" l="1"/>
</calcChain>
</file>

<file path=xl/sharedStrings.xml><?xml version="1.0" encoding="utf-8"?>
<sst xmlns="http://schemas.openxmlformats.org/spreadsheetml/2006/main" count="124" uniqueCount="120">
  <si>
    <t>Код</t>
  </si>
  <si>
    <t>Наименование тематики документа</t>
  </si>
  <si>
    <t>СООН</t>
  </si>
  <si>
    <t>0001.0000.0000.0000</t>
  </si>
  <si>
    <t>Государство, общество, политика</t>
  </si>
  <si>
    <t>0001.0002.0027.0132</t>
  </si>
  <si>
    <t>Предоставление дополнительных документов и материалов</t>
  </si>
  <si>
    <t>0001.0003.0000.0000</t>
  </si>
  <si>
    <t>Гражданское право</t>
  </si>
  <si>
    <t>0001.0003.0030.0000</t>
  </si>
  <si>
    <t>Граждане (физические лица)</t>
  </si>
  <si>
    <t>0001.0003.0030.0202</t>
  </si>
  <si>
    <t>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</si>
  <si>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0002.0000.0000.0000</t>
  </si>
  <si>
    <t>Социальная сфера</t>
  </si>
  <si>
    <t>0002.0006.0000.0000</t>
  </si>
  <si>
    <t>Труд и занятость населения</t>
  </si>
  <si>
    <t>0002.0006.0065.0000</t>
  </si>
  <si>
    <t>Труд (за исключением международного сотрудничества)</t>
  </si>
  <si>
    <t>0002.0007.0068.0279</t>
  </si>
  <si>
    <t>Исчисление и уплата страховых взносов в бюджеты государственных внебюджетных фондов</t>
  </si>
  <si>
    <t>0003.0000.0000.0000</t>
  </si>
  <si>
    <t>Экономика</t>
  </si>
  <si>
    <t>0003.0008.0000.0000</t>
  </si>
  <si>
    <t>Финансы</t>
  </si>
  <si>
    <t>0003.0008.0079.0503</t>
  </si>
  <si>
    <t>Игорный бизнес. Лотереи</t>
  </si>
  <si>
    <t>0003.0008.0086.0000</t>
  </si>
  <si>
    <t>Налоги и сборы</t>
  </si>
  <si>
    <t>0003.0008.0086.0538</t>
  </si>
  <si>
    <t>Налоговые преференции и льготы физическим лицам</t>
  </si>
  <si>
    <t>0003.0008.0086.0540</t>
  </si>
  <si>
    <t>Земельный налог</t>
  </si>
  <si>
    <t>0003.0008.0086.0541</t>
  </si>
  <si>
    <t>Налог на добавленную стоимость</t>
  </si>
  <si>
    <t>0003.0008.0086.0543</t>
  </si>
  <si>
    <t>Транспортный налог</t>
  </si>
  <si>
    <t>0003.0008.0086.0544</t>
  </si>
  <si>
    <t>Налог на имущество</t>
  </si>
  <si>
    <t>0003.0008.0086.0545</t>
  </si>
  <si>
    <t>Налог на доходы физических лиц</t>
  </si>
  <si>
    <t>0003.0008.0086.0546</t>
  </si>
  <si>
    <t>Налог на прибыль</t>
  </si>
  <si>
    <t>0003.0008.0086.0548</t>
  </si>
  <si>
    <t>Налогообложение малого бизнеса, специальных налоговых режимов</t>
  </si>
  <si>
    <t>0003.0008.0086.0551</t>
  </si>
  <si>
    <t>Учет налогоплательщиков. Получение и отказ от ИНН</t>
  </si>
  <si>
    <t>0003.0008.0086.0552</t>
  </si>
  <si>
    <t>Организация работы с налогоплательщиками</t>
  </si>
  <si>
    <t>0003.0008.0086.0553</t>
  </si>
  <si>
    <t>Актуализация сведений об объектах налогообложения</t>
  </si>
  <si>
    <t>0003.0008.0086.0554</t>
  </si>
  <si>
    <t>Получение налоговых уведомлений об уплате налога</t>
  </si>
  <si>
    <t>0003.0008.0086.0555</t>
  </si>
  <si>
    <t>Налоговая отчетность</t>
  </si>
  <si>
    <t>0003.0008.0086.0556</t>
  </si>
  <si>
    <t>Контроль и надзор в налоговой сфере</t>
  </si>
  <si>
    <t>0003.0008.0086.0557</t>
  </si>
  <si>
    <t>Возврат или зачет излишне уплаченных или излишне взысканных сумм налогов, сборов, взносов, пеней и штрафов</t>
  </si>
  <si>
    <t>0003.0008.0086.0558</t>
  </si>
  <si>
    <t>Задолженность по налогам, сборам и взносам в бюджеты государственных внебюджетных фондов</t>
  </si>
  <si>
    <t>0003.0008.0086.0559</t>
  </si>
  <si>
    <t>Предоставление отсрочки или рассрочки по уплате налога, сбора, пени, штрафа</t>
  </si>
  <si>
    <t>0003.0008.0086.0560</t>
  </si>
  <si>
    <t>Уклонение от налогообложения</t>
  </si>
  <si>
    <t>0003.0008.0086.0561</t>
  </si>
  <si>
    <t>Доступ к персонифицированной информации о состоянии расчета с бюджетом</t>
  </si>
  <si>
    <t>0003.0008.0086.0562</t>
  </si>
  <si>
    <t>Оказание услуг в электронной форме. Пользование информационными ресурсами</t>
  </si>
  <si>
    <t>0003.0008.0086.0564</t>
  </si>
  <si>
    <t>Контроль исполнения налогового законодательства физическими и юридическими лицами</t>
  </si>
  <si>
    <t>0003.0008.0086.0565</t>
  </si>
  <si>
    <t>Регистрация юридических лиц, физических лиц в качестве индивидуальных предпринимателей и крестьянских (фермерских) хозяйств</t>
  </si>
  <si>
    <t>0003.0008.0086.0566</t>
  </si>
  <si>
    <t>Регистрация физических лиц в качестве индивидуальных предпринимателей</t>
  </si>
  <si>
    <t>0003.0008.0086.0567</t>
  </si>
  <si>
    <t>Надзор в области организации и проведения азартных игр и лотерей</t>
  </si>
  <si>
    <t>0003.0008.0086.0568</t>
  </si>
  <si>
    <t>Регистрация контрольно-кассовой техники, используемой организациями и индивидуальными предпринимателями</t>
  </si>
  <si>
    <t>0003.0008.0086.1198</t>
  </si>
  <si>
    <t>Обжалование решений государственных органов и должностных лиц, споров с физическими и юридическими лицами по обжалованию актов ненормативного характера (бездействия) должностных лиц</t>
  </si>
  <si>
    <t>0003.0012.0000.0000</t>
  </si>
  <si>
    <t>Информация и информатизация</t>
  </si>
  <si>
    <t>0003.0012.0132.0000</t>
  </si>
  <si>
    <t>Общие положения в сфере информации и информатизации</t>
  </si>
  <si>
    <t>0003.0012.0132.0877</t>
  </si>
  <si>
    <t>Оказание услуг в электронном виде</t>
  </si>
  <si>
    <t>0003.0012.0134.0000</t>
  </si>
  <si>
    <t>Информационные ресурсы. Пользование информационными ресурсами</t>
  </si>
  <si>
    <t>0003.0012.0134.0881</t>
  </si>
  <si>
    <t>Запросы архивных данных</t>
  </si>
  <si>
    <t>Сальдо ЕНС</t>
  </si>
  <si>
    <t>ИТОГО:</t>
  </si>
  <si>
    <t>СПРАВКА</t>
  </si>
  <si>
    <t>по тематике обращений граждан, поступившим в УФНС России по Новгородской области в соответствии с Типовым общероссийским тематическим классификатором обращений граждан</t>
  </si>
  <si>
    <t xml:space="preserve">                                     По другим вопросам</t>
  </si>
  <si>
    <t>в марте 2024 года</t>
  </si>
  <si>
    <t>Общее                      количество поступивших 
обращений</t>
  </si>
  <si>
    <t>% к общему 
количеству 
поступивших обращений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</si>
  <si>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</si>
  <si>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</si>
  <si>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</si>
  <si>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 xml:space="preserve">всего </t>
  </si>
  <si>
    <t>в т.ч.</t>
  </si>
  <si>
    <t>через электронные сервисы:</t>
  </si>
  <si>
    <t>на бумажном носителе</t>
  </si>
  <si>
    <t>из других ведомств (бумага + эл.вид)</t>
  </si>
  <si>
    <t>из МИ ФНС России по ЦОД</t>
  </si>
  <si>
    <t>из вышестоящего налогового органа</t>
  </si>
  <si>
    <t>Обратиться в ФНС России</t>
  </si>
  <si>
    <t>ТКС</t>
  </si>
  <si>
    <t>ФГИС ДО</t>
  </si>
  <si>
    <t>ЛК</t>
  </si>
  <si>
    <t>всего</t>
  </si>
  <si>
    <t>в  т.ч.</t>
  </si>
  <si>
    <t>СЭД</t>
  </si>
  <si>
    <t xml:space="preserve">Приложение № 1                                                                                                                                                  _
</t>
  </si>
  <si>
    <r>
      <t xml:space="preserve">Статистические данные по обращениям граждан, поступившим в Управление Федеральной налоговой службы по Новгородской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за март 2024 года</t>
    </r>
  </si>
  <si>
    <t>ВСЕГО:</t>
  </si>
  <si>
    <t>Личный прием граждан (устно)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</si>
</sst>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800000"/>
      <name val="Times New Roman"/>
      <family val="1"/>
      <charset val="204"/>
    </font>
    <font>
      <b/>
      <sz val="12"/>
      <color rgb="FF632423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9" fontId="10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0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4" fillId="0" borderId="13" xfId="2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9" fontId="0" fillId="0" borderId="10" xfId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9" fontId="25" fillId="0" borderId="3" xfId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6" fillId="0" borderId="2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3" fontId="14" fillId="0" borderId="8" xfId="0" applyNumberFormat="1" applyFont="1" applyBorder="1" applyAlignment="1">
      <alignment horizontal="center" vertical="center" wrapText="1"/>
    </xf>
    <xf numFmtId="3" fontId="14" fillId="0" borderId="25" xfId="0" applyNumberFormat="1" applyFont="1" applyBorder="1" applyAlignment="1">
      <alignment horizontal="center" vertical="center" wrapText="1"/>
    </xf>
    <xf numFmtId="3" fontId="14" fillId="0" borderId="31" xfId="0" applyNumberFormat="1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wrapText="1"/>
    </xf>
    <xf numFmtId="0" fontId="23" fillId="6" borderId="19" xfId="0" applyFont="1" applyFill="1" applyBorder="1" applyAlignment="1">
      <alignment horizontal="left" vertical="center" wrapText="1"/>
    </xf>
    <xf numFmtId="0" fontId="23" fillId="6" borderId="29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right" vertical="top" wrapText="1"/>
    </xf>
    <xf numFmtId="0" fontId="12" fillId="0" borderId="7" xfId="0" applyFont="1" applyBorder="1" applyAlignment="1">
      <alignment horizontal="center" vertical="top" wrapText="1"/>
    </xf>
    <xf numFmtId="44" fontId="20" fillId="6" borderId="13" xfId="4" applyFont="1" applyFill="1" applyBorder="1" applyAlignment="1">
      <alignment horizontal="center" vertical="center" textRotation="90" wrapText="1"/>
    </xf>
    <xf numFmtId="44" fontId="20" fillId="6" borderId="16" xfId="4" applyFont="1" applyFill="1" applyBorder="1" applyAlignment="1">
      <alignment horizontal="center" vertical="center" textRotation="90" wrapText="1"/>
    </xf>
    <xf numFmtId="0" fontId="20" fillId="6" borderId="27" xfId="0" applyFont="1" applyFill="1" applyBorder="1" applyAlignment="1">
      <alignment horizontal="center" vertical="center" wrapText="1"/>
    </xf>
    <xf numFmtId="0" fontId="20" fillId="6" borderId="28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0" fontId="20" fillId="6" borderId="26" xfId="0" applyFont="1" applyFill="1" applyBorder="1" applyAlignment="1">
      <alignment horizontal="center" vertical="center" wrapText="1"/>
    </xf>
    <xf numFmtId="0" fontId="20" fillId="6" borderId="15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 vertical="center" wrapText="1"/>
    </xf>
    <xf numFmtId="0" fontId="26" fillId="6" borderId="23" xfId="0" applyFont="1" applyFill="1" applyBorder="1" applyAlignment="1">
      <alignment horizontal="center" vertical="center" wrapText="1"/>
    </xf>
    <xf numFmtId="0" fontId="20" fillId="6" borderId="32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20" fillId="6" borderId="16" xfId="0" applyFont="1" applyFill="1" applyBorder="1" applyAlignment="1">
      <alignment horizontal="center" vertical="center" wrapText="1"/>
    </xf>
    <xf numFmtId="44" fontId="20" fillId="6" borderId="26" xfId="4" applyFont="1" applyFill="1" applyBorder="1" applyAlignment="1">
      <alignment horizontal="center" vertical="center" textRotation="90" wrapText="1"/>
    </xf>
    <xf numFmtId="44" fontId="20" fillId="6" borderId="0" xfId="4" applyFont="1" applyFill="1" applyBorder="1" applyAlignment="1">
      <alignment horizontal="center" vertical="center" textRotation="90" wrapText="1"/>
    </xf>
    <xf numFmtId="0" fontId="18" fillId="6" borderId="13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26" fillId="6" borderId="14" xfId="0" applyFont="1" applyFill="1" applyBorder="1" applyAlignment="1">
      <alignment horizontal="center" vertical="center" wrapText="1" shrinkToFit="1"/>
    </xf>
    <xf numFmtId="0" fontId="26" fillId="6" borderId="16" xfId="0" applyFont="1" applyFill="1" applyBorder="1" applyAlignment="1">
      <alignment horizontal="center" vertical="center" wrapText="1" shrinkToFit="1"/>
    </xf>
    <xf numFmtId="0" fontId="19" fillId="6" borderId="20" xfId="0" applyFont="1" applyFill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textRotation="90" wrapText="1" shrinkToFit="1"/>
    </xf>
    <xf numFmtId="0" fontId="18" fillId="6" borderId="9" xfId="0" applyFont="1" applyFill="1" applyBorder="1" applyAlignment="1">
      <alignment horizontal="center" vertical="center" textRotation="90" wrapText="1" shrinkToFit="1"/>
    </xf>
    <xf numFmtId="0" fontId="18" fillId="6" borderId="11" xfId="0" applyFont="1" applyFill="1" applyBorder="1" applyAlignment="1">
      <alignment horizontal="center" vertical="center" textRotation="90" wrapText="1" shrinkToFit="1"/>
    </xf>
    <xf numFmtId="0" fontId="18" fillId="6" borderId="5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32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26" fillId="6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9" fontId="0" fillId="0" borderId="0" xfId="1" applyFont="1"/>
    <xf numFmtId="0" fontId="2" fillId="0" borderId="1" xfId="0" applyFont="1" applyBorder="1" applyAlignment="1">
      <alignment horizontal="center" vertical="center" wrapText="1"/>
    </xf>
  </cellXfs>
  <cellStyles count="5">
    <cellStyle name="Денежный 2" xfId="4"/>
    <cellStyle name="Обычный" xfId="0" builtinId="0"/>
    <cellStyle name="Обычный 2" xfId="2"/>
    <cellStyle name="Процентный" xfId="1" builtinId="5"/>
    <cellStyle name="Процентн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tabSelected="1" workbookViewId="0">
      <selection activeCell="G18" sqref="G18"/>
    </sheetView>
  </sheetViews>
  <sheetFormatPr defaultRowHeight="14.4" x14ac:dyDescent="0.3"/>
  <cols>
    <col min="3" max="3" width="12" customWidth="1"/>
    <col min="12" max="12" width="11.109375" customWidth="1"/>
    <col min="16" max="16" width="13.21875" customWidth="1"/>
  </cols>
  <sheetData>
    <row r="1" spans="1:16" ht="29.4" customHeight="1" x14ac:dyDescent="0.3">
      <c r="A1" s="29"/>
      <c r="K1" s="52" t="s">
        <v>116</v>
      </c>
      <c r="L1" s="52"/>
      <c r="M1" s="52"/>
      <c r="N1" s="52"/>
      <c r="O1" s="52"/>
      <c r="P1" s="52"/>
    </row>
    <row r="2" spans="1:16" ht="58.8" customHeight="1" thickBot="1" x14ac:dyDescent="0.35">
      <c r="A2" s="53" t="s">
        <v>117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21" thickBot="1" x14ac:dyDescent="0.35">
      <c r="A3" s="73" t="s">
        <v>99</v>
      </c>
      <c r="B3" s="75" t="s">
        <v>100</v>
      </c>
      <c r="C3" s="77" t="s">
        <v>101</v>
      </c>
      <c r="D3" s="78"/>
      <c r="E3" s="78"/>
      <c r="F3" s="79"/>
      <c r="G3" s="79"/>
      <c r="H3" s="79"/>
      <c r="I3" s="79"/>
      <c r="J3" s="79"/>
      <c r="K3" s="79"/>
      <c r="L3" s="79"/>
      <c r="M3" s="79"/>
      <c r="N3" s="79"/>
      <c r="O3" s="79"/>
      <c r="P3" s="80" t="s">
        <v>119</v>
      </c>
    </row>
    <row r="4" spans="1:16" ht="16.2" thickBot="1" x14ac:dyDescent="0.35">
      <c r="A4" s="74"/>
      <c r="B4" s="76"/>
      <c r="C4" s="82" t="s">
        <v>102</v>
      </c>
      <c r="D4" s="85" t="s">
        <v>103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7"/>
      <c r="P4" s="81"/>
    </row>
    <row r="5" spans="1:16" ht="16.2" customHeight="1" thickBot="1" x14ac:dyDescent="0.35">
      <c r="A5" s="74"/>
      <c r="B5" s="76"/>
      <c r="C5" s="83"/>
      <c r="D5" s="88" t="s">
        <v>104</v>
      </c>
      <c r="E5" s="89"/>
      <c r="F5" s="89"/>
      <c r="G5" s="89"/>
      <c r="H5" s="89"/>
      <c r="I5" s="89"/>
      <c r="J5" s="89"/>
      <c r="K5" s="90"/>
      <c r="L5" s="91" t="s">
        <v>105</v>
      </c>
      <c r="M5" s="63" t="s">
        <v>106</v>
      </c>
      <c r="N5" s="63" t="s">
        <v>107</v>
      </c>
      <c r="O5" s="63" t="s">
        <v>108</v>
      </c>
      <c r="P5" s="81"/>
    </row>
    <row r="6" spans="1:16" ht="32.4" customHeight="1" thickBot="1" x14ac:dyDescent="0.35">
      <c r="A6" s="74"/>
      <c r="B6" s="76"/>
      <c r="C6" s="83"/>
      <c r="D6" s="65" t="s">
        <v>109</v>
      </c>
      <c r="E6" s="66"/>
      <c r="F6" s="67"/>
      <c r="G6" s="68" t="s">
        <v>110</v>
      </c>
      <c r="H6" s="69" t="s">
        <v>111</v>
      </c>
      <c r="I6" s="70" t="s">
        <v>112</v>
      </c>
      <c r="J6" s="69"/>
      <c r="K6" s="60"/>
      <c r="L6" s="91"/>
      <c r="M6" s="63"/>
      <c r="N6" s="63"/>
      <c r="O6" s="63"/>
      <c r="P6" s="81"/>
    </row>
    <row r="7" spans="1:16" ht="16.2" thickBot="1" x14ac:dyDescent="0.35">
      <c r="A7" s="74"/>
      <c r="B7" s="76"/>
      <c r="C7" s="84"/>
      <c r="D7" s="71" t="s">
        <v>113</v>
      </c>
      <c r="E7" s="69" t="s">
        <v>114</v>
      </c>
      <c r="F7" s="60"/>
      <c r="G7" s="68"/>
      <c r="H7" s="69"/>
      <c r="I7" s="54" t="s">
        <v>113</v>
      </c>
      <c r="J7" s="56" t="s">
        <v>103</v>
      </c>
      <c r="K7" s="57"/>
      <c r="L7" s="91"/>
      <c r="M7" s="63"/>
      <c r="N7" s="63"/>
      <c r="O7" s="63"/>
      <c r="P7" s="81"/>
    </row>
    <row r="8" spans="1:16" x14ac:dyDescent="0.3">
      <c r="A8" s="74"/>
      <c r="B8" s="76"/>
      <c r="C8" s="84"/>
      <c r="D8" s="72"/>
      <c r="E8" s="58" t="s">
        <v>115</v>
      </c>
      <c r="F8" s="57" t="s">
        <v>2</v>
      </c>
      <c r="G8" s="68"/>
      <c r="H8" s="69"/>
      <c r="I8" s="55"/>
      <c r="J8" s="61" t="s">
        <v>115</v>
      </c>
      <c r="K8" s="57" t="s">
        <v>2</v>
      </c>
      <c r="L8" s="91"/>
      <c r="M8" s="63"/>
      <c r="N8" s="63"/>
      <c r="O8" s="63"/>
      <c r="P8" s="81"/>
    </row>
    <row r="9" spans="1:16" ht="59.4" customHeight="1" thickBot="1" x14ac:dyDescent="0.35">
      <c r="A9" s="74"/>
      <c r="B9" s="76"/>
      <c r="C9" s="84"/>
      <c r="D9" s="72"/>
      <c r="E9" s="59"/>
      <c r="F9" s="60"/>
      <c r="G9" s="68"/>
      <c r="H9" s="69"/>
      <c r="I9" s="55"/>
      <c r="J9" s="62"/>
      <c r="K9" s="60"/>
      <c r="L9" s="91"/>
      <c r="M9" s="63"/>
      <c r="N9" s="64"/>
      <c r="O9" s="64"/>
      <c r="P9" s="81"/>
    </row>
    <row r="10" spans="1:16" ht="16.2" thickBot="1" x14ac:dyDescent="0.35">
      <c r="A10" s="47">
        <v>1</v>
      </c>
      <c r="B10" s="32">
        <v>2</v>
      </c>
      <c r="C10" s="31">
        <v>3</v>
      </c>
      <c r="D10" s="32">
        <v>4</v>
      </c>
      <c r="E10" s="30">
        <v>5</v>
      </c>
      <c r="F10" s="33">
        <v>6</v>
      </c>
      <c r="G10" s="31">
        <v>7</v>
      </c>
      <c r="H10" s="32">
        <v>8</v>
      </c>
      <c r="I10" s="34">
        <v>9</v>
      </c>
      <c r="J10" s="30">
        <v>10</v>
      </c>
      <c r="K10" s="33">
        <v>11</v>
      </c>
      <c r="L10" s="35">
        <v>12</v>
      </c>
      <c r="M10" s="36">
        <v>13</v>
      </c>
      <c r="N10" s="37">
        <v>14</v>
      </c>
      <c r="O10" s="37">
        <v>15</v>
      </c>
      <c r="P10" s="38">
        <v>17</v>
      </c>
    </row>
    <row r="11" spans="1:16" ht="30" customHeight="1" thickBot="1" x14ac:dyDescent="0.35">
      <c r="A11" s="48">
        <v>1</v>
      </c>
      <c r="B11" s="49">
        <v>5300</v>
      </c>
      <c r="C11" s="39">
        <f>D11+G11+H11+I11+L11+M11+N11+O11</f>
        <v>1552</v>
      </c>
      <c r="D11" s="40">
        <f>E11+F11</f>
        <v>72</v>
      </c>
      <c r="E11" s="41">
        <v>18</v>
      </c>
      <c r="F11" s="41">
        <v>54</v>
      </c>
      <c r="G11" s="41">
        <v>47</v>
      </c>
      <c r="H11" s="41">
        <v>1</v>
      </c>
      <c r="I11" s="41">
        <f>J11+K11</f>
        <v>1161</v>
      </c>
      <c r="J11" s="41">
        <v>147</v>
      </c>
      <c r="K11" s="41">
        <v>1014</v>
      </c>
      <c r="L11" s="41">
        <v>220</v>
      </c>
      <c r="M11" s="41">
        <v>43</v>
      </c>
      <c r="N11" s="41">
        <v>0</v>
      </c>
      <c r="O11" s="41">
        <v>8</v>
      </c>
      <c r="P11" s="43">
        <v>1</v>
      </c>
    </row>
    <row r="12" spans="1:16" ht="40.799999999999997" customHeight="1" thickBot="1" x14ac:dyDescent="0.35">
      <c r="A12" s="50" t="s">
        <v>118</v>
      </c>
      <c r="B12" s="51"/>
      <c r="C12" s="42">
        <f>D12+G12+H12+I12+L12+M12+N12+O12</f>
        <v>1552</v>
      </c>
      <c r="D12" s="42">
        <f t="shared" ref="D12:P12" si="0">D11</f>
        <v>72</v>
      </c>
      <c r="E12" s="42">
        <f t="shared" si="0"/>
        <v>18</v>
      </c>
      <c r="F12" s="42">
        <f t="shared" si="0"/>
        <v>54</v>
      </c>
      <c r="G12" s="42">
        <f t="shared" si="0"/>
        <v>47</v>
      </c>
      <c r="H12" s="42">
        <f t="shared" si="0"/>
        <v>1</v>
      </c>
      <c r="I12" s="42">
        <f t="shared" si="0"/>
        <v>1161</v>
      </c>
      <c r="J12" s="42">
        <f t="shared" si="0"/>
        <v>147</v>
      </c>
      <c r="K12" s="42">
        <f t="shared" si="0"/>
        <v>1014</v>
      </c>
      <c r="L12" s="42">
        <f t="shared" si="0"/>
        <v>220</v>
      </c>
      <c r="M12" s="42">
        <f t="shared" si="0"/>
        <v>43</v>
      </c>
      <c r="N12" s="42">
        <f t="shared" si="0"/>
        <v>0</v>
      </c>
      <c r="O12" s="42">
        <f t="shared" si="0"/>
        <v>8</v>
      </c>
      <c r="P12" s="42">
        <f t="shared" si="0"/>
        <v>1</v>
      </c>
    </row>
  </sheetData>
  <mergeCells count="26">
    <mergeCell ref="P3:P9"/>
    <mergeCell ref="C4:C9"/>
    <mergeCell ref="D4:O4"/>
    <mergeCell ref="D5:K5"/>
    <mergeCell ref="L5:L9"/>
    <mergeCell ref="D7:D9"/>
    <mergeCell ref="E7:F7"/>
    <mergeCell ref="A3:A9"/>
    <mergeCell ref="B3:B9"/>
    <mergeCell ref="C3:O3"/>
    <mergeCell ref="A12:B12"/>
    <mergeCell ref="K1:P1"/>
    <mergeCell ref="A2:P2"/>
    <mergeCell ref="I7:I9"/>
    <mergeCell ref="J7:K7"/>
    <mergeCell ref="E8:E9"/>
    <mergeCell ref="F8:F9"/>
    <mergeCell ref="J8:J9"/>
    <mergeCell ref="K8:K9"/>
    <mergeCell ref="M5:M9"/>
    <mergeCell ref="N5:N9"/>
    <mergeCell ref="O5:O9"/>
    <mergeCell ref="D6:F6"/>
    <mergeCell ref="G6:G9"/>
    <mergeCell ref="H6:H9"/>
    <mergeCell ref="I6:K6"/>
  </mergeCells>
  <pageMargins left="0.7" right="0.7" top="0.75" bottom="0.75" header="0.3" footer="0.3"/>
  <pageSetup paperSize="9" scale="8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49" workbookViewId="0">
      <selection activeCell="H8" sqref="H8"/>
    </sheetView>
  </sheetViews>
  <sheetFormatPr defaultRowHeight="14.4" x14ac:dyDescent="0.3"/>
  <cols>
    <col min="1" max="1" width="21.21875" customWidth="1"/>
    <col min="2" max="2" width="42.109375" customWidth="1"/>
    <col min="3" max="3" width="15.109375" customWidth="1"/>
    <col min="4" max="4" width="16" customWidth="1"/>
  </cols>
  <sheetData>
    <row r="1" spans="1:4" x14ac:dyDescent="0.3">
      <c r="B1" s="20"/>
      <c r="C1" s="92"/>
      <c r="D1" s="92"/>
    </row>
    <row r="2" spans="1:4" ht="16.8" x14ac:dyDescent="0.3">
      <c r="A2" s="93" t="s">
        <v>93</v>
      </c>
      <c r="B2" s="93"/>
      <c r="C2" s="93"/>
      <c r="D2" s="93"/>
    </row>
    <row r="3" spans="1:4" ht="16.8" x14ac:dyDescent="0.3">
      <c r="A3" s="94" t="s">
        <v>94</v>
      </c>
      <c r="B3" s="94"/>
      <c r="C3" s="94"/>
      <c r="D3" s="94"/>
    </row>
    <row r="4" spans="1:4" ht="28.8" customHeight="1" thickBot="1" x14ac:dyDescent="0.35">
      <c r="A4" s="97" t="s">
        <v>96</v>
      </c>
      <c r="B4" s="97"/>
      <c r="C4" s="97"/>
      <c r="D4" s="97"/>
    </row>
    <row r="5" spans="1:4" ht="55.8" thickBot="1" x14ac:dyDescent="0.35">
      <c r="A5" s="1" t="s">
        <v>0</v>
      </c>
      <c r="B5" s="2" t="s">
        <v>1</v>
      </c>
      <c r="C5" s="23" t="s">
        <v>97</v>
      </c>
      <c r="D5" s="23" t="s">
        <v>98</v>
      </c>
    </row>
    <row r="6" spans="1:4" ht="16.2" thickBot="1" x14ac:dyDescent="0.35">
      <c r="A6" s="3">
        <v>1</v>
      </c>
      <c r="B6" s="4">
        <v>2</v>
      </c>
      <c r="C6" s="100">
        <v>3</v>
      </c>
      <c r="D6" s="24">
        <v>4</v>
      </c>
    </row>
    <row r="7" spans="1:4" ht="27.6" customHeight="1" thickBot="1" x14ac:dyDescent="0.35">
      <c r="A7" s="6" t="s">
        <v>3</v>
      </c>
      <c r="B7" s="44" t="s">
        <v>4</v>
      </c>
      <c r="C7" s="22"/>
      <c r="D7" s="25"/>
    </row>
    <row r="8" spans="1:4" ht="32.4" customHeight="1" thickBot="1" x14ac:dyDescent="0.35">
      <c r="A8" s="13" t="s">
        <v>5</v>
      </c>
      <c r="B8" s="12" t="s">
        <v>6</v>
      </c>
      <c r="C8" s="5">
        <v>274</v>
      </c>
      <c r="D8" s="26">
        <f>C8/C53</f>
        <v>0.17654639175257733</v>
      </c>
    </row>
    <row r="9" spans="1:4" ht="22.2" customHeight="1" thickBot="1" x14ac:dyDescent="0.35">
      <c r="A9" s="7" t="s">
        <v>7</v>
      </c>
      <c r="B9" s="46" t="s">
        <v>8</v>
      </c>
      <c r="C9" s="21"/>
      <c r="D9" s="27"/>
    </row>
    <row r="10" spans="1:4" ht="17.399999999999999" customHeight="1" thickBot="1" x14ac:dyDescent="0.35">
      <c r="A10" s="9" t="s">
        <v>9</v>
      </c>
      <c r="B10" s="10" t="s">
        <v>10</v>
      </c>
      <c r="C10" s="5"/>
      <c r="D10" s="27"/>
    </row>
    <row r="11" spans="1:4" ht="79.2" customHeight="1" thickBot="1" x14ac:dyDescent="0.35">
      <c r="A11" s="13" t="s">
        <v>11</v>
      </c>
      <c r="B11" s="12" t="s">
        <v>12</v>
      </c>
      <c r="C11" s="5">
        <v>6</v>
      </c>
      <c r="D11" s="26">
        <f>C11/C53</f>
        <v>3.8659793814432991E-3</v>
      </c>
    </row>
    <row r="12" spans="1:4" ht="25.2" customHeight="1" thickBot="1" x14ac:dyDescent="0.35">
      <c r="A12" s="6" t="s">
        <v>13</v>
      </c>
      <c r="B12" s="44" t="s">
        <v>14</v>
      </c>
      <c r="C12" s="21"/>
      <c r="D12" s="27"/>
    </row>
    <row r="13" spans="1:4" ht="37.200000000000003" customHeight="1" thickBot="1" x14ac:dyDescent="0.35">
      <c r="A13" s="7" t="s">
        <v>15</v>
      </c>
      <c r="B13" s="45" t="s">
        <v>16</v>
      </c>
      <c r="C13" s="21"/>
      <c r="D13" s="27"/>
    </row>
    <row r="14" spans="1:4" ht="37.200000000000003" customHeight="1" thickBot="1" x14ac:dyDescent="0.35">
      <c r="A14" s="9" t="s">
        <v>17</v>
      </c>
      <c r="B14" s="10" t="s">
        <v>18</v>
      </c>
      <c r="C14" s="5"/>
      <c r="D14" s="27"/>
    </row>
    <row r="15" spans="1:4" ht="49.2" customHeight="1" thickBot="1" x14ac:dyDescent="0.35">
      <c r="A15" s="11" t="s">
        <v>19</v>
      </c>
      <c r="B15" s="12" t="s">
        <v>20</v>
      </c>
      <c r="C15" s="5">
        <v>11</v>
      </c>
      <c r="D15" s="26">
        <f>C15/C53</f>
        <v>7.0876288659793814E-3</v>
      </c>
    </row>
    <row r="16" spans="1:4" ht="21.6" customHeight="1" thickBot="1" x14ac:dyDescent="0.35">
      <c r="A16" s="6" t="s">
        <v>21</v>
      </c>
      <c r="B16" s="44" t="s">
        <v>22</v>
      </c>
      <c r="C16" s="21"/>
      <c r="D16" s="27"/>
    </row>
    <row r="17" spans="1:7" ht="21" customHeight="1" thickBot="1" x14ac:dyDescent="0.35">
      <c r="A17" s="7" t="s">
        <v>23</v>
      </c>
      <c r="B17" s="8" t="s">
        <v>24</v>
      </c>
      <c r="C17" s="21"/>
      <c r="D17" s="27"/>
    </row>
    <row r="18" spans="1:7" ht="25.2" customHeight="1" thickBot="1" x14ac:dyDescent="0.35">
      <c r="A18" s="11" t="s">
        <v>25</v>
      </c>
      <c r="B18" s="12" t="s">
        <v>26</v>
      </c>
      <c r="C18" s="5">
        <v>6</v>
      </c>
      <c r="D18" s="26">
        <f>C18/C53</f>
        <v>3.8659793814432991E-3</v>
      </c>
      <c r="G18" s="99"/>
    </row>
    <row r="19" spans="1:7" ht="22.8" customHeight="1" thickBot="1" x14ac:dyDescent="0.35">
      <c r="A19" s="9" t="s">
        <v>27</v>
      </c>
      <c r="B19" s="10" t="s">
        <v>28</v>
      </c>
      <c r="C19" s="5"/>
      <c r="D19" s="27"/>
    </row>
    <row r="20" spans="1:7" ht="31.2" customHeight="1" thickBot="1" x14ac:dyDescent="0.35">
      <c r="A20" s="11" t="s">
        <v>29</v>
      </c>
      <c r="B20" s="14" t="s">
        <v>30</v>
      </c>
      <c r="C20" s="5">
        <v>18</v>
      </c>
      <c r="D20" s="27">
        <f>C20/C53</f>
        <v>1.1597938144329897E-2</v>
      </c>
    </row>
    <row r="21" spans="1:7" ht="24" customHeight="1" thickBot="1" x14ac:dyDescent="0.35">
      <c r="A21" s="11" t="s">
        <v>31</v>
      </c>
      <c r="B21" s="12" t="s">
        <v>32</v>
      </c>
      <c r="C21" s="4">
        <v>15</v>
      </c>
      <c r="D21" s="26">
        <f>C21/C53</f>
        <v>9.6649484536082478E-3</v>
      </c>
    </row>
    <row r="22" spans="1:7" ht="26.4" customHeight="1" thickBot="1" x14ac:dyDescent="0.35">
      <c r="A22" s="11" t="s">
        <v>33</v>
      </c>
      <c r="B22" s="12" t="s">
        <v>34</v>
      </c>
      <c r="C22" s="4">
        <v>3</v>
      </c>
      <c r="D22" s="27">
        <f>C22/C53</f>
        <v>1.9329896907216496E-3</v>
      </c>
    </row>
    <row r="23" spans="1:7" ht="28.8" customHeight="1" thickBot="1" x14ac:dyDescent="0.35">
      <c r="A23" s="11" t="s">
        <v>35</v>
      </c>
      <c r="B23" s="12" t="s">
        <v>36</v>
      </c>
      <c r="C23" s="4">
        <v>21</v>
      </c>
      <c r="D23" s="26">
        <f>C23/C53</f>
        <v>1.3530927835051547E-2</v>
      </c>
    </row>
    <row r="24" spans="1:7" ht="25.2" customHeight="1" thickBot="1" x14ac:dyDescent="0.35">
      <c r="A24" s="11" t="s">
        <v>37</v>
      </c>
      <c r="B24" s="12" t="s">
        <v>38</v>
      </c>
      <c r="C24" s="4">
        <v>38</v>
      </c>
      <c r="D24" s="27">
        <f>C24/C53</f>
        <v>2.4484536082474227E-2</v>
      </c>
    </row>
    <row r="25" spans="1:7" ht="27.6" customHeight="1" thickBot="1" x14ac:dyDescent="0.35">
      <c r="A25" s="11" t="s">
        <v>39</v>
      </c>
      <c r="B25" s="12" t="s">
        <v>40</v>
      </c>
      <c r="C25" s="4">
        <v>163</v>
      </c>
      <c r="D25" s="26">
        <f>C25/C53</f>
        <v>0.10502577319587629</v>
      </c>
    </row>
    <row r="26" spans="1:7" ht="30" customHeight="1" thickBot="1" x14ac:dyDescent="0.35">
      <c r="A26" s="11" t="s">
        <v>41</v>
      </c>
      <c r="B26" s="12" t="s">
        <v>42</v>
      </c>
      <c r="C26" s="4">
        <v>2</v>
      </c>
      <c r="D26" s="27">
        <f>C26/C53</f>
        <v>1.288659793814433E-3</v>
      </c>
    </row>
    <row r="27" spans="1:7" ht="33" customHeight="1" thickBot="1" x14ac:dyDescent="0.35">
      <c r="A27" s="11" t="s">
        <v>43</v>
      </c>
      <c r="B27" s="12" t="s">
        <v>44</v>
      </c>
      <c r="C27" s="4">
        <v>22</v>
      </c>
      <c r="D27" s="26">
        <f>C27/C53</f>
        <v>1.4175257731958763E-2</v>
      </c>
    </row>
    <row r="28" spans="1:7" ht="31.8" customHeight="1" thickBot="1" x14ac:dyDescent="0.35">
      <c r="A28" s="11" t="s">
        <v>45</v>
      </c>
      <c r="B28" s="12" t="s">
        <v>46</v>
      </c>
      <c r="C28" s="4">
        <v>3</v>
      </c>
      <c r="D28" s="27">
        <f>C28/C53</f>
        <v>1.9329896907216496E-3</v>
      </c>
    </row>
    <row r="29" spans="1:7" ht="31.8" customHeight="1" thickBot="1" x14ac:dyDescent="0.35">
      <c r="A29" s="11" t="s">
        <v>47</v>
      </c>
      <c r="B29" s="12" t="s">
        <v>48</v>
      </c>
      <c r="C29" s="4">
        <v>185</v>
      </c>
      <c r="D29" s="26">
        <f>C29/C53</f>
        <v>0.11920103092783506</v>
      </c>
    </row>
    <row r="30" spans="1:7" ht="37.200000000000003" customHeight="1" thickBot="1" x14ac:dyDescent="0.35">
      <c r="A30" s="11" t="s">
        <v>49</v>
      </c>
      <c r="B30" s="12" t="s">
        <v>50</v>
      </c>
      <c r="C30" s="4">
        <v>15</v>
      </c>
      <c r="D30" s="27">
        <f>C30/C53</f>
        <v>9.6649484536082478E-3</v>
      </c>
    </row>
    <row r="31" spans="1:7" ht="39.6" customHeight="1" thickBot="1" x14ac:dyDescent="0.35">
      <c r="A31" s="11" t="s">
        <v>51</v>
      </c>
      <c r="B31" s="12" t="s">
        <v>52</v>
      </c>
      <c r="C31" s="4">
        <v>1</v>
      </c>
      <c r="D31" s="26">
        <f>C31/C53</f>
        <v>6.4432989690721648E-4</v>
      </c>
    </row>
    <row r="32" spans="1:7" ht="30" customHeight="1" thickBot="1" x14ac:dyDescent="0.35">
      <c r="A32" s="11" t="s">
        <v>53</v>
      </c>
      <c r="B32" s="12" t="s">
        <v>54</v>
      </c>
      <c r="C32" s="4">
        <v>8</v>
      </c>
      <c r="D32" s="27">
        <f>C32/C53</f>
        <v>5.1546391752577319E-3</v>
      </c>
    </row>
    <row r="33" spans="1:4" ht="39.6" customHeight="1" thickBot="1" x14ac:dyDescent="0.35">
      <c r="A33" s="11" t="s">
        <v>55</v>
      </c>
      <c r="B33" s="12" t="s">
        <v>56</v>
      </c>
      <c r="C33" s="4">
        <v>18</v>
      </c>
      <c r="D33" s="26">
        <f>C33/C53</f>
        <v>1.1597938144329897E-2</v>
      </c>
    </row>
    <row r="34" spans="1:4" ht="45" customHeight="1" thickBot="1" x14ac:dyDescent="0.35">
      <c r="A34" s="15" t="s">
        <v>57</v>
      </c>
      <c r="B34" s="12" t="s">
        <v>58</v>
      </c>
      <c r="C34" s="4">
        <v>42</v>
      </c>
      <c r="D34" s="27">
        <f>C34/C53</f>
        <v>2.7061855670103094E-2</v>
      </c>
    </row>
    <row r="35" spans="1:4" ht="47.4" customHeight="1" thickBot="1" x14ac:dyDescent="0.35">
      <c r="A35" s="11" t="s">
        <v>59</v>
      </c>
      <c r="B35" s="12" t="s">
        <v>60</v>
      </c>
      <c r="C35" s="4">
        <v>186</v>
      </c>
      <c r="D35" s="26">
        <f>C35/C53</f>
        <v>0.11984536082474227</v>
      </c>
    </row>
    <row r="36" spans="1:4" ht="34.200000000000003" customHeight="1" thickBot="1" x14ac:dyDescent="0.35">
      <c r="A36" s="11" t="s">
        <v>61</v>
      </c>
      <c r="B36" s="12" t="s">
        <v>62</v>
      </c>
      <c r="C36" s="4">
        <v>3</v>
      </c>
      <c r="D36" s="27">
        <f>C36/C53</f>
        <v>1.9329896907216496E-3</v>
      </c>
    </row>
    <row r="37" spans="1:4" ht="25.8" customHeight="1" thickBot="1" x14ac:dyDescent="0.35">
      <c r="A37" s="11" t="s">
        <v>63</v>
      </c>
      <c r="B37" s="12" t="s">
        <v>64</v>
      </c>
      <c r="C37" s="4">
        <v>3</v>
      </c>
      <c r="D37" s="26">
        <f>C37/C53</f>
        <v>1.9329896907216496E-3</v>
      </c>
    </row>
    <row r="38" spans="1:4" ht="49.2" customHeight="1" thickBot="1" x14ac:dyDescent="0.35">
      <c r="A38" s="11" t="s">
        <v>65</v>
      </c>
      <c r="B38" s="12" t="s">
        <v>66</v>
      </c>
      <c r="C38" s="4">
        <v>71</v>
      </c>
      <c r="D38" s="27">
        <f>C38/C53</f>
        <v>4.5747422680412368E-2</v>
      </c>
    </row>
    <row r="39" spans="1:4" ht="52.2" customHeight="1" thickBot="1" x14ac:dyDescent="0.35">
      <c r="A39" s="11" t="s">
        <v>67</v>
      </c>
      <c r="B39" s="12" t="s">
        <v>68</v>
      </c>
      <c r="C39" s="4">
        <v>294</v>
      </c>
      <c r="D39" s="27">
        <f>C39/C53</f>
        <v>0.18943298969072164</v>
      </c>
    </row>
    <row r="40" spans="1:4" ht="54.6" customHeight="1" thickBot="1" x14ac:dyDescent="0.35">
      <c r="A40" s="11" t="s">
        <v>69</v>
      </c>
      <c r="B40" s="12" t="s">
        <v>70</v>
      </c>
      <c r="C40" s="4">
        <v>10</v>
      </c>
      <c r="D40" s="26">
        <f>C40/C53</f>
        <v>6.4432989690721646E-3</v>
      </c>
    </row>
    <row r="41" spans="1:4" ht="69.599999999999994" customHeight="1" thickBot="1" x14ac:dyDescent="0.35">
      <c r="A41" s="11" t="s">
        <v>71</v>
      </c>
      <c r="B41" s="12" t="s">
        <v>72</v>
      </c>
      <c r="C41" s="4">
        <v>44</v>
      </c>
      <c r="D41" s="27">
        <f>C41/C53</f>
        <v>2.8350515463917526E-2</v>
      </c>
    </row>
    <row r="42" spans="1:4" ht="37.200000000000003" customHeight="1" thickBot="1" x14ac:dyDescent="0.35">
      <c r="A42" s="11" t="s">
        <v>73</v>
      </c>
      <c r="B42" s="12" t="s">
        <v>74</v>
      </c>
      <c r="C42" s="4">
        <v>14</v>
      </c>
      <c r="D42" s="27">
        <f>C42/C53</f>
        <v>9.0206185567010301E-3</v>
      </c>
    </row>
    <row r="43" spans="1:4" ht="37.799999999999997" customHeight="1" thickBot="1" x14ac:dyDescent="0.35">
      <c r="A43" s="11" t="s">
        <v>75</v>
      </c>
      <c r="B43" s="12" t="s">
        <v>76</v>
      </c>
      <c r="C43" s="4">
        <v>7</v>
      </c>
      <c r="D43" s="26">
        <f>C43/C53</f>
        <v>4.5103092783505151E-3</v>
      </c>
    </row>
    <row r="44" spans="1:4" ht="52.8" customHeight="1" thickBot="1" x14ac:dyDescent="0.35">
      <c r="A44" s="11" t="s">
        <v>77</v>
      </c>
      <c r="B44" s="12" t="s">
        <v>78</v>
      </c>
      <c r="C44" s="4">
        <v>8</v>
      </c>
      <c r="D44" s="27">
        <f>C44/C53</f>
        <v>5.1546391752577319E-3</v>
      </c>
    </row>
    <row r="45" spans="1:4" ht="82.8" customHeight="1" thickBot="1" x14ac:dyDescent="0.35">
      <c r="A45" s="11" t="s">
        <v>79</v>
      </c>
      <c r="B45" s="16" t="s">
        <v>80</v>
      </c>
      <c r="C45" s="5">
        <v>7</v>
      </c>
      <c r="D45" s="27">
        <f>C45/C53</f>
        <v>4.5103092783505151E-3</v>
      </c>
    </row>
    <row r="46" spans="1:4" ht="36.6" customHeight="1" thickBot="1" x14ac:dyDescent="0.35">
      <c r="A46" s="7" t="s">
        <v>81</v>
      </c>
      <c r="B46" s="8" t="s">
        <v>82</v>
      </c>
      <c r="C46" s="21"/>
      <c r="D46" s="27"/>
    </row>
    <row r="47" spans="1:4" ht="36" customHeight="1" thickBot="1" x14ac:dyDescent="0.35">
      <c r="A47" s="9" t="s">
        <v>83</v>
      </c>
      <c r="B47" s="10" t="s">
        <v>84</v>
      </c>
      <c r="C47" s="5"/>
      <c r="D47" s="27"/>
    </row>
    <row r="48" spans="1:4" ht="27.6" customHeight="1" thickBot="1" x14ac:dyDescent="0.35">
      <c r="A48" s="11" t="s">
        <v>85</v>
      </c>
      <c r="B48" s="12" t="s">
        <v>86</v>
      </c>
      <c r="C48" s="5">
        <v>2</v>
      </c>
      <c r="D48" s="27">
        <f>C48/C53</f>
        <v>1.288659793814433E-3</v>
      </c>
    </row>
    <row r="49" spans="1:4" ht="49.2" customHeight="1" thickBot="1" x14ac:dyDescent="0.35">
      <c r="A49" s="9" t="s">
        <v>87</v>
      </c>
      <c r="B49" s="17" t="s">
        <v>88</v>
      </c>
      <c r="C49" s="98"/>
      <c r="D49" s="26"/>
    </row>
    <row r="50" spans="1:4" ht="27" customHeight="1" thickBot="1" x14ac:dyDescent="0.35">
      <c r="A50" s="11" t="s">
        <v>89</v>
      </c>
      <c r="B50" s="12" t="s">
        <v>90</v>
      </c>
      <c r="C50" s="5">
        <v>9</v>
      </c>
      <c r="D50" s="27">
        <f>C50/C53</f>
        <v>5.7989690721649487E-3</v>
      </c>
    </row>
    <row r="51" spans="1:4" ht="24.6" customHeight="1" thickBot="1" x14ac:dyDescent="0.35">
      <c r="A51" s="11"/>
      <c r="B51" s="18" t="s">
        <v>91</v>
      </c>
      <c r="C51" s="5">
        <v>32</v>
      </c>
      <c r="D51" s="27">
        <f>C51/C53</f>
        <v>2.0618556701030927E-2</v>
      </c>
    </row>
    <row r="52" spans="1:4" ht="16.2" thickBot="1" x14ac:dyDescent="0.35">
      <c r="A52" s="95" t="s">
        <v>95</v>
      </c>
      <c r="B52" s="96"/>
      <c r="C52" s="19">
        <v>11</v>
      </c>
      <c r="D52" s="27">
        <f>C52/C53</f>
        <v>7.0876288659793814E-3</v>
      </c>
    </row>
    <row r="53" spans="1:4" ht="16.2" thickBot="1" x14ac:dyDescent="0.35">
      <c r="A53" s="95" t="s">
        <v>92</v>
      </c>
      <c r="B53" s="96"/>
      <c r="C53" s="19">
        <v>1552</v>
      </c>
      <c r="D53" s="28">
        <f>SUM(D7:D52)</f>
        <v>0.99999999999999989</v>
      </c>
    </row>
  </sheetData>
  <mergeCells count="6">
    <mergeCell ref="C1:D1"/>
    <mergeCell ref="A2:D2"/>
    <mergeCell ref="A3:D3"/>
    <mergeCell ref="A52:B52"/>
    <mergeCell ref="A53:B53"/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Статистика</vt:lpstr>
      <vt:lpstr>Тематика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2024-04-10T16:40:40Z</dcterms:modified>
</cp:coreProperties>
</file>