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обращений'!$A$1:$AE$42</definedName>
    <definedName name="_xlnm.Print_Area" localSheetId="0">'Тематика вопроса'!$A$1:$U$28</definedName>
  </definedNames>
  <calcPr fullCalcOnLoad="1"/>
</workbook>
</file>

<file path=xl/sharedStrings.xml><?xml version="1.0" encoding="utf-8"?>
<sst xmlns="http://schemas.openxmlformats.org/spreadsheetml/2006/main" count="127" uniqueCount="97">
  <si>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</si>
  <si>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</si>
  <si>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</si>
  <si>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</si>
  <si>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</si>
  <si>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</si>
  <si>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</si>
  <si>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</si>
  <si>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</si>
  <si>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</si>
  <si>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</si>
  <si>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</si>
  <si>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</si>
  <si>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</si>
  <si>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</si>
  <si>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</si>
  <si>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</si>
  <si>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</si>
  <si>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</si>
  <si>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</si>
  <si>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</si>
  <si>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</si>
  <si>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</si>
  <si>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</si>
  <si>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</si>
  <si>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</si>
  <si>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</si>
  <si>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</si>
  <si>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</si>
  <si>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</si>
  <si>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</si>
  <si>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</si>
  <si>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</si>
  <si>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</si>
  <si>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</si>
  <si>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</si>
  <si>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</si>
  <si>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</si>
  <si>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</si>
  <si>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</si>
  <si>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</si>
  <si>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</si>
  <si>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</si>
  <si>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</si>
  <si>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</si>
  <si>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</si>
  <si>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</si>
  <si>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</si>
  <si>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</si>
  <si>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</si>
  <si>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</si>
  <si>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</si>
  <si>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</si>
  <si>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</si>
  <si>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</si>
  <si>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</si>
  <si>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</si>
  <si>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</si>
  <si>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</si>
  <si>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</si>
  <si>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</si>
  <si>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</si>
  <si>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</si>
  <si>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</si>
  <si>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</si>
  <si>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</si>
  <si>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</si>
  <si>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</si>
  <si>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</si>
  <si>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</si>
  <si>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</si>
  <si>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</si>
  <si>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</si>
  <si>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</si>
  <si>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ИФНС России по Дзержинскому  району г. Новосибирска</t>
  </si>
  <si>
    <t>ИФНС России по Заельцовскому району г. Новосибирска</t>
  </si>
  <si>
    <t>ИФНС России по Кировскому району г. Новосибирска</t>
  </si>
  <si>
    <t>ИФНС России по Ленинскому району г. Новосибирска</t>
  </si>
  <si>
    <t>ИФНС России по Октябрьскому району г. Новосибирска</t>
  </si>
  <si>
    <t>ИФНС России по Центральному району г. Новосибирска</t>
  </si>
  <si>
    <t>УФНС России по Новосибирской  области</t>
  </si>
  <si>
    <t>ИФНС России по Железнодорожному району г.Новосибирска</t>
  </si>
  <si>
    <t>ИФНС России по Калининскому району г.Новосибирска</t>
  </si>
  <si>
    <t>Межрайонная ИФНС России № 6  по Новосибирской области</t>
  </si>
  <si>
    <t>Межрайонная ИФНС России № 13 по г.Новосибирску</t>
  </si>
  <si>
    <t>Межрайонная ИФНС России № 14 по Новосибирской области</t>
  </si>
  <si>
    <t>Межрайонная ИФНС России № 15 по Новосибирской области</t>
  </si>
  <si>
    <t>Межрайонная ИФНС России № 16 по Новосибирской области</t>
  </si>
  <si>
    <t>Межрайонная ИФНС России № 3 по Новосибирской области</t>
  </si>
  <si>
    <t>Межрайонная ИФНС России № 5 по Новосибирской области</t>
  </si>
  <si>
    <t>УФНС России по Новосибирской области</t>
  </si>
  <si>
    <t>гр. 26=гр. 15 + гр. 19 - гр. 21</t>
  </si>
  <si>
    <t>0.0</t>
  </si>
  <si>
    <t>0,0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</si>
  <si>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</si>
  <si>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в Управление Федеральной налоговой службы по Новосибирской области и подведомственные  инспекции  за III квартал 2019 г.</t>
  </si>
  <si>
    <t xml:space="preserve"> в Управление Федеральной налоговой службы по Новосибирской области и подведомственные  инспекции  за III квартал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</si>
</sst>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vertical="center" textRotation="90"/>
    </xf>
    <xf numFmtId="0" fontId="5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/>
    </xf>
    <xf numFmtId="0" fontId="53" fillId="32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72" fontId="53" fillId="0" borderId="20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2" fontId="53" fillId="0" borderId="39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172" fontId="53" fillId="0" borderId="11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2" fontId="53" fillId="0" borderId="20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2" fontId="53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53" fillId="0" borderId="5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72" fontId="53" fillId="0" borderId="61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5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right" wrapText="1"/>
    </xf>
    <xf numFmtId="0" fontId="53" fillId="32" borderId="0" xfId="0" applyFont="1" applyFill="1" applyAlignment="1">
      <alignment horizontal="right"/>
    </xf>
    <xf numFmtId="0" fontId="59" fillId="32" borderId="0" xfId="0" applyFont="1" applyFill="1" applyAlignment="1">
      <alignment horizontal="center" vertical="center"/>
    </xf>
    <xf numFmtId="0" fontId="59" fillId="32" borderId="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textRotation="90"/>
    </xf>
    <xf numFmtId="0" fontId="6" fillId="0" borderId="7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center" vertical="center" textRotation="90" wrapText="1"/>
    </xf>
    <xf numFmtId="0" fontId="8" fillId="0" borderId="5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7" fillId="0" borderId="74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7" fillId="0" borderId="79" xfId="0" applyFont="1" applyFill="1" applyBorder="1" applyAlignment="1">
      <alignment horizontal="center" vertical="center" textRotation="90" wrapText="1"/>
    </xf>
    <xf numFmtId="0" fontId="57" fillId="0" borderId="53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 shrinkToFit="1"/>
    </xf>
    <xf numFmtId="0" fontId="8" fillId="0" borderId="76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="90" zoomScaleNormal="90" zoomScaleSheetLayoutView="71" workbookViewId="0" topLeftCell="A10">
      <selection activeCell="V10" sqref="V1:V16384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6" t="s">
        <v>10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6.25" customHeight="1">
      <c r="A2" s="128" t="s">
        <v>32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5.75" customHeight="1">
      <c r="A3" s="129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8"/>
    </row>
    <row r="4" spans="1:21" ht="39" customHeight="1">
      <c r="A4" s="130" t="s">
        <v>8</v>
      </c>
      <c r="B4" s="131" t="s">
        <v>1</v>
      </c>
      <c r="C4" s="130" t="s">
        <v>7</v>
      </c>
      <c r="D4" s="130" t="s">
        <v>6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2" t="s">
        <v>28</v>
      </c>
    </row>
    <row r="5" spans="1:21" ht="189.75" customHeight="1">
      <c r="A5" s="130"/>
      <c r="B5" s="131"/>
      <c r="C5" s="130"/>
      <c r="D5" s="11" t="s">
        <v>94</v>
      </c>
      <c r="E5" s="11" t="s">
        <v>43</v>
      </c>
      <c r="F5" s="11" t="s">
        <v>42</v>
      </c>
      <c r="G5" s="11" t="s">
        <v>41</v>
      </c>
      <c r="H5" s="11" t="s">
        <v>40</v>
      </c>
      <c r="I5" s="11" t="s">
        <v>39</v>
      </c>
      <c r="J5" s="11" t="s">
        <v>38</v>
      </c>
      <c r="K5" s="11" t="s">
        <v>37</v>
      </c>
      <c r="L5" s="11" t="s">
        <v>36</v>
      </c>
      <c r="M5" s="11" t="s">
        <v>35</v>
      </c>
      <c r="N5" s="11" t="s">
        <v>34</v>
      </c>
      <c r="O5" s="11" t="s">
        <v>33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31</v>
      </c>
      <c r="U5" s="132"/>
    </row>
    <row r="6" spans="1:21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ht="30" customHeight="1">
      <c r="A7" s="1">
        <v>1</v>
      </c>
      <c r="B7" s="15">
        <v>5401</v>
      </c>
      <c r="C7" s="14" t="s">
        <v>74</v>
      </c>
      <c r="D7" s="31">
        <v>0</v>
      </c>
      <c r="E7" s="31">
        <v>19</v>
      </c>
      <c r="F7" s="31">
        <v>143</v>
      </c>
      <c r="G7" s="31">
        <v>169</v>
      </c>
      <c r="H7" s="31">
        <v>260</v>
      </c>
      <c r="I7" s="31">
        <v>21</v>
      </c>
      <c r="J7" s="31">
        <v>87</v>
      </c>
      <c r="K7" s="31">
        <v>0</v>
      </c>
      <c r="L7" s="31">
        <v>0</v>
      </c>
      <c r="M7" s="31">
        <v>35</v>
      </c>
      <c r="N7" s="31">
        <v>223</v>
      </c>
      <c r="O7" s="31">
        <v>0</v>
      </c>
      <c r="P7" s="31">
        <v>0</v>
      </c>
      <c r="Q7" s="31">
        <v>0</v>
      </c>
      <c r="R7" s="31">
        <v>3</v>
      </c>
      <c r="S7" s="31">
        <v>6</v>
      </c>
      <c r="T7" s="31">
        <v>629</v>
      </c>
      <c r="U7" s="31">
        <f>SUM(D7:T7)</f>
        <v>1595</v>
      </c>
    </row>
    <row r="8" spans="1:21" ht="30" customHeight="1">
      <c r="A8" s="1">
        <v>2</v>
      </c>
      <c r="B8" s="15">
        <v>5402</v>
      </c>
      <c r="C8" s="14" t="s">
        <v>75</v>
      </c>
      <c r="D8" s="31">
        <v>0</v>
      </c>
      <c r="E8" s="31">
        <v>14</v>
      </c>
      <c r="F8" s="31">
        <v>493</v>
      </c>
      <c r="G8" s="31">
        <v>255</v>
      </c>
      <c r="H8" s="31">
        <v>42</v>
      </c>
      <c r="I8" s="31">
        <v>14</v>
      </c>
      <c r="J8" s="31">
        <v>209</v>
      </c>
      <c r="K8" s="31">
        <v>4</v>
      </c>
      <c r="L8" s="31">
        <v>60</v>
      </c>
      <c r="M8" s="31">
        <v>325</v>
      </c>
      <c r="N8" s="31">
        <v>1</v>
      </c>
      <c r="O8" s="31">
        <v>2</v>
      </c>
      <c r="P8" s="31">
        <v>12</v>
      </c>
      <c r="Q8" s="32">
        <v>0</v>
      </c>
      <c r="R8" s="31">
        <v>0</v>
      </c>
      <c r="S8" s="31">
        <v>17</v>
      </c>
      <c r="T8" s="31">
        <v>473</v>
      </c>
      <c r="U8" s="31">
        <f aca="true" t="shared" si="0" ref="U8:U22">SUM(D8:T8)</f>
        <v>1921</v>
      </c>
    </row>
    <row r="9" spans="1:21" ht="30" customHeight="1">
      <c r="A9" s="1">
        <v>3</v>
      </c>
      <c r="B9" s="15">
        <v>5403</v>
      </c>
      <c r="C9" s="14" t="s">
        <v>76</v>
      </c>
      <c r="D9" s="31">
        <v>3</v>
      </c>
      <c r="E9" s="31">
        <v>41</v>
      </c>
      <c r="F9" s="31">
        <v>617</v>
      </c>
      <c r="G9" s="31">
        <v>271</v>
      </c>
      <c r="H9" s="31">
        <v>235</v>
      </c>
      <c r="I9" s="31">
        <v>40</v>
      </c>
      <c r="J9" s="31">
        <v>327</v>
      </c>
      <c r="K9" s="31">
        <v>1</v>
      </c>
      <c r="L9" s="31">
        <v>1</v>
      </c>
      <c r="M9" s="31">
        <v>145</v>
      </c>
      <c r="N9" s="31">
        <v>0</v>
      </c>
      <c r="O9" s="31">
        <v>0</v>
      </c>
      <c r="P9" s="31">
        <v>9</v>
      </c>
      <c r="Q9" s="31">
        <v>0</v>
      </c>
      <c r="R9" s="31">
        <v>178</v>
      </c>
      <c r="S9" s="31">
        <v>17</v>
      </c>
      <c r="T9" s="31">
        <v>563</v>
      </c>
      <c r="U9" s="31">
        <f t="shared" si="0"/>
        <v>2448</v>
      </c>
    </row>
    <row r="10" spans="1:21" ht="30" customHeight="1">
      <c r="A10" s="1">
        <v>4</v>
      </c>
      <c r="B10" s="15">
        <v>5404</v>
      </c>
      <c r="C10" s="14" t="s">
        <v>77</v>
      </c>
      <c r="D10" s="31">
        <v>0</v>
      </c>
      <c r="E10" s="31">
        <v>27</v>
      </c>
      <c r="F10" s="31">
        <v>1005</v>
      </c>
      <c r="G10" s="31">
        <v>402</v>
      </c>
      <c r="H10" s="31">
        <v>240</v>
      </c>
      <c r="I10" s="31">
        <v>154</v>
      </c>
      <c r="J10" s="31">
        <v>434</v>
      </c>
      <c r="K10" s="31">
        <v>25</v>
      </c>
      <c r="L10" s="31">
        <v>3</v>
      </c>
      <c r="M10" s="31">
        <v>929</v>
      </c>
      <c r="N10" s="31">
        <v>5</v>
      </c>
      <c r="O10" s="31">
        <v>0</v>
      </c>
      <c r="P10" s="31">
        <v>10</v>
      </c>
      <c r="Q10" s="31">
        <v>0</v>
      </c>
      <c r="R10" s="31">
        <v>293</v>
      </c>
      <c r="S10" s="31">
        <v>14</v>
      </c>
      <c r="T10" s="31">
        <v>228</v>
      </c>
      <c r="U10" s="31">
        <f t="shared" si="0"/>
        <v>3769</v>
      </c>
    </row>
    <row r="11" spans="1:21" ht="30" customHeight="1">
      <c r="A11" s="1">
        <v>5</v>
      </c>
      <c r="B11" s="15">
        <v>5405</v>
      </c>
      <c r="C11" s="14" t="s">
        <v>78</v>
      </c>
      <c r="D11" s="31">
        <v>4</v>
      </c>
      <c r="E11" s="31">
        <v>18</v>
      </c>
      <c r="F11" s="31">
        <v>778</v>
      </c>
      <c r="G11" s="31">
        <v>307</v>
      </c>
      <c r="H11" s="31">
        <v>249</v>
      </c>
      <c r="I11" s="31">
        <v>152</v>
      </c>
      <c r="J11" s="31">
        <v>380</v>
      </c>
      <c r="K11" s="31">
        <v>17</v>
      </c>
      <c r="L11" s="31">
        <v>5</v>
      </c>
      <c r="M11" s="31">
        <v>405</v>
      </c>
      <c r="N11" s="31">
        <v>3</v>
      </c>
      <c r="O11" s="31">
        <v>2</v>
      </c>
      <c r="P11" s="31">
        <v>4</v>
      </c>
      <c r="Q11" s="31">
        <v>0</v>
      </c>
      <c r="R11" s="31">
        <v>245</v>
      </c>
      <c r="S11" s="31">
        <v>5</v>
      </c>
      <c r="T11" s="31">
        <v>782</v>
      </c>
      <c r="U11" s="31">
        <f t="shared" si="0"/>
        <v>3356</v>
      </c>
    </row>
    <row r="12" spans="1:21" ht="30" customHeight="1" thickBot="1">
      <c r="A12" s="1">
        <v>6</v>
      </c>
      <c r="B12" s="16">
        <v>5406</v>
      </c>
      <c r="C12" s="17" t="s">
        <v>79</v>
      </c>
      <c r="D12" s="31">
        <v>0</v>
      </c>
      <c r="E12" s="31">
        <v>12</v>
      </c>
      <c r="F12" s="31">
        <v>399</v>
      </c>
      <c r="G12" s="31">
        <v>377</v>
      </c>
      <c r="H12" s="31">
        <v>125</v>
      </c>
      <c r="I12" s="31">
        <v>0</v>
      </c>
      <c r="J12" s="31">
        <v>96</v>
      </c>
      <c r="K12" s="31">
        <v>2</v>
      </c>
      <c r="L12" s="31">
        <v>1</v>
      </c>
      <c r="M12" s="31">
        <v>31</v>
      </c>
      <c r="N12" s="31">
        <v>239</v>
      </c>
      <c r="O12" s="31">
        <v>0</v>
      </c>
      <c r="P12" s="31">
        <v>46</v>
      </c>
      <c r="Q12" s="31">
        <v>0</v>
      </c>
      <c r="R12" s="31">
        <v>4</v>
      </c>
      <c r="S12" s="31">
        <v>15</v>
      </c>
      <c r="T12" s="31">
        <v>42</v>
      </c>
      <c r="U12" s="31">
        <f t="shared" si="0"/>
        <v>1389</v>
      </c>
    </row>
    <row r="13" spans="1:21" s="28" customFormat="1" ht="30" customHeight="1" thickBot="1">
      <c r="A13" s="25">
        <v>7</v>
      </c>
      <c r="B13" s="26">
        <v>5407</v>
      </c>
      <c r="C13" s="27" t="s">
        <v>81</v>
      </c>
      <c r="D13" s="33">
        <v>0</v>
      </c>
      <c r="E13" s="33">
        <v>6</v>
      </c>
      <c r="F13" s="33">
        <v>130</v>
      </c>
      <c r="G13" s="33">
        <v>172</v>
      </c>
      <c r="H13" s="33">
        <v>52</v>
      </c>
      <c r="I13" s="33">
        <v>21</v>
      </c>
      <c r="J13" s="33">
        <v>199</v>
      </c>
      <c r="K13" s="33">
        <v>0</v>
      </c>
      <c r="L13" s="33">
        <v>7</v>
      </c>
      <c r="M13" s="33">
        <v>23</v>
      </c>
      <c r="N13" s="33">
        <v>46</v>
      </c>
      <c r="O13" s="33">
        <v>0</v>
      </c>
      <c r="P13" s="33">
        <v>0</v>
      </c>
      <c r="Q13" s="33">
        <v>0</v>
      </c>
      <c r="R13" s="33">
        <v>54</v>
      </c>
      <c r="S13" s="33">
        <v>0</v>
      </c>
      <c r="T13" s="33">
        <v>137</v>
      </c>
      <c r="U13" s="31">
        <f t="shared" si="0"/>
        <v>847</v>
      </c>
    </row>
    <row r="14" spans="1:21" ht="30" customHeight="1" thickBot="1">
      <c r="A14" s="1">
        <v>8</v>
      </c>
      <c r="B14" s="16">
        <v>5410</v>
      </c>
      <c r="C14" s="17" t="s">
        <v>82</v>
      </c>
      <c r="D14" s="34">
        <v>0</v>
      </c>
      <c r="E14" s="34">
        <v>6</v>
      </c>
      <c r="F14" s="34">
        <v>97</v>
      </c>
      <c r="G14" s="34">
        <v>146</v>
      </c>
      <c r="H14" s="34">
        <v>287</v>
      </c>
      <c r="I14" s="34">
        <v>390</v>
      </c>
      <c r="J14" s="34">
        <v>245</v>
      </c>
      <c r="K14" s="34">
        <v>8</v>
      </c>
      <c r="L14" s="34">
        <v>11</v>
      </c>
      <c r="M14" s="34">
        <v>164</v>
      </c>
      <c r="N14" s="34">
        <v>7</v>
      </c>
      <c r="O14" s="34">
        <v>0</v>
      </c>
      <c r="P14" s="34">
        <v>0</v>
      </c>
      <c r="Q14" s="34">
        <v>0</v>
      </c>
      <c r="R14" s="34">
        <v>69</v>
      </c>
      <c r="S14" s="34">
        <v>7</v>
      </c>
      <c r="T14" s="34">
        <v>816</v>
      </c>
      <c r="U14" s="31">
        <f>SUM(D14:T14)</f>
        <v>2253</v>
      </c>
    </row>
    <row r="15" spans="1:21" ht="30" customHeight="1" thickBot="1">
      <c r="A15" s="1">
        <v>9</v>
      </c>
      <c r="B15" s="16">
        <v>5456</v>
      </c>
      <c r="C15" s="17" t="s">
        <v>83</v>
      </c>
      <c r="D15" s="31">
        <v>0</v>
      </c>
      <c r="E15" s="31">
        <v>137</v>
      </c>
      <c r="F15" s="31">
        <v>570</v>
      </c>
      <c r="G15" s="31">
        <v>79</v>
      </c>
      <c r="H15" s="31">
        <v>26</v>
      </c>
      <c r="I15" s="31">
        <v>13</v>
      </c>
      <c r="J15" s="31">
        <v>30</v>
      </c>
      <c r="K15" s="31">
        <v>0</v>
      </c>
      <c r="L15" s="31">
        <v>9</v>
      </c>
      <c r="M15" s="31">
        <v>17</v>
      </c>
      <c r="N15" s="31">
        <v>105</v>
      </c>
      <c r="O15" s="31">
        <v>2</v>
      </c>
      <c r="P15" s="31">
        <v>2</v>
      </c>
      <c r="Q15" s="31">
        <v>0</v>
      </c>
      <c r="R15" s="31">
        <v>1</v>
      </c>
      <c r="S15" s="31">
        <v>0</v>
      </c>
      <c r="T15" s="31">
        <v>104</v>
      </c>
      <c r="U15" s="31">
        <f t="shared" si="0"/>
        <v>1095</v>
      </c>
    </row>
    <row r="16" spans="1:21" ht="30" customHeight="1" thickBot="1">
      <c r="A16" s="1">
        <v>10</v>
      </c>
      <c r="B16" s="16">
        <v>5473</v>
      </c>
      <c r="C16" s="17" t="s">
        <v>84</v>
      </c>
      <c r="D16" s="34">
        <v>0</v>
      </c>
      <c r="E16" s="34">
        <v>16</v>
      </c>
      <c r="F16" s="34">
        <v>191</v>
      </c>
      <c r="G16" s="34">
        <v>86</v>
      </c>
      <c r="H16" s="34">
        <v>172</v>
      </c>
      <c r="I16" s="34">
        <v>6</v>
      </c>
      <c r="J16" s="34">
        <v>103</v>
      </c>
      <c r="K16" s="34">
        <v>0</v>
      </c>
      <c r="L16" s="34">
        <v>0</v>
      </c>
      <c r="M16" s="34">
        <v>117</v>
      </c>
      <c r="N16" s="34">
        <v>302</v>
      </c>
      <c r="O16" s="34">
        <v>0</v>
      </c>
      <c r="P16" s="34">
        <v>0</v>
      </c>
      <c r="Q16" s="34">
        <v>0</v>
      </c>
      <c r="R16" s="34">
        <v>5</v>
      </c>
      <c r="S16" s="34">
        <v>8</v>
      </c>
      <c r="T16" s="34">
        <v>813</v>
      </c>
      <c r="U16" s="31">
        <f t="shared" si="0"/>
        <v>1819</v>
      </c>
    </row>
    <row r="17" spans="1:21" ht="30" customHeight="1" thickBot="1">
      <c r="A17" s="1">
        <v>11</v>
      </c>
      <c r="B17" s="16">
        <v>5474</v>
      </c>
      <c r="C17" s="17" t="s">
        <v>85</v>
      </c>
      <c r="D17" s="31">
        <v>0</v>
      </c>
      <c r="E17" s="31">
        <v>135</v>
      </c>
      <c r="F17" s="31">
        <v>354</v>
      </c>
      <c r="G17" s="31">
        <v>85</v>
      </c>
      <c r="H17" s="31">
        <v>11</v>
      </c>
      <c r="I17" s="31">
        <v>34</v>
      </c>
      <c r="J17" s="31">
        <v>33</v>
      </c>
      <c r="K17" s="31">
        <v>4</v>
      </c>
      <c r="L17" s="31">
        <v>0</v>
      </c>
      <c r="M17" s="31">
        <v>76</v>
      </c>
      <c r="N17" s="31">
        <v>65</v>
      </c>
      <c r="O17" s="31">
        <v>0</v>
      </c>
      <c r="P17" s="31">
        <v>0</v>
      </c>
      <c r="Q17" s="31">
        <v>0</v>
      </c>
      <c r="R17" s="31">
        <v>2</v>
      </c>
      <c r="S17" s="31">
        <v>6</v>
      </c>
      <c r="T17" s="31">
        <v>31</v>
      </c>
      <c r="U17" s="31">
        <f>SUM(D17:T17)</f>
        <v>836</v>
      </c>
    </row>
    <row r="18" spans="1:21" ht="30" customHeight="1" thickBot="1">
      <c r="A18" s="1">
        <v>12</v>
      </c>
      <c r="B18" s="16">
        <v>5475</v>
      </c>
      <c r="C18" s="17" t="s">
        <v>86</v>
      </c>
      <c r="D18" s="31">
        <v>0</v>
      </c>
      <c r="E18" s="31">
        <v>154</v>
      </c>
      <c r="F18" s="31">
        <v>785</v>
      </c>
      <c r="G18" s="31">
        <v>304</v>
      </c>
      <c r="H18" s="31">
        <v>642</v>
      </c>
      <c r="I18" s="31">
        <v>122</v>
      </c>
      <c r="J18" s="31">
        <v>311</v>
      </c>
      <c r="K18" s="31">
        <v>2</v>
      </c>
      <c r="L18" s="31">
        <v>59</v>
      </c>
      <c r="M18" s="31">
        <v>599</v>
      </c>
      <c r="N18" s="31">
        <v>85</v>
      </c>
      <c r="O18" s="31">
        <v>2</v>
      </c>
      <c r="P18" s="31">
        <v>1</v>
      </c>
      <c r="Q18" s="31">
        <v>0</v>
      </c>
      <c r="R18" s="31">
        <v>260</v>
      </c>
      <c r="S18" s="31">
        <v>6</v>
      </c>
      <c r="T18" s="31">
        <v>327</v>
      </c>
      <c r="U18" s="31">
        <f t="shared" si="0"/>
        <v>3659</v>
      </c>
    </row>
    <row r="19" spans="1:21" ht="30" customHeight="1" thickBot="1">
      <c r="A19" s="1">
        <v>13</v>
      </c>
      <c r="B19" s="16">
        <v>5476</v>
      </c>
      <c r="C19" s="17" t="s">
        <v>87</v>
      </c>
      <c r="D19" s="31">
        <v>19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69</v>
      </c>
      <c r="N19" s="31">
        <v>0</v>
      </c>
      <c r="O19" s="31">
        <v>359</v>
      </c>
      <c r="P19" s="31">
        <v>1</v>
      </c>
      <c r="Q19" s="31">
        <v>0</v>
      </c>
      <c r="R19" s="31">
        <v>0</v>
      </c>
      <c r="S19" s="31">
        <v>1</v>
      </c>
      <c r="T19" s="31">
        <v>113</v>
      </c>
      <c r="U19" s="31">
        <f t="shared" si="0"/>
        <v>562</v>
      </c>
    </row>
    <row r="20" spans="1:21" ht="30" customHeight="1" thickBot="1">
      <c r="A20" s="1">
        <v>14</v>
      </c>
      <c r="B20" s="16">
        <v>5483</v>
      </c>
      <c r="C20" s="17" t="s">
        <v>88</v>
      </c>
      <c r="D20" s="31">
        <v>0</v>
      </c>
      <c r="E20" s="31">
        <v>202</v>
      </c>
      <c r="F20" s="31">
        <v>1411</v>
      </c>
      <c r="G20" s="31">
        <v>291</v>
      </c>
      <c r="H20" s="31">
        <v>69</v>
      </c>
      <c r="I20" s="31">
        <v>6</v>
      </c>
      <c r="J20" s="31">
        <v>177</v>
      </c>
      <c r="K20" s="31">
        <v>29</v>
      </c>
      <c r="L20" s="31">
        <v>9</v>
      </c>
      <c r="M20" s="31">
        <v>122</v>
      </c>
      <c r="N20" s="31">
        <v>4</v>
      </c>
      <c r="O20" s="31">
        <v>3</v>
      </c>
      <c r="P20" s="31">
        <v>0</v>
      </c>
      <c r="Q20" s="31">
        <v>0</v>
      </c>
      <c r="R20" s="31">
        <v>140</v>
      </c>
      <c r="S20" s="31">
        <v>8</v>
      </c>
      <c r="T20" s="31">
        <v>263</v>
      </c>
      <c r="U20" s="31">
        <f t="shared" si="0"/>
        <v>2734</v>
      </c>
    </row>
    <row r="21" spans="1:21" ht="30" customHeight="1" thickBot="1">
      <c r="A21" s="10">
        <v>15</v>
      </c>
      <c r="B21" s="16">
        <v>5485</v>
      </c>
      <c r="C21" s="17" t="s">
        <v>89</v>
      </c>
      <c r="D21" s="31">
        <v>0</v>
      </c>
      <c r="E21" s="31">
        <v>39</v>
      </c>
      <c r="F21" s="31">
        <v>266</v>
      </c>
      <c r="G21" s="31">
        <v>41</v>
      </c>
      <c r="H21" s="31">
        <v>11</v>
      </c>
      <c r="I21" s="31">
        <v>0</v>
      </c>
      <c r="J21" s="31">
        <v>30</v>
      </c>
      <c r="K21" s="31">
        <v>5</v>
      </c>
      <c r="L21" s="31">
        <v>0</v>
      </c>
      <c r="M21" s="31">
        <v>12</v>
      </c>
      <c r="N21" s="31">
        <v>25</v>
      </c>
      <c r="O21" s="31">
        <v>5</v>
      </c>
      <c r="P21" s="31">
        <v>3</v>
      </c>
      <c r="Q21" s="31">
        <v>0</v>
      </c>
      <c r="R21" s="31">
        <v>1</v>
      </c>
      <c r="S21" s="31">
        <v>2</v>
      </c>
      <c r="T21" s="31">
        <v>104</v>
      </c>
      <c r="U21" s="31">
        <f t="shared" si="0"/>
        <v>544</v>
      </c>
    </row>
    <row r="22" spans="1:21" ht="30" customHeight="1">
      <c r="A22" s="123" t="s">
        <v>23</v>
      </c>
      <c r="B22" s="124"/>
      <c r="C22" s="125"/>
      <c r="D22" s="31">
        <f>SUM(D7:D21)</f>
        <v>26</v>
      </c>
      <c r="E22" s="31">
        <f>SUM(E7:E21)</f>
        <v>826</v>
      </c>
      <c r="F22" s="31">
        <f aca="true" t="shared" si="1" ref="F22:T22">SUM(F7:F21)</f>
        <v>7239</v>
      </c>
      <c r="G22" s="31">
        <f t="shared" si="1"/>
        <v>2985</v>
      </c>
      <c r="H22" s="31">
        <f t="shared" si="1"/>
        <v>2421</v>
      </c>
      <c r="I22" s="31">
        <f t="shared" si="1"/>
        <v>973</v>
      </c>
      <c r="J22" s="31">
        <f t="shared" si="1"/>
        <v>2661</v>
      </c>
      <c r="K22" s="31">
        <f t="shared" si="1"/>
        <v>97</v>
      </c>
      <c r="L22" s="31">
        <f t="shared" si="1"/>
        <v>165</v>
      </c>
      <c r="M22" s="31">
        <f t="shared" si="1"/>
        <v>3069</v>
      </c>
      <c r="N22" s="31">
        <f t="shared" si="1"/>
        <v>1110</v>
      </c>
      <c r="O22" s="31">
        <f t="shared" si="1"/>
        <v>375</v>
      </c>
      <c r="P22" s="31">
        <f t="shared" si="1"/>
        <v>88</v>
      </c>
      <c r="Q22" s="31">
        <f t="shared" si="1"/>
        <v>0</v>
      </c>
      <c r="R22" s="31">
        <f t="shared" si="1"/>
        <v>1255</v>
      </c>
      <c r="S22" s="31">
        <f t="shared" si="1"/>
        <v>112</v>
      </c>
      <c r="T22" s="31">
        <f t="shared" si="1"/>
        <v>5425</v>
      </c>
      <c r="U22" s="31">
        <f t="shared" si="0"/>
        <v>28827</v>
      </c>
    </row>
    <row r="23" spans="1:21" ht="30" customHeight="1">
      <c r="A23" s="18"/>
      <c r="B23" s="18">
        <v>5400</v>
      </c>
      <c r="C23" s="19" t="s">
        <v>90</v>
      </c>
      <c r="D23" s="31">
        <v>30</v>
      </c>
      <c r="E23" s="31">
        <v>5</v>
      </c>
      <c r="F23" s="31">
        <v>25</v>
      </c>
      <c r="G23" s="31">
        <v>18</v>
      </c>
      <c r="H23" s="31">
        <v>59</v>
      </c>
      <c r="I23" s="31">
        <v>13</v>
      </c>
      <c r="J23" s="31">
        <v>88</v>
      </c>
      <c r="K23" s="31">
        <v>11</v>
      </c>
      <c r="L23" s="31">
        <v>15</v>
      </c>
      <c r="M23" s="31">
        <v>52</v>
      </c>
      <c r="N23" s="31">
        <v>23</v>
      </c>
      <c r="O23" s="31">
        <v>20</v>
      </c>
      <c r="P23" s="31">
        <v>5</v>
      </c>
      <c r="Q23" s="31">
        <v>0</v>
      </c>
      <c r="R23" s="31">
        <v>6</v>
      </c>
      <c r="S23" s="31">
        <v>25</v>
      </c>
      <c r="T23" s="31">
        <v>332</v>
      </c>
      <c r="U23" s="31">
        <v>692</v>
      </c>
    </row>
    <row r="24" spans="1:21" ht="0.75" customHeight="1">
      <c r="A24" s="21"/>
      <c r="B24" s="13"/>
      <c r="C24" s="2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f>SUM(D24:T24)</f>
        <v>0</v>
      </c>
    </row>
    <row r="25" spans="1:21" ht="33" customHeight="1">
      <c r="A25" s="123" t="s">
        <v>46</v>
      </c>
      <c r="B25" s="124"/>
      <c r="C25" s="125"/>
      <c r="D25" s="31">
        <f>D22+D23</f>
        <v>56</v>
      </c>
      <c r="E25" s="31">
        <f>E22+E23</f>
        <v>831</v>
      </c>
      <c r="F25" s="31">
        <f>F22+F23</f>
        <v>7264</v>
      </c>
      <c r="G25" s="31">
        <f aca="true" t="shared" si="2" ref="G25:S25">G22+G23</f>
        <v>3003</v>
      </c>
      <c r="H25" s="31">
        <f t="shared" si="2"/>
        <v>2480</v>
      </c>
      <c r="I25" s="31">
        <f t="shared" si="2"/>
        <v>986</v>
      </c>
      <c r="J25" s="31">
        <f t="shared" si="2"/>
        <v>2749</v>
      </c>
      <c r="K25" s="31">
        <f t="shared" si="2"/>
        <v>108</v>
      </c>
      <c r="L25" s="31">
        <f t="shared" si="2"/>
        <v>180</v>
      </c>
      <c r="M25" s="31">
        <f t="shared" si="2"/>
        <v>3121</v>
      </c>
      <c r="N25" s="31">
        <f t="shared" si="2"/>
        <v>1133</v>
      </c>
      <c r="O25" s="31">
        <f t="shared" si="2"/>
        <v>395</v>
      </c>
      <c r="P25" s="31">
        <f t="shared" si="2"/>
        <v>93</v>
      </c>
      <c r="Q25" s="31">
        <f t="shared" si="2"/>
        <v>0</v>
      </c>
      <c r="R25" s="31">
        <f t="shared" si="2"/>
        <v>1261</v>
      </c>
      <c r="S25" s="31">
        <f t="shared" si="2"/>
        <v>137</v>
      </c>
      <c r="T25" s="31">
        <v>5722</v>
      </c>
      <c r="U25" s="31">
        <f>SUM(D25:T25)</f>
        <v>29519</v>
      </c>
    </row>
    <row r="27" spans="1:21" ht="15">
      <c r="A27" s="121" t="s">
        <v>48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>
      <c r="A28" s="122" t="s">
        <v>49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</sheetData>
  <sheetProtection/>
  <mergeCells count="12">
    <mergeCell ref="C4:C5"/>
    <mergeCell ref="U4:U5"/>
    <mergeCell ref="A27:U27"/>
    <mergeCell ref="A28:U28"/>
    <mergeCell ref="A22:C22"/>
    <mergeCell ref="A25:C25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56" r:id="rId1"/>
  <ignoredErrors>
    <ignoredError sqref="E22:T22 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zoomScale="73" zoomScaleNormal="73" zoomScalePageLayoutView="60" workbookViewId="0" topLeftCell="A10">
      <selection activeCell="A33" sqref="A33:AE33"/>
    </sheetView>
  </sheetViews>
  <sheetFormatPr defaultColWidth="9.140625" defaultRowHeight="15"/>
  <cols>
    <col min="1" max="1" width="4.7109375" style="24" customWidth="1"/>
    <col min="2" max="2" width="8.28125" style="24" customWidth="1"/>
    <col min="3" max="3" width="27.28125" style="24" customWidth="1"/>
    <col min="4" max="4" width="9.57421875" style="24" customWidth="1"/>
    <col min="5" max="5" width="6.7109375" style="24" customWidth="1"/>
    <col min="6" max="6" width="6.57421875" style="24" customWidth="1"/>
    <col min="7" max="7" width="6.28125" style="24" customWidth="1"/>
    <col min="8" max="8" width="8.7109375" style="24" customWidth="1"/>
    <col min="9" max="9" width="9.28125" style="24" customWidth="1"/>
    <col min="10" max="10" width="11.28125" style="24" customWidth="1"/>
    <col min="11" max="11" width="10.28125" style="24" customWidth="1"/>
    <col min="12" max="12" width="9.7109375" style="24" customWidth="1"/>
    <col min="13" max="13" width="9.00390625" style="24" bestFit="1" customWidth="1"/>
    <col min="14" max="14" width="9.7109375" style="24" customWidth="1"/>
    <col min="15" max="17" width="8.00390625" style="24" customWidth="1"/>
    <col min="18" max="18" width="8.57421875" style="24" customWidth="1"/>
    <col min="19" max="19" width="10.421875" style="24" customWidth="1"/>
    <col min="20" max="20" width="10.28125" style="24" customWidth="1"/>
    <col min="21" max="21" width="8.421875" style="24" customWidth="1"/>
    <col min="22" max="22" width="9.28125" style="24" customWidth="1"/>
    <col min="23" max="23" width="9.00390625" style="24" customWidth="1"/>
    <col min="24" max="24" width="9.140625" style="24" customWidth="1"/>
    <col min="25" max="25" width="12.8515625" style="24" customWidth="1"/>
    <col min="26" max="26" width="8.140625" style="24" customWidth="1"/>
    <col min="27" max="27" width="8.28125" style="24" customWidth="1"/>
    <col min="28" max="28" width="8.140625" style="24" customWidth="1"/>
    <col min="29" max="29" width="9.00390625" style="24" customWidth="1"/>
    <col min="30" max="30" width="12.421875" style="24" customWidth="1"/>
    <col min="31" max="31" width="12.140625" style="24" customWidth="1"/>
    <col min="32" max="60" width="9.140625" style="24" customWidth="1"/>
    <col min="61" max="16384" width="9.140625" style="3" customWidth="1"/>
  </cols>
  <sheetData>
    <row r="1" spans="1:31" ht="27.75" customHeight="1">
      <c r="A1" s="159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1:31" ht="27.75" customHeight="1">
      <c r="A2" s="160" t="s">
        <v>30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60" s="7" customFormat="1" ht="33" customHeight="1" thickBot="1">
      <c r="A3" s="161" t="s">
        <v>96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1:31" ht="78" customHeight="1">
      <c r="A4" s="142" t="s">
        <v>0</v>
      </c>
      <c r="B4" s="142" t="s">
        <v>1</v>
      </c>
      <c r="C4" s="181" t="s">
        <v>14</v>
      </c>
      <c r="D4" s="173" t="s">
        <v>25</v>
      </c>
      <c r="E4" s="145"/>
      <c r="F4" s="145"/>
      <c r="G4" s="146"/>
      <c r="H4" s="146"/>
      <c r="I4" s="146"/>
      <c r="J4" s="146"/>
      <c r="K4" s="146"/>
      <c r="L4" s="146"/>
      <c r="M4" s="146"/>
      <c r="N4" s="174"/>
      <c r="O4" s="145" t="s">
        <v>26</v>
      </c>
      <c r="P4" s="146"/>
      <c r="Q4" s="146"/>
      <c r="R4" s="146"/>
      <c r="S4" s="142" t="s">
        <v>50</v>
      </c>
      <c r="T4" s="142" t="s">
        <v>51</v>
      </c>
      <c r="U4" s="173" t="s">
        <v>16</v>
      </c>
      <c r="V4" s="146"/>
      <c r="W4" s="174"/>
      <c r="X4" s="187" t="s">
        <v>60</v>
      </c>
      <c r="Y4" s="188"/>
      <c r="Z4" s="145" t="s">
        <v>57</v>
      </c>
      <c r="AA4" s="146"/>
      <c r="AB4" s="146"/>
      <c r="AC4" s="146"/>
      <c r="AD4" s="170" t="s">
        <v>53</v>
      </c>
      <c r="AE4" s="170" t="s">
        <v>52</v>
      </c>
    </row>
    <row r="5" spans="1:31" ht="16.5" customHeight="1">
      <c r="A5" s="143"/>
      <c r="B5" s="143"/>
      <c r="C5" s="182"/>
      <c r="D5" s="191" t="s">
        <v>44</v>
      </c>
      <c r="E5" s="153" t="s">
        <v>3</v>
      </c>
      <c r="F5" s="154"/>
      <c r="G5" s="154"/>
      <c r="H5" s="154"/>
      <c r="I5" s="154"/>
      <c r="J5" s="154"/>
      <c r="K5" s="154"/>
      <c r="L5" s="154"/>
      <c r="M5" s="154"/>
      <c r="N5" s="168"/>
      <c r="O5" s="156" t="s">
        <v>44</v>
      </c>
      <c r="P5" s="179" t="s">
        <v>3</v>
      </c>
      <c r="Q5" s="179"/>
      <c r="R5" s="180"/>
      <c r="S5" s="143"/>
      <c r="T5" s="143"/>
      <c r="U5" s="156" t="s">
        <v>44</v>
      </c>
      <c r="V5" s="179" t="s">
        <v>3</v>
      </c>
      <c r="W5" s="180"/>
      <c r="X5" s="156" t="s">
        <v>72</v>
      </c>
      <c r="Y5" s="39" t="s">
        <v>3</v>
      </c>
      <c r="Z5" s="150" t="s">
        <v>44</v>
      </c>
      <c r="AA5" s="179" t="s">
        <v>3</v>
      </c>
      <c r="AB5" s="179"/>
      <c r="AC5" s="180"/>
      <c r="AD5" s="171"/>
      <c r="AE5" s="171"/>
    </row>
    <row r="6" spans="1:31" ht="47.25" customHeight="1">
      <c r="A6" s="143"/>
      <c r="B6" s="143"/>
      <c r="C6" s="182"/>
      <c r="D6" s="191"/>
      <c r="E6" s="153" t="s">
        <v>4</v>
      </c>
      <c r="F6" s="154"/>
      <c r="G6" s="154"/>
      <c r="H6" s="154"/>
      <c r="I6" s="155"/>
      <c r="J6" s="133" t="s">
        <v>12</v>
      </c>
      <c r="K6" s="133" t="s">
        <v>59</v>
      </c>
      <c r="L6" s="133" t="s">
        <v>24</v>
      </c>
      <c r="M6" s="133" t="s">
        <v>13</v>
      </c>
      <c r="N6" s="184" t="s">
        <v>5</v>
      </c>
      <c r="O6" s="157"/>
      <c r="P6" s="165" t="s">
        <v>55</v>
      </c>
      <c r="Q6" s="153" t="s">
        <v>54</v>
      </c>
      <c r="R6" s="168"/>
      <c r="S6" s="143"/>
      <c r="T6" s="143"/>
      <c r="U6" s="157"/>
      <c r="V6" s="165" t="s">
        <v>15</v>
      </c>
      <c r="W6" s="162" t="s">
        <v>17</v>
      </c>
      <c r="X6" s="157"/>
      <c r="Y6" s="162" t="s">
        <v>18</v>
      </c>
      <c r="Z6" s="151"/>
      <c r="AA6" s="165" t="s">
        <v>55</v>
      </c>
      <c r="AB6" s="153" t="s">
        <v>54</v>
      </c>
      <c r="AC6" s="168"/>
      <c r="AD6" s="171"/>
      <c r="AE6" s="171"/>
    </row>
    <row r="7" spans="1:31" ht="48" customHeight="1">
      <c r="A7" s="143"/>
      <c r="B7" s="143"/>
      <c r="C7" s="182"/>
      <c r="D7" s="191"/>
      <c r="E7" s="147" t="s">
        <v>9</v>
      </c>
      <c r="F7" s="148"/>
      <c r="G7" s="149"/>
      <c r="H7" s="176" t="s">
        <v>11</v>
      </c>
      <c r="I7" s="176" t="s">
        <v>27</v>
      </c>
      <c r="J7" s="134"/>
      <c r="K7" s="134"/>
      <c r="L7" s="134"/>
      <c r="M7" s="134"/>
      <c r="N7" s="185"/>
      <c r="O7" s="157"/>
      <c r="P7" s="166"/>
      <c r="Q7" s="165" t="s">
        <v>2</v>
      </c>
      <c r="R7" s="162" t="s">
        <v>56</v>
      </c>
      <c r="S7" s="143"/>
      <c r="T7" s="143"/>
      <c r="U7" s="157"/>
      <c r="V7" s="166"/>
      <c r="W7" s="163"/>
      <c r="X7" s="157"/>
      <c r="Y7" s="163"/>
      <c r="Z7" s="151"/>
      <c r="AA7" s="166"/>
      <c r="AB7" s="165" t="s">
        <v>2</v>
      </c>
      <c r="AC7" s="162" t="s">
        <v>56</v>
      </c>
      <c r="AD7" s="171"/>
      <c r="AE7" s="171"/>
    </row>
    <row r="8" spans="1:31" ht="20.25" customHeight="1">
      <c r="A8" s="143"/>
      <c r="B8" s="143"/>
      <c r="C8" s="182"/>
      <c r="D8" s="192"/>
      <c r="E8" s="189" t="s">
        <v>2</v>
      </c>
      <c r="F8" s="147" t="s">
        <v>3</v>
      </c>
      <c r="G8" s="149"/>
      <c r="H8" s="177"/>
      <c r="I8" s="177"/>
      <c r="J8" s="134"/>
      <c r="K8" s="134"/>
      <c r="L8" s="134"/>
      <c r="M8" s="134"/>
      <c r="N8" s="185"/>
      <c r="O8" s="157"/>
      <c r="P8" s="166"/>
      <c r="Q8" s="166"/>
      <c r="R8" s="163"/>
      <c r="S8" s="143"/>
      <c r="T8" s="143"/>
      <c r="U8" s="157"/>
      <c r="V8" s="166"/>
      <c r="W8" s="163"/>
      <c r="X8" s="157"/>
      <c r="Y8" s="163"/>
      <c r="Z8" s="151"/>
      <c r="AA8" s="166"/>
      <c r="AB8" s="166"/>
      <c r="AC8" s="163"/>
      <c r="AD8" s="171"/>
      <c r="AE8" s="171"/>
    </row>
    <row r="9" spans="1:31" ht="126.75" customHeight="1" thickBot="1">
      <c r="A9" s="144"/>
      <c r="B9" s="144"/>
      <c r="C9" s="183"/>
      <c r="D9" s="192"/>
      <c r="E9" s="190"/>
      <c r="F9" s="40" t="s">
        <v>62</v>
      </c>
      <c r="G9" s="40" t="s">
        <v>63</v>
      </c>
      <c r="H9" s="178"/>
      <c r="I9" s="178"/>
      <c r="J9" s="135"/>
      <c r="K9" s="135"/>
      <c r="L9" s="135"/>
      <c r="M9" s="135"/>
      <c r="N9" s="186"/>
      <c r="O9" s="158"/>
      <c r="P9" s="167"/>
      <c r="Q9" s="167"/>
      <c r="R9" s="164"/>
      <c r="S9" s="144"/>
      <c r="T9" s="144"/>
      <c r="U9" s="158"/>
      <c r="V9" s="167"/>
      <c r="W9" s="164"/>
      <c r="X9" s="158"/>
      <c r="Y9" s="164"/>
      <c r="Z9" s="152"/>
      <c r="AA9" s="167"/>
      <c r="AB9" s="167"/>
      <c r="AC9" s="164"/>
      <c r="AD9" s="172"/>
      <c r="AE9" s="172"/>
    </row>
    <row r="10" spans="1:60" s="4" customFormat="1" ht="14.25" customHeight="1" thickBot="1">
      <c r="A10" s="41">
        <v>1</v>
      </c>
      <c r="B10" s="42">
        <v>2</v>
      </c>
      <c r="C10" s="42">
        <v>3</v>
      </c>
      <c r="D10" s="30">
        <v>4</v>
      </c>
      <c r="E10" s="43">
        <v>5</v>
      </c>
      <c r="F10" s="44">
        <v>6</v>
      </c>
      <c r="G10" s="45">
        <v>7</v>
      </c>
      <c r="H10" s="46">
        <v>8</v>
      </c>
      <c r="I10" s="46">
        <v>9</v>
      </c>
      <c r="J10" s="46">
        <v>10</v>
      </c>
      <c r="K10" s="45">
        <v>11</v>
      </c>
      <c r="L10" s="46">
        <v>12</v>
      </c>
      <c r="M10" s="46">
        <v>13</v>
      </c>
      <c r="N10" s="47">
        <v>14</v>
      </c>
      <c r="O10" s="43">
        <v>15</v>
      </c>
      <c r="P10" s="46">
        <v>16</v>
      </c>
      <c r="Q10" s="46">
        <v>17</v>
      </c>
      <c r="R10" s="46">
        <v>18</v>
      </c>
      <c r="S10" s="48">
        <v>19</v>
      </c>
      <c r="T10" s="49">
        <v>20</v>
      </c>
      <c r="U10" s="30">
        <v>21</v>
      </c>
      <c r="V10" s="46">
        <v>22</v>
      </c>
      <c r="W10" s="47">
        <v>23</v>
      </c>
      <c r="X10" s="43">
        <v>24</v>
      </c>
      <c r="Y10" s="50">
        <v>25</v>
      </c>
      <c r="Z10" s="30">
        <v>26</v>
      </c>
      <c r="AA10" s="46">
        <v>27</v>
      </c>
      <c r="AB10" s="46">
        <v>28</v>
      </c>
      <c r="AC10" s="47">
        <v>29</v>
      </c>
      <c r="AD10" s="51">
        <v>30</v>
      </c>
      <c r="AE10" s="48">
        <v>31</v>
      </c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31" ht="30" customHeight="1">
      <c r="A11" s="52">
        <v>1</v>
      </c>
      <c r="B11" s="53">
        <v>5401</v>
      </c>
      <c r="C11" s="54" t="s">
        <v>74</v>
      </c>
      <c r="D11" s="55">
        <f>E11+H11+I11+J11+K11+L11+M11+N11</f>
        <v>1595</v>
      </c>
      <c r="E11" s="38">
        <v>64</v>
      </c>
      <c r="F11" s="38">
        <v>0</v>
      </c>
      <c r="G11" s="38">
        <v>9</v>
      </c>
      <c r="H11" s="38">
        <v>0</v>
      </c>
      <c r="I11" s="38">
        <v>922</v>
      </c>
      <c r="J11" s="38">
        <v>578</v>
      </c>
      <c r="K11" s="38">
        <v>1</v>
      </c>
      <c r="L11" s="38">
        <v>0</v>
      </c>
      <c r="M11" s="38">
        <v>30</v>
      </c>
      <c r="N11" s="56">
        <v>0</v>
      </c>
      <c r="O11" s="55">
        <f>P11+Q11</f>
        <v>243</v>
      </c>
      <c r="P11" s="38">
        <v>243</v>
      </c>
      <c r="Q11" s="38">
        <v>0</v>
      </c>
      <c r="R11" s="57">
        <v>0</v>
      </c>
      <c r="S11" s="112">
        <v>1595</v>
      </c>
      <c r="T11" s="109">
        <v>1</v>
      </c>
      <c r="U11" s="106">
        <v>1642</v>
      </c>
      <c r="V11" s="38">
        <v>0</v>
      </c>
      <c r="W11" s="56">
        <v>0</v>
      </c>
      <c r="X11" s="55">
        <v>71</v>
      </c>
      <c r="Y11" s="57">
        <v>0</v>
      </c>
      <c r="Z11" s="106">
        <f>O11+S11-U11</f>
        <v>196</v>
      </c>
      <c r="AA11" s="38">
        <v>196</v>
      </c>
      <c r="AB11" s="38">
        <v>0</v>
      </c>
      <c r="AC11" s="57">
        <f aca="true" t="shared" si="0" ref="AC11:AC17">(AB11/S11)*100</f>
        <v>0</v>
      </c>
      <c r="AD11" s="58">
        <f aca="true" t="shared" si="1" ref="AD11:AD19">(V11/S11)*100</f>
        <v>0</v>
      </c>
      <c r="AE11" s="59">
        <v>0</v>
      </c>
    </row>
    <row r="12" spans="1:31" ht="30" customHeight="1">
      <c r="A12" s="60">
        <v>2</v>
      </c>
      <c r="B12" s="61">
        <v>5402</v>
      </c>
      <c r="C12" s="62" t="s">
        <v>75</v>
      </c>
      <c r="D12" s="22">
        <f aca="true" t="shared" si="2" ref="D12:D27">E12+H12+I12+J12+K12+L12+M12+N12</f>
        <v>1921</v>
      </c>
      <c r="E12" s="25">
        <v>105</v>
      </c>
      <c r="F12" s="25">
        <v>0</v>
      </c>
      <c r="G12" s="25">
        <v>23</v>
      </c>
      <c r="H12" s="25">
        <v>0</v>
      </c>
      <c r="I12" s="25">
        <v>1328</v>
      </c>
      <c r="J12" s="25">
        <v>396</v>
      </c>
      <c r="K12" s="25">
        <v>12</v>
      </c>
      <c r="L12" s="25">
        <v>0</v>
      </c>
      <c r="M12" s="25">
        <v>80</v>
      </c>
      <c r="N12" s="29">
        <v>0</v>
      </c>
      <c r="O12" s="22">
        <f aca="true" t="shared" si="3" ref="O12:O25">P12+Q12</f>
        <v>198</v>
      </c>
      <c r="P12" s="25">
        <v>198</v>
      </c>
      <c r="Q12" s="25">
        <v>0</v>
      </c>
      <c r="R12" s="63">
        <v>0</v>
      </c>
      <c r="S12" s="113">
        <v>1921</v>
      </c>
      <c r="T12" s="110">
        <v>3</v>
      </c>
      <c r="U12" s="107">
        <v>1909</v>
      </c>
      <c r="V12" s="25">
        <v>0</v>
      </c>
      <c r="W12" s="29">
        <v>3</v>
      </c>
      <c r="X12" s="22">
        <v>45</v>
      </c>
      <c r="Y12" s="63">
        <v>1</v>
      </c>
      <c r="Z12" s="107">
        <f aca="true" t="shared" si="4" ref="Z12:Z24">O12+S12-U12</f>
        <v>210</v>
      </c>
      <c r="AA12" s="25">
        <v>210</v>
      </c>
      <c r="AB12" s="25">
        <v>0</v>
      </c>
      <c r="AC12" s="63">
        <f t="shared" si="0"/>
        <v>0</v>
      </c>
      <c r="AD12" s="58">
        <f t="shared" si="1"/>
        <v>0</v>
      </c>
      <c r="AE12" s="35">
        <v>0</v>
      </c>
    </row>
    <row r="13" spans="1:31" ht="30" customHeight="1">
      <c r="A13" s="60">
        <v>3</v>
      </c>
      <c r="B13" s="61">
        <v>5403</v>
      </c>
      <c r="C13" s="62" t="s">
        <v>76</v>
      </c>
      <c r="D13" s="22">
        <f t="shared" si="2"/>
        <v>2448</v>
      </c>
      <c r="E13" s="25">
        <v>112</v>
      </c>
      <c r="F13" s="25">
        <v>0</v>
      </c>
      <c r="G13" s="25">
        <v>34</v>
      </c>
      <c r="H13" s="25">
        <v>0</v>
      </c>
      <c r="I13" s="25">
        <v>1650</v>
      </c>
      <c r="J13" s="25">
        <v>614</v>
      </c>
      <c r="K13" s="25">
        <v>2</v>
      </c>
      <c r="L13" s="25">
        <v>0</v>
      </c>
      <c r="M13" s="25">
        <v>70</v>
      </c>
      <c r="N13" s="29">
        <v>0</v>
      </c>
      <c r="O13" s="22">
        <f t="shared" si="3"/>
        <v>497</v>
      </c>
      <c r="P13" s="25">
        <v>497</v>
      </c>
      <c r="Q13" s="25">
        <v>0</v>
      </c>
      <c r="R13" s="63">
        <v>0</v>
      </c>
      <c r="S13" s="113">
        <v>2448</v>
      </c>
      <c r="T13" s="110">
        <v>11</v>
      </c>
      <c r="U13" s="107">
        <v>2316</v>
      </c>
      <c r="V13" s="25">
        <v>0</v>
      </c>
      <c r="W13" s="29">
        <v>11</v>
      </c>
      <c r="X13" s="22">
        <v>9</v>
      </c>
      <c r="Y13" s="63">
        <v>0</v>
      </c>
      <c r="Z13" s="107">
        <f t="shared" si="4"/>
        <v>629</v>
      </c>
      <c r="AA13" s="25">
        <v>629</v>
      </c>
      <c r="AB13" s="25">
        <v>0</v>
      </c>
      <c r="AC13" s="63">
        <f t="shared" si="0"/>
        <v>0</v>
      </c>
      <c r="AD13" s="58">
        <f t="shared" si="1"/>
        <v>0</v>
      </c>
      <c r="AE13" s="35">
        <v>0</v>
      </c>
    </row>
    <row r="14" spans="1:31" ht="30" customHeight="1">
      <c r="A14" s="60">
        <v>4</v>
      </c>
      <c r="B14" s="61">
        <v>5404</v>
      </c>
      <c r="C14" s="62" t="s">
        <v>77</v>
      </c>
      <c r="D14" s="22">
        <f t="shared" si="2"/>
        <v>3769</v>
      </c>
      <c r="E14" s="25">
        <v>219</v>
      </c>
      <c r="F14" s="25">
        <v>0</v>
      </c>
      <c r="G14" s="25">
        <v>52</v>
      </c>
      <c r="H14" s="25">
        <v>0</v>
      </c>
      <c r="I14" s="25">
        <v>2044</v>
      </c>
      <c r="J14" s="25">
        <v>1424</v>
      </c>
      <c r="K14" s="25">
        <v>4</v>
      </c>
      <c r="L14" s="25">
        <v>0</v>
      </c>
      <c r="M14" s="25">
        <v>78</v>
      </c>
      <c r="N14" s="29">
        <v>0</v>
      </c>
      <c r="O14" s="22">
        <f t="shared" si="3"/>
        <v>862</v>
      </c>
      <c r="P14" s="25">
        <v>862</v>
      </c>
      <c r="Q14" s="25">
        <v>0</v>
      </c>
      <c r="R14" s="63">
        <v>0</v>
      </c>
      <c r="S14" s="113">
        <v>3769</v>
      </c>
      <c r="T14" s="110">
        <v>40</v>
      </c>
      <c r="U14" s="107">
        <v>4037</v>
      </c>
      <c r="V14" s="25">
        <v>0</v>
      </c>
      <c r="W14" s="29">
        <v>91</v>
      </c>
      <c r="X14" s="22">
        <v>50</v>
      </c>
      <c r="Y14" s="63">
        <v>5</v>
      </c>
      <c r="Z14" s="107">
        <f t="shared" si="4"/>
        <v>594</v>
      </c>
      <c r="AA14" s="25">
        <v>594</v>
      </c>
      <c r="AB14" s="25">
        <v>0</v>
      </c>
      <c r="AC14" s="63">
        <f t="shared" si="0"/>
        <v>0</v>
      </c>
      <c r="AD14" s="58">
        <f t="shared" si="1"/>
        <v>0</v>
      </c>
      <c r="AE14" s="35">
        <v>0</v>
      </c>
    </row>
    <row r="15" spans="1:60" s="5" customFormat="1" ht="30" customHeight="1">
      <c r="A15" s="60">
        <v>5</v>
      </c>
      <c r="B15" s="61">
        <v>5405</v>
      </c>
      <c r="C15" s="62" t="s">
        <v>78</v>
      </c>
      <c r="D15" s="22">
        <f t="shared" si="2"/>
        <v>3356</v>
      </c>
      <c r="E15" s="25">
        <v>137</v>
      </c>
      <c r="F15" s="25">
        <v>0</v>
      </c>
      <c r="G15" s="25">
        <v>49</v>
      </c>
      <c r="H15" s="25">
        <v>0</v>
      </c>
      <c r="I15" s="25">
        <v>2176</v>
      </c>
      <c r="J15" s="25">
        <v>921</v>
      </c>
      <c r="K15" s="25">
        <v>0</v>
      </c>
      <c r="L15" s="25">
        <v>0</v>
      </c>
      <c r="M15" s="25">
        <v>122</v>
      </c>
      <c r="N15" s="29">
        <v>0</v>
      </c>
      <c r="O15" s="22">
        <f t="shared" si="3"/>
        <v>372</v>
      </c>
      <c r="P15" s="25">
        <v>372</v>
      </c>
      <c r="Q15" s="25">
        <v>0</v>
      </c>
      <c r="R15" s="63">
        <v>0</v>
      </c>
      <c r="S15" s="113">
        <v>3356</v>
      </c>
      <c r="T15" s="110">
        <v>271</v>
      </c>
      <c r="U15" s="107">
        <v>3529</v>
      </c>
      <c r="V15" s="25">
        <v>0</v>
      </c>
      <c r="W15" s="29">
        <v>309</v>
      </c>
      <c r="X15" s="22">
        <v>116</v>
      </c>
      <c r="Y15" s="63">
        <v>0</v>
      </c>
      <c r="Z15" s="107">
        <f t="shared" si="4"/>
        <v>199</v>
      </c>
      <c r="AA15" s="25">
        <v>199</v>
      </c>
      <c r="AB15" s="25">
        <v>0</v>
      </c>
      <c r="AC15" s="63">
        <f t="shared" si="0"/>
        <v>0</v>
      </c>
      <c r="AD15" s="58">
        <f t="shared" si="1"/>
        <v>0</v>
      </c>
      <c r="AE15" s="35">
        <v>0</v>
      </c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</row>
    <row r="16" spans="1:60" s="5" customFormat="1" ht="30" customHeight="1" thickBot="1">
      <c r="A16" s="64">
        <v>6</v>
      </c>
      <c r="B16" s="65">
        <v>5406</v>
      </c>
      <c r="C16" s="66" t="s">
        <v>79</v>
      </c>
      <c r="D16" s="22">
        <f t="shared" si="2"/>
        <v>1389</v>
      </c>
      <c r="E16" s="25">
        <v>101</v>
      </c>
      <c r="F16" s="25">
        <v>0</v>
      </c>
      <c r="G16" s="25">
        <v>14</v>
      </c>
      <c r="H16" s="25">
        <v>0</v>
      </c>
      <c r="I16" s="25">
        <v>898</v>
      </c>
      <c r="J16" s="25">
        <v>278</v>
      </c>
      <c r="K16" s="25">
        <v>0</v>
      </c>
      <c r="L16" s="25">
        <v>0</v>
      </c>
      <c r="M16" s="25">
        <v>112</v>
      </c>
      <c r="N16" s="29">
        <v>0</v>
      </c>
      <c r="O16" s="22">
        <f t="shared" si="3"/>
        <v>268</v>
      </c>
      <c r="P16" s="25">
        <v>268</v>
      </c>
      <c r="Q16" s="25">
        <v>0</v>
      </c>
      <c r="R16" s="63">
        <v>0</v>
      </c>
      <c r="S16" s="113">
        <v>1389</v>
      </c>
      <c r="T16" s="110">
        <v>54</v>
      </c>
      <c r="U16" s="107">
        <v>1258</v>
      </c>
      <c r="V16" s="25">
        <v>0</v>
      </c>
      <c r="W16" s="29">
        <v>54</v>
      </c>
      <c r="X16" s="22">
        <v>6</v>
      </c>
      <c r="Y16" s="63">
        <v>0</v>
      </c>
      <c r="Z16" s="107">
        <f t="shared" si="4"/>
        <v>399</v>
      </c>
      <c r="AA16" s="25">
        <v>399</v>
      </c>
      <c r="AB16" s="25">
        <v>0</v>
      </c>
      <c r="AC16" s="63">
        <f t="shared" si="0"/>
        <v>0</v>
      </c>
      <c r="AD16" s="58">
        <f t="shared" si="1"/>
        <v>0</v>
      </c>
      <c r="AE16" s="35">
        <v>0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</row>
    <row r="17" spans="1:60" s="5" customFormat="1" ht="30" customHeight="1" thickBot="1">
      <c r="A17" s="64">
        <v>7</v>
      </c>
      <c r="B17" s="26">
        <v>5407</v>
      </c>
      <c r="C17" s="66" t="s">
        <v>81</v>
      </c>
      <c r="D17" s="22">
        <f t="shared" si="2"/>
        <v>847</v>
      </c>
      <c r="E17" s="25">
        <v>61</v>
      </c>
      <c r="F17" s="25">
        <v>0</v>
      </c>
      <c r="G17" s="25">
        <v>17</v>
      </c>
      <c r="H17" s="25">
        <v>0</v>
      </c>
      <c r="I17" s="25">
        <v>474</v>
      </c>
      <c r="J17" s="25">
        <v>253</v>
      </c>
      <c r="K17" s="25">
        <v>6</v>
      </c>
      <c r="L17" s="25">
        <v>0</v>
      </c>
      <c r="M17" s="25">
        <v>53</v>
      </c>
      <c r="N17" s="29">
        <v>0</v>
      </c>
      <c r="O17" s="22">
        <f t="shared" si="3"/>
        <v>105</v>
      </c>
      <c r="P17" s="25">
        <v>105</v>
      </c>
      <c r="Q17" s="25">
        <v>0</v>
      </c>
      <c r="R17" s="63">
        <v>0</v>
      </c>
      <c r="S17" s="113">
        <v>847</v>
      </c>
      <c r="T17" s="110">
        <v>11</v>
      </c>
      <c r="U17" s="107">
        <v>823</v>
      </c>
      <c r="V17" s="25">
        <v>0</v>
      </c>
      <c r="W17" s="29">
        <v>0</v>
      </c>
      <c r="X17" s="22">
        <v>16</v>
      </c>
      <c r="Y17" s="63">
        <v>0</v>
      </c>
      <c r="Z17" s="107">
        <f t="shared" si="4"/>
        <v>129</v>
      </c>
      <c r="AA17" s="25">
        <v>129</v>
      </c>
      <c r="AB17" s="25">
        <v>0</v>
      </c>
      <c r="AC17" s="63">
        <f t="shared" si="0"/>
        <v>0</v>
      </c>
      <c r="AD17" s="58">
        <f t="shared" si="1"/>
        <v>0</v>
      </c>
      <c r="AE17" s="35">
        <v>0</v>
      </c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</row>
    <row r="18" spans="1:60" s="5" customFormat="1" ht="30" customHeight="1" thickBot="1">
      <c r="A18" s="64">
        <v>8</v>
      </c>
      <c r="B18" s="65">
        <v>5410</v>
      </c>
      <c r="C18" s="66" t="s">
        <v>82</v>
      </c>
      <c r="D18" s="22">
        <f t="shared" si="2"/>
        <v>2253</v>
      </c>
      <c r="E18" s="25">
        <v>130</v>
      </c>
      <c r="F18" s="25">
        <v>0</v>
      </c>
      <c r="G18" s="25">
        <v>30</v>
      </c>
      <c r="H18" s="25">
        <v>0</v>
      </c>
      <c r="I18" s="25">
        <v>1570</v>
      </c>
      <c r="J18" s="25">
        <v>492</v>
      </c>
      <c r="K18" s="25">
        <v>1</v>
      </c>
      <c r="L18" s="25">
        <v>0</v>
      </c>
      <c r="M18" s="25">
        <v>60</v>
      </c>
      <c r="N18" s="29">
        <v>0</v>
      </c>
      <c r="O18" s="22">
        <f t="shared" si="3"/>
        <v>352</v>
      </c>
      <c r="P18" s="25">
        <v>352</v>
      </c>
      <c r="Q18" s="25">
        <v>0</v>
      </c>
      <c r="R18" s="63">
        <v>0</v>
      </c>
      <c r="S18" s="113">
        <v>2253</v>
      </c>
      <c r="T18" s="110">
        <v>0</v>
      </c>
      <c r="U18" s="107">
        <v>2246</v>
      </c>
      <c r="V18" s="25">
        <v>0</v>
      </c>
      <c r="W18" s="29">
        <v>0</v>
      </c>
      <c r="X18" s="22">
        <v>1</v>
      </c>
      <c r="Y18" s="63">
        <v>0</v>
      </c>
      <c r="Z18" s="107">
        <f t="shared" si="4"/>
        <v>359</v>
      </c>
      <c r="AA18" s="25">
        <v>359</v>
      </c>
      <c r="AB18" s="25">
        <v>0</v>
      </c>
      <c r="AC18" s="63">
        <f aca="true" t="shared" si="5" ref="AC18:AC24">(AB18/S18)*100</f>
        <v>0</v>
      </c>
      <c r="AD18" s="58">
        <f t="shared" si="1"/>
        <v>0</v>
      </c>
      <c r="AE18" s="67" t="s">
        <v>93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</row>
    <row r="19" spans="1:60" s="5" customFormat="1" ht="30" customHeight="1" thickBot="1">
      <c r="A19" s="64">
        <v>9</v>
      </c>
      <c r="B19" s="65">
        <v>5456</v>
      </c>
      <c r="C19" s="66" t="s">
        <v>83</v>
      </c>
      <c r="D19" s="22">
        <v>1095</v>
      </c>
      <c r="E19" s="25">
        <v>42</v>
      </c>
      <c r="F19" s="25">
        <v>0</v>
      </c>
      <c r="G19" s="25">
        <v>15</v>
      </c>
      <c r="H19" s="25">
        <v>0</v>
      </c>
      <c r="I19" s="25">
        <v>563</v>
      </c>
      <c r="J19" s="25">
        <v>473</v>
      </c>
      <c r="K19" s="25">
        <v>0</v>
      </c>
      <c r="L19" s="25">
        <v>0</v>
      </c>
      <c r="M19" s="25">
        <v>17</v>
      </c>
      <c r="N19" s="29">
        <v>0</v>
      </c>
      <c r="O19" s="22">
        <f t="shared" si="3"/>
        <v>191</v>
      </c>
      <c r="P19" s="25">
        <v>191</v>
      </c>
      <c r="Q19" s="25">
        <v>0</v>
      </c>
      <c r="R19" s="63">
        <v>0</v>
      </c>
      <c r="S19" s="113">
        <v>1095</v>
      </c>
      <c r="T19" s="110">
        <v>5</v>
      </c>
      <c r="U19" s="107">
        <v>1040</v>
      </c>
      <c r="V19" s="25">
        <v>0</v>
      </c>
      <c r="W19" s="29">
        <v>2</v>
      </c>
      <c r="X19" s="22">
        <v>15</v>
      </c>
      <c r="Y19" s="63">
        <v>1</v>
      </c>
      <c r="Z19" s="107">
        <f t="shared" si="4"/>
        <v>246</v>
      </c>
      <c r="AA19" s="25">
        <v>246</v>
      </c>
      <c r="AB19" s="25">
        <v>0</v>
      </c>
      <c r="AC19" s="63">
        <f t="shared" si="5"/>
        <v>0</v>
      </c>
      <c r="AD19" s="58">
        <f t="shared" si="1"/>
        <v>0</v>
      </c>
      <c r="AE19" s="35">
        <v>0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</row>
    <row r="20" spans="1:60" s="5" customFormat="1" ht="30" customHeight="1" thickBot="1">
      <c r="A20" s="64">
        <v>10</v>
      </c>
      <c r="B20" s="68">
        <v>5473</v>
      </c>
      <c r="C20" s="69" t="s">
        <v>84</v>
      </c>
      <c r="D20" s="22">
        <f>E20+H20+I20+J20+K20+L20+M20+N20</f>
        <v>1819</v>
      </c>
      <c r="E20" s="25">
        <v>145</v>
      </c>
      <c r="F20" s="25">
        <v>0</v>
      </c>
      <c r="G20" s="25">
        <v>63</v>
      </c>
      <c r="H20" s="25">
        <v>0</v>
      </c>
      <c r="I20" s="25">
        <v>1627</v>
      </c>
      <c r="J20" s="25">
        <v>8</v>
      </c>
      <c r="K20" s="25">
        <v>1</v>
      </c>
      <c r="L20" s="25">
        <v>0</v>
      </c>
      <c r="M20" s="25">
        <v>38</v>
      </c>
      <c r="N20" s="29">
        <v>0</v>
      </c>
      <c r="O20" s="22">
        <f t="shared" si="3"/>
        <v>231</v>
      </c>
      <c r="P20" s="25">
        <v>231</v>
      </c>
      <c r="Q20" s="25">
        <v>0</v>
      </c>
      <c r="R20" s="63">
        <v>0</v>
      </c>
      <c r="S20" s="113">
        <v>1819</v>
      </c>
      <c r="T20" s="110">
        <v>0</v>
      </c>
      <c r="U20" s="107">
        <v>1799</v>
      </c>
      <c r="V20" s="25">
        <v>0</v>
      </c>
      <c r="W20" s="29">
        <v>0</v>
      </c>
      <c r="X20" s="22">
        <v>63</v>
      </c>
      <c r="Y20" s="63">
        <v>1</v>
      </c>
      <c r="Z20" s="107">
        <f>O20+S20-U20</f>
        <v>251</v>
      </c>
      <c r="AA20" s="25">
        <v>251</v>
      </c>
      <c r="AB20" s="25">
        <v>0</v>
      </c>
      <c r="AC20" s="63">
        <f t="shared" si="5"/>
        <v>0</v>
      </c>
      <c r="AD20" s="58">
        <f aca="true" t="shared" si="6" ref="AD20:AD28">(V20/S20)*100</f>
        <v>0</v>
      </c>
      <c r="AE20" s="35">
        <v>0</v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</row>
    <row r="21" spans="1:60" s="5" customFormat="1" ht="30" customHeight="1" thickBot="1">
      <c r="A21" s="70">
        <v>11</v>
      </c>
      <c r="B21" s="71">
        <v>5474</v>
      </c>
      <c r="C21" s="72" t="s">
        <v>85</v>
      </c>
      <c r="D21" s="22">
        <f t="shared" si="2"/>
        <v>836</v>
      </c>
      <c r="E21" s="25">
        <v>44</v>
      </c>
      <c r="F21" s="25">
        <v>0</v>
      </c>
      <c r="G21" s="25">
        <v>44</v>
      </c>
      <c r="H21" s="25">
        <v>0</v>
      </c>
      <c r="I21" s="25">
        <v>255</v>
      </c>
      <c r="J21" s="25">
        <v>523</v>
      </c>
      <c r="K21" s="25">
        <v>0</v>
      </c>
      <c r="L21" s="25">
        <v>0</v>
      </c>
      <c r="M21" s="25">
        <v>14</v>
      </c>
      <c r="N21" s="29">
        <v>0</v>
      </c>
      <c r="O21" s="22">
        <f t="shared" si="3"/>
        <v>104</v>
      </c>
      <c r="P21" s="25">
        <v>104</v>
      </c>
      <c r="Q21" s="25">
        <v>0</v>
      </c>
      <c r="R21" s="63">
        <v>8</v>
      </c>
      <c r="S21" s="113">
        <v>836</v>
      </c>
      <c r="T21" s="110">
        <v>19</v>
      </c>
      <c r="U21" s="107">
        <v>678</v>
      </c>
      <c r="V21" s="25">
        <v>0</v>
      </c>
      <c r="W21" s="29">
        <v>19</v>
      </c>
      <c r="X21" s="22">
        <v>15</v>
      </c>
      <c r="Y21" s="63">
        <v>0</v>
      </c>
      <c r="Z21" s="107">
        <f t="shared" si="4"/>
        <v>262</v>
      </c>
      <c r="AA21" s="25">
        <v>262</v>
      </c>
      <c r="AB21" s="25">
        <v>0</v>
      </c>
      <c r="AC21" s="63">
        <f t="shared" si="5"/>
        <v>0</v>
      </c>
      <c r="AD21" s="58">
        <f t="shared" si="6"/>
        <v>0</v>
      </c>
      <c r="AE21" s="73" t="s">
        <v>92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</row>
    <row r="22" spans="1:60" s="5" customFormat="1" ht="30" customHeight="1" thickBot="1">
      <c r="A22" s="74">
        <v>12</v>
      </c>
      <c r="B22" s="26">
        <v>5475</v>
      </c>
      <c r="C22" s="66" t="s">
        <v>86</v>
      </c>
      <c r="D22" s="22">
        <f t="shared" si="2"/>
        <v>3659</v>
      </c>
      <c r="E22" s="25">
        <v>271</v>
      </c>
      <c r="F22" s="25">
        <v>0</v>
      </c>
      <c r="G22" s="25">
        <v>97</v>
      </c>
      <c r="H22" s="25">
        <v>0</v>
      </c>
      <c r="I22" s="25">
        <v>2657</v>
      </c>
      <c r="J22" s="25">
        <v>583</v>
      </c>
      <c r="K22" s="25">
        <v>4</v>
      </c>
      <c r="L22" s="25">
        <v>2</v>
      </c>
      <c r="M22" s="25">
        <v>142</v>
      </c>
      <c r="N22" s="29">
        <v>0</v>
      </c>
      <c r="O22" s="22">
        <f t="shared" si="3"/>
        <v>543</v>
      </c>
      <c r="P22" s="25">
        <v>543</v>
      </c>
      <c r="Q22" s="25">
        <v>0</v>
      </c>
      <c r="R22" s="63">
        <v>0</v>
      </c>
      <c r="S22" s="113">
        <v>3659</v>
      </c>
      <c r="T22" s="110">
        <v>0</v>
      </c>
      <c r="U22" s="107">
        <v>3575</v>
      </c>
      <c r="V22" s="25">
        <v>0</v>
      </c>
      <c r="W22" s="29">
        <v>0</v>
      </c>
      <c r="X22" s="22">
        <v>4</v>
      </c>
      <c r="Y22" s="63">
        <v>0</v>
      </c>
      <c r="Z22" s="107">
        <f t="shared" si="4"/>
        <v>627</v>
      </c>
      <c r="AA22" s="25">
        <v>627</v>
      </c>
      <c r="AB22" s="25">
        <v>0</v>
      </c>
      <c r="AC22" s="63">
        <f t="shared" si="5"/>
        <v>0</v>
      </c>
      <c r="AD22" s="58">
        <f t="shared" si="6"/>
        <v>0</v>
      </c>
      <c r="AE22" s="35">
        <v>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</row>
    <row r="23" spans="1:60" s="5" customFormat="1" ht="30" customHeight="1" thickBot="1">
      <c r="A23" s="64">
        <v>13</v>
      </c>
      <c r="B23" s="65">
        <v>5476</v>
      </c>
      <c r="C23" s="66" t="s">
        <v>87</v>
      </c>
      <c r="D23" s="22">
        <f t="shared" si="2"/>
        <v>562</v>
      </c>
      <c r="E23" s="25">
        <v>97</v>
      </c>
      <c r="F23" s="25">
        <v>0</v>
      </c>
      <c r="G23" s="25">
        <v>0</v>
      </c>
      <c r="H23" s="25">
        <v>0</v>
      </c>
      <c r="I23" s="25">
        <v>34</v>
      </c>
      <c r="J23" s="25">
        <v>349</v>
      </c>
      <c r="K23" s="25">
        <v>5</v>
      </c>
      <c r="L23" s="25">
        <v>0</v>
      </c>
      <c r="M23" s="25">
        <v>77</v>
      </c>
      <c r="N23" s="29">
        <v>0</v>
      </c>
      <c r="O23" s="22">
        <f t="shared" si="3"/>
        <v>85</v>
      </c>
      <c r="P23" s="25">
        <v>85</v>
      </c>
      <c r="Q23" s="25">
        <v>0</v>
      </c>
      <c r="R23" s="63">
        <v>0</v>
      </c>
      <c r="S23" s="113">
        <v>562</v>
      </c>
      <c r="T23" s="110">
        <v>0</v>
      </c>
      <c r="U23" s="107">
        <v>608</v>
      </c>
      <c r="V23" s="25">
        <v>0</v>
      </c>
      <c r="W23" s="29">
        <v>0</v>
      </c>
      <c r="X23" s="22">
        <v>0</v>
      </c>
      <c r="Y23" s="63">
        <v>0</v>
      </c>
      <c r="Z23" s="107">
        <v>39</v>
      </c>
      <c r="AA23" s="25">
        <v>39</v>
      </c>
      <c r="AB23" s="25">
        <v>0</v>
      </c>
      <c r="AC23" s="63">
        <f t="shared" si="5"/>
        <v>0</v>
      </c>
      <c r="AD23" s="58">
        <f t="shared" si="6"/>
        <v>0</v>
      </c>
      <c r="AE23" s="35">
        <v>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</row>
    <row r="24" spans="1:60" s="5" customFormat="1" ht="30" customHeight="1" thickBot="1">
      <c r="A24" s="64">
        <v>14</v>
      </c>
      <c r="B24" s="65">
        <v>5483</v>
      </c>
      <c r="C24" s="66" t="s">
        <v>88</v>
      </c>
      <c r="D24" s="22">
        <f t="shared" si="2"/>
        <v>2734</v>
      </c>
      <c r="E24" s="25">
        <v>60</v>
      </c>
      <c r="F24" s="25">
        <v>0</v>
      </c>
      <c r="G24" s="25">
        <v>60</v>
      </c>
      <c r="H24" s="25">
        <v>0</v>
      </c>
      <c r="I24" s="25">
        <v>1760</v>
      </c>
      <c r="J24" s="25">
        <v>863</v>
      </c>
      <c r="K24" s="25">
        <v>3</v>
      </c>
      <c r="L24" s="25">
        <v>0</v>
      </c>
      <c r="M24" s="25">
        <v>48</v>
      </c>
      <c r="N24" s="29">
        <v>0</v>
      </c>
      <c r="O24" s="22">
        <f t="shared" si="3"/>
        <v>265</v>
      </c>
      <c r="P24" s="25">
        <v>265</v>
      </c>
      <c r="Q24" s="25">
        <v>0</v>
      </c>
      <c r="R24" s="63">
        <v>0</v>
      </c>
      <c r="S24" s="113">
        <v>2734</v>
      </c>
      <c r="T24" s="110">
        <v>0</v>
      </c>
      <c r="U24" s="107">
        <v>2447</v>
      </c>
      <c r="V24" s="25">
        <v>0</v>
      </c>
      <c r="W24" s="29">
        <v>0</v>
      </c>
      <c r="X24" s="22">
        <v>30</v>
      </c>
      <c r="Y24" s="63">
        <v>0</v>
      </c>
      <c r="Z24" s="107">
        <f t="shared" si="4"/>
        <v>552</v>
      </c>
      <c r="AA24" s="25">
        <v>552</v>
      </c>
      <c r="AB24" s="25">
        <v>0</v>
      </c>
      <c r="AC24" s="63">
        <f t="shared" si="5"/>
        <v>0</v>
      </c>
      <c r="AD24" s="58">
        <f t="shared" si="6"/>
        <v>0</v>
      </c>
      <c r="AE24" s="35">
        <v>0</v>
      </c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0" s="5" customFormat="1" ht="30" customHeight="1" thickBot="1">
      <c r="A25" s="64">
        <v>15</v>
      </c>
      <c r="B25" s="68">
        <v>5485</v>
      </c>
      <c r="C25" s="69" t="s">
        <v>89</v>
      </c>
      <c r="D25" s="75">
        <f t="shared" si="2"/>
        <v>544</v>
      </c>
      <c r="E25" s="76">
        <v>32</v>
      </c>
      <c r="F25" s="76">
        <v>0</v>
      </c>
      <c r="G25" s="76">
        <v>9</v>
      </c>
      <c r="H25" s="76">
        <v>0</v>
      </c>
      <c r="I25" s="76">
        <v>430</v>
      </c>
      <c r="J25" s="76">
        <v>59</v>
      </c>
      <c r="K25" s="76">
        <v>0</v>
      </c>
      <c r="L25" s="76">
        <v>0</v>
      </c>
      <c r="M25" s="76">
        <v>23</v>
      </c>
      <c r="N25" s="77">
        <v>0</v>
      </c>
      <c r="O25" s="75">
        <f t="shared" si="3"/>
        <v>47</v>
      </c>
      <c r="P25" s="76">
        <v>47</v>
      </c>
      <c r="Q25" s="76">
        <v>0</v>
      </c>
      <c r="R25" s="78">
        <v>0</v>
      </c>
      <c r="S25" s="114">
        <v>544</v>
      </c>
      <c r="T25" s="111">
        <v>21</v>
      </c>
      <c r="U25" s="108">
        <v>520</v>
      </c>
      <c r="V25" s="76">
        <v>0</v>
      </c>
      <c r="W25" s="77">
        <v>2</v>
      </c>
      <c r="X25" s="75">
        <v>7</v>
      </c>
      <c r="Y25" s="78">
        <v>0</v>
      </c>
      <c r="Z25" s="108">
        <f>O25+S25-U25</f>
        <v>71</v>
      </c>
      <c r="AA25" s="76">
        <v>71</v>
      </c>
      <c r="AB25" s="76">
        <v>0</v>
      </c>
      <c r="AC25" s="78">
        <f>(AB25/S25)*100</f>
        <v>0</v>
      </c>
      <c r="AD25" s="79">
        <f t="shared" si="6"/>
        <v>0</v>
      </c>
      <c r="AE25" s="80">
        <v>0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</row>
    <row r="26" spans="1:60" s="36" customFormat="1" ht="30" customHeight="1" thickBot="1">
      <c r="A26" s="138" t="s">
        <v>23</v>
      </c>
      <c r="B26" s="139"/>
      <c r="C26" s="140"/>
      <c r="D26" s="83">
        <f>SUM(D11:D25)</f>
        <v>28827</v>
      </c>
      <c r="E26" s="84">
        <f>SUM(E11:E25)</f>
        <v>1620</v>
      </c>
      <c r="F26" s="84">
        <f aca="true" t="shared" si="7" ref="F26:N26">SUM(F11:F25)</f>
        <v>0</v>
      </c>
      <c r="G26" s="84">
        <f t="shared" si="7"/>
        <v>516</v>
      </c>
      <c r="H26" s="84">
        <f t="shared" si="7"/>
        <v>0</v>
      </c>
      <c r="I26" s="84">
        <f t="shared" si="7"/>
        <v>18388</v>
      </c>
      <c r="J26" s="84">
        <f t="shared" si="7"/>
        <v>7814</v>
      </c>
      <c r="K26" s="84">
        <f t="shared" si="7"/>
        <v>39</v>
      </c>
      <c r="L26" s="84">
        <f t="shared" si="7"/>
        <v>2</v>
      </c>
      <c r="M26" s="84">
        <f t="shared" si="7"/>
        <v>964</v>
      </c>
      <c r="N26" s="84">
        <f t="shared" si="7"/>
        <v>0</v>
      </c>
      <c r="O26" s="83">
        <f>SUM(O11:O25)</f>
        <v>4363</v>
      </c>
      <c r="P26" s="84">
        <f>SUM(P11:P25)</f>
        <v>4363</v>
      </c>
      <c r="Q26" s="84">
        <f aca="true" t="shared" si="8" ref="Q26:Y26">SUM(Q11:Q25)</f>
        <v>0</v>
      </c>
      <c r="R26" s="116">
        <f t="shared" si="8"/>
        <v>8</v>
      </c>
      <c r="S26" s="118">
        <f t="shared" si="8"/>
        <v>28827</v>
      </c>
      <c r="T26" s="101">
        <f t="shared" si="8"/>
        <v>436</v>
      </c>
      <c r="U26" s="86">
        <f t="shared" si="8"/>
        <v>28427</v>
      </c>
      <c r="V26" s="84">
        <f t="shared" si="8"/>
        <v>0</v>
      </c>
      <c r="W26" s="85">
        <f t="shared" si="8"/>
        <v>491</v>
      </c>
      <c r="X26" s="83">
        <f t="shared" si="8"/>
        <v>448</v>
      </c>
      <c r="Y26" s="116">
        <f t="shared" si="8"/>
        <v>8</v>
      </c>
      <c r="Z26" s="86">
        <f>O26+S26-U26</f>
        <v>4763</v>
      </c>
      <c r="AA26" s="84">
        <f>SUM(AA11:AA25)</f>
        <v>4763</v>
      </c>
      <c r="AB26" s="84">
        <f>SUM(AB11:AB25)</f>
        <v>0</v>
      </c>
      <c r="AC26" s="85">
        <f>(AB26/S26)*100</f>
        <v>0</v>
      </c>
      <c r="AD26" s="87">
        <f>SUM(AD11:AD25)</f>
        <v>0</v>
      </c>
      <c r="AE26" s="88">
        <f>SUM(AE11:AE25)</f>
        <v>0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1:60" s="6" customFormat="1" ht="29.25" customHeight="1" thickBot="1">
      <c r="A27" s="70"/>
      <c r="B27" s="71">
        <v>5400</v>
      </c>
      <c r="C27" s="89" t="s">
        <v>80</v>
      </c>
      <c r="D27" s="75">
        <f t="shared" si="2"/>
        <v>692</v>
      </c>
      <c r="E27" s="90">
        <v>193</v>
      </c>
      <c r="F27" s="90">
        <v>0</v>
      </c>
      <c r="G27" s="90">
        <v>0</v>
      </c>
      <c r="H27" s="90">
        <v>11</v>
      </c>
      <c r="I27" s="90">
        <v>97</v>
      </c>
      <c r="J27" s="90">
        <v>289</v>
      </c>
      <c r="K27" s="90">
        <v>55</v>
      </c>
      <c r="L27" s="90">
        <v>3</v>
      </c>
      <c r="M27" s="90">
        <v>36</v>
      </c>
      <c r="N27" s="91">
        <v>8</v>
      </c>
      <c r="O27" s="75">
        <v>107</v>
      </c>
      <c r="P27" s="90">
        <v>107</v>
      </c>
      <c r="Q27" s="90">
        <v>0</v>
      </c>
      <c r="R27" s="91">
        <v>0</v>
      </c>
      <c r="S27" s="119">
        <v>692</v>
      </c>
      <c r="T27" s="92">
        <v>26</v>
      </c>
      <c r="U27" s="37">
        <v>686</v>
      </c>
      <c r="V27" s="93">
        <v>0</v>
      </c>
      <c r="W27" s="94">
        <v>26</v>
      </c>
      <c r="X27" s="95">
        <v>43</v>
      </c>
      <c r="Y27" s="96">
        <v>1</v>
      </c>
      <c r="Z27" s="97">
        <f>O27+S27-U27</f>
        <v>113</v>
      </c>
      <c r="AA27" s="93">
        <v>113</v>
      </c>
      <c r="AB27" s="93">
        <v>0</v>
      </c>
      <c r="AC27" s="98">
        <f>(AB27/S27)*100</f>
        <v>0</v>
      </c>
      <c r="AD27" s="87">
        <f t="shared" si="6"/>
        <v>0</v>
      </c>
      <c r="AE27" s="99">
        <v>0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36" customFormat="1" ht="27" customHeight="1" thickBot="1">
      <c r="A28" s="138" t="s">
        <v>45</v>
      </c>
      <c r="B28" s="139"/>
      <c r="C28" s="140"/>
      <c r="D28" s="81">
        <f>D26+D27</f>
        <v>29519</v>
      </c>
      <c r="E28" s="82">
        <f>E26+E27</f>
        <v>1813</v>
      </c>
      <c r="F28" s="82">
        <f aca="true" t="shared" si="9" ref="F28:N28">F26+F27</f>
        <v>0</v>
      </c>
      <c r="G28" s="82">
        <f t="shared" si="9"/>
        <v>516</v>
      </c>
      <c r="H28" s="82">
        <f t="shared" si="9"/>
        <v>11</v>
      </c>
      <c r="I28" s="82">
        <f t="shared" si="9"/>
        <v>18485</v>
      </c>
      <c r="J28" s="82">
        <f t="shared" si="9"/>
        <v>8103</v>
      </c>
      <c r="K28" s="82">
        <f t="shared" si="9"/>
        <v>94</v>
      </c>
      <c r="L28" s="82">
        <f t="shared" si="9"/>
        <v>5</v>
      </c>
      <c r="M28" s="82">
        <f t="shared" si="9"/>
        <v>1000</v>
      </c>
      <c r="N28" s="82">
        <f t="shared" si="9"/>
        <v>8</v>
      </c>
      <c r="O28" s="81">
        <f>P28+Q28</f>
        <v>4470</v>
      </c>
      <c r="P28" s="82">
        <f aca="true" t="shared" si="10" ref="P28:Y28">P26+P27</f>
        <v>4470</v>
      </c>
      <c r="Q28" s="82">
        <f t="shared" si="10"/>
        <v>0</v>
      </c>
      <c r="R28" s="105">
        <f t="shared" si="10"/>
        <v>8</v>
      </c>
      <c r="S28" s="120">
        <f t="shared" si="10"/>
        <v>29519</v>
      </c>
      <c r="T28" s="117">
        <f t="shared" si="10"/>
        <v>462</v>
      </c>
      <c r="U28" s="100">
        <f t="shared" si="10"/>
        <v>29113</v>
      </c>
      <c r="V28" s="82">
        <f t="shared" si="10"/>
        <v>0</v>
      </c>
      <c r="W28" s="115">
        <f t="shared" si="10"/>
        <v>517</v>
      </c>
      <c r="X28" s="81">
        <f t="shared" si="10"/>
        <v>491</v>
      </c>
      <c r="Y28" s="105">
        <f t="shared" si="10"/>
        <v>9</v>
      </c>
      <c r="Z28" s="100">
        <f>O28+S28-U28</f>
        <v>4876</v>
      </c>
      <c r="AA28" s="82">
        <f>AA26+AA27</f>
        <v>4876</v>
      </c>
      <c r="AB28" s="82">
        <f>AB26+AB27</f>
        <v>0</v>
      </c>
      <c r="AC28" s="101">
        <f>AC26+AC27</f>
        <v>0</v>
      </c>
      <c r="AD28" s="101">
        <f t="shared" si="6"/>
        <v>0</v>
      </c>
      <c r="AE28" s="102">
        <f>AE26+AE27</f>
        <v>0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28" ht="11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31" ht="11.25" customHeight="1">
      <c r="A30" s="175" t="s">
        <v>47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 ht="21.75" customHeight="1">
      <c r="A31" s="141" t="s">
        <v>64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</row>
    <row r="32" spans="1:31" ht="12" customHeight="1">
      <c r="A32" s="141" t="s">
        <v>65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</row>
    <row r="33" spans="1:31" ht="18" customHeight="1">
      <c r="A33" s="141" t="s">
        <v>91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</row>
    <row r="34" spans="1:31" ht="15.75">
      <c r="A34" s="141" t="s">
        <v>66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</row>
    <row r="35" spans="1:31" ht="15.75">
      <c r="A35" s="141" t="s">
        <v>67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</row>
    <row r="36" spans="1:31" ht="15.75">
      <c r="A36" s="141" t="s">
        <v>68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</row>
    <row r="37" spans="1:31" ht="15.75">
      <c r="A37" s="141" t="s">
        <v>58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38" spans="1:31" ht="15.75">
      <c r="A38" s="141" t="s">
        <v>61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</row>
    <row r="39" spans="1:28" ht="15">
      <c r="A39" s="141" t="s">
        <v>69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5">
      <c r="A40" s="141" t="s">
        <v>71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">
      <c r="A41" s="136" t="s">
        <v>70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5">
      <c r="A42" s="169" t="s">
        <v>73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sheetProtection/>
  <mergeCells count="61">
    <mergeCell ref="F8:G8"/>
    <mergeCell ref="Q6:R6"/>
    <mergeCell ref="D4:N4"/>
    <mergeCell ref="D5:D9"/>
    <mergeCell ref="K6:K9"/>
    <mergeCell ref="C4:C9"/>
    <mergeCell ref="P6:P9"/>
    <mergeCell ref="AB7:AB9"/>
    <mergeCell ref="V5:W5"/>
    <mergeCell ref="M6:M9"/>
    <mergeCell ref="N6:N9"/>
    <mergeCell ref="AA5:AC5"/>
    <mergeCell ref="X4:Y4"/>
    <mergeCell ref="Z4:AC4"/>
    <mergeCell ref="E8:E9"/>
    <mergeCell ref="A35:AE35"/>
    <mergeCell ref="A30:AE30"/>
    <mergeCell ref="H7:H9"/>
    <mergeCell ref="A31:AE31"/>
    <mergeCell ref="P5:R5"/>
    <mergeCell ref="I7:I9"/>
    <mergeCell ref="Q7:Q9"/>
    <mergeCell ref="E5:N5"/>
    <mergeCell ref="B4:B9"/>
    <mergeCell ref="AC7:AC9"/>
    <mergeCell ref="O5:O9"/>
    <mergeCell ref="AE4:AE9"/>
    <mergeCell ref="W6:W9"/>
    <mergeCell ref="U4:W4"/>
    <mergeCell ref="AA6:AA9"/>
    <mergeCell ref="Y6:Y9"/>
    <mergeCell ref="U5:U9"/>
    <mergeCell ref="A28:C28"/>
    <mergeCell ref="A4:A9"/>
    <mergeCell ref="A42:R42"/>
    <mergeCell ref="A37:AE37"/>
    <mergeCell ref="AD4:AD9"/>
    <mergeCell ref="A32:AE32"/>
    <mergeCell ref="A40:M40"/>
    <mergeCell ref="A39:Q39"/>
    <mergeCell ref="A33:AE33"/>
    <mergeCell ref="E6:I6"/>
    <mergeCell ref="A34:AE34"/>
    <mergeCell ref="X5:X9"/>
    <mergeCell ref="A1:AE1"/>
    <mergeCell ref="A2:AE2"/>
    <mergeCell ref="A3:AE3"/>
    <mergeCell ref="R7:R9"/>
    <mergeCell ref="S4:S9"/>
    <mergeCell ref="V6:V9"/>
    <mergeCell ref="AB6:AC6"/>
    <mergeCell ref="J6:J9"/>
    <mergeCell ref="L6:L9"/>
    <mergeCell ref="A41:M41"/>
    <mergeCell ref="A26:C26"/>
    <mergeCell ref="A38:AE38"/>
    <mergeCell ref="T4:T9"/>
    <mergeCell ref="O4:R4"/>
    <mergeCell ref="E7:G7"/>
    <mergeCell ref="A36:AE36"/>
    <mergeCell ref="Z5:Z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3" r:id="rId1"/>
  <ignoredErrors>
    <ignoredError sqref="AA26:AB26 E26:N26 P26:Y26" formulaRange="1"/>
    <ignoredError sqref="Z26 O26 AD28 O28 Z28 AC26 D26" formula="1"/>
    <ignoredError sqref="AC19:AD19 AD21:AD25 AC17:AD17 AC21:AC25 AD11:AD16 AC28 AC11:AC16" evalError="1"/>
    <ignoredError sqref="AD26" evalError="1" formula="1"/>
    <ignoredError sqref="A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2019-11-01T08:51:06Z</dcterms:modified>
  <cp:category/>
  <cp:version/>
  <cp:contentType/>
  <cp:contentStatus/>
</cp:coreProperties>
</file>