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<sst xmlns="http://schemas.openxmlformats.org/spreadsheetml/2006/main" count="58" uniqueCount="41">
  <si>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</si>
  <si>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</si>
  <si>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</si>
  <si>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</si>
  <si>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</si>
  <si>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</si>
  <si>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</si>
  <si>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</si>
  <si>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</si>
  <si>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</si>
  <si>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</si>
  <si>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</si>
  <si>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</si>
  <si>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</si>
  <si>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</si>
  <si>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</si>
  <si>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</si>
  <si>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</si>
  <si>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</si>
  <si>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</si>
  <si>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</si>
  <si>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</si>
  <si>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</si>
  <si>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</si>
  <si>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</si>
  <si>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</si>
  <si>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</si>
  <si>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</si>
  <si>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</si>
  <si>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</si>
  <si>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</si>
  <si>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</si>
  <si>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</si>
  <si>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</si>
  <si>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</si>
  <si>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</si>
  <si>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</si>
  <si>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</si>
  <si>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</si>
  <si>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 xml:space="preserve"> 1 квартал 2017 г.</t>
  </si>
  <si>
    <t>за  1 квартал 2017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</si>
</sst>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81" fontId="46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39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29090</v>
      </c>
      <c r="C10" s="35">
        <v>716</v>
      </c>
      <c r="D10" s="35">
        <v>23005</v>
      </c>
      <c r="E10" s="44"/>
      <c r="F10" s="60">
        <f>100-D10/(B10-C10)*100</f>
        <v>18.922252766617333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95</v>
      </c>
      <c r="C12" s="35">
        <v>0</v>
      </c>
      <c r="D12" s="35">
        <v>47</v>
      </c>
      <c r="E12" s="44"/>
      <c r="F12" s="60">
        <f>100-D12/(B12-C12)*100</f>
        <v>50.526315789473685</v>
      </c>
    </row>
    <row r="13" spans="1:6" s="4" customFormat="1" ht="12.75">
      <c r="A13" s="46" t="s">
        <v>13</v>
      </c>
      <c r="B13" s="35"/>
      <c r="C13" s="35"/>
      <c r="D13" s="35"/>
      <c r="E13" s="44"/>
      <c r="F13" s="63" t="e">
        <f>100-D13/(B13-C13)*100</f>
        <v>#DIV/0!</v>
      </c>
    </row>
    <row r="14" spans="1:6" s="4" customFormat="1" ht="12.75">
      <c r="A14" s="25" t="s">
        <v>27</v>
      </c>
      <c r="B14" s="35">
        <v>78613</v>
      </c>
      <c r="C14" s="48"/>
      <c r="D14" s="38">
        <v>78613</v>
      </c>
      <c r="E14" s="48"/>
      <c r="F14" s="47" t="s">
        <v>1</v>
      </c>
    </row>
    <row r="15" spans="1:6" s="4" customFormat="1" ht="12.75">
      <c r="A15" s="25" t="s">
        <v>28</v>
      </c>
      <c r="B15" s="35">
        <v>15315</v>
      </c>
      <c r="C15" s="48"/>
      <c r="D15" s="38">
        <v>15315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123113</v>
      </c>
      <c r="C16" s="36">
        <f>SUM(C2:C13)</f>
        <v>716</v>
      </c>
      <c r="D16" s="36">
        <f>SUM(D2:D15)</f>
        <v>116980</v>
      </c>
      <c r="F16" s="61">
        <f>100-D16/(B16-C16)*100</f>
        <v>4.425762069331768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7">
      <selection activeCell="G20" sqref="G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7" t="s">
        <v>34</v>
      </c>
      <c r="B1" s="66"/>
      <c r="C1" s="66"/>
      <c r="D1" s="66"/>
      <c r="E1" s="66"/>
      <c r="F1" s="66"/>
      <c r="G1" s="66"/>
      <c r="H1" s="21"/>
    </row>
    <row r="2" spans="1:8" s="22" customFormat="1" ht="15.75" customHeight="1">
      <c r="A2" s="64" t="s">
        <v>37</v>
      </c>
      <c r="B2" s="65"/>
      <c r="C2" s="65"/>
      <c r="D2" s="65"/>
      <c r="E2" s="65"/>
      <c r="F2" s="65"/>
      <c r="G2" s="65"/>
      <c r="H2" s="24"/>
    </row>
    <row r="3" spans="1:8" s="22" customFormat="1" ht="15">
      <c r="A3" s="64" t="s">
        <v>40</v>
      </c>
      <c r="B3" s="66"/>
      <c r="C3" s="66"/>
      <c r="D3" s="66"/>
      <c r="E3" s="66"/>
      <c r="F3" s="66"/>
      <c r="G3" s="66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9" t="s">
        <v>3</v>
      </c>
      <c r="C5" s="69" t="s">
        <v>22</v>
      </c>
      <c r="D5" s="69" t="s">
        <v>20</v>
      </c>
      <c r="E5" s="69" t="s">
        <v>4</v>
      </c>
      <c r="F5" s="73" t="s">
        <v>35</v>
      </c>
      <c r="G5" s="71" t="s">
        <v>36</v>
      </c>
      <c r="H5" s="5"/>
    </row>
    <row r="6" spans="1:8" ht="54.75" customHeight="1">
      <c r="A6" s="4"/>
      <c r="B6" s="70"/>
      <c r="C6" s="70"/>
      <c r="D6" s="70"/>
      <c r="E6" s="70"/>
      <c r="F6" s="74"/>
      <c r="G6" s="7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26</v>
      </c>
      <c r="D8" s="9">
        <f>SUM(D10:D21)</f>
        <v>147</v>
      </c>
      <c r="E8" s="51"/>
      <c r="F8" s="9">
        <f>SUM(F10:F21)</f>
        <v>24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25</v>
      </c>
      <c r="D18" s="12">
        <v>138</v>
      </c>
      <c r="E18" s="19">
        <f>D18/C18</f>
        <v>5.52</v>
      </c>
      <c r="F18" s="14">
        <v>23</v>
      </c>
      <c r="G18" s="15">
        <f>Лист1!а1</f>
        <v>18.922252766617333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1</v>
      </c>
      <c r="D20" s="12">
        <v>9</v>
      </c>
      <c r="E20" s="19">
        <f>D20/C20</f>
        <v>9</v>
      </c>
      <c r="F20" s="14">
        <v>1</v>
      </c>
      <c r="G20" s="15">
        <f>Лист1!зк1</f>
        <v>50.526315789473685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2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707</v>
      </c>
      <c r="D22" s="58"/>
      <c r="E22" s="16"/>
      <c r="F22" s="11">
        <f>F23+F24</f>
        <v>707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143</v>
      </c>
      <c r="D23" s="9" t="s">
        <v>1</v>
      </c>
      <c r="E23" s="16" t="s">
        <v>1</v>
      </c>
      <c r="F23" s="18">
        <f>C23</f>
        <v>143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564</v>
      </c>
      <c r="D24" s="9" t="s">
        <v>1</v>
      </c>
      <c r="E24" s="16" t="s">
        <v>1</v>
      </c>
      <c r="F24" s="18">
        <f>C24</f>
        <v>564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733</v>
      </c>
      <c r="D25" s="9">
        <f>D8+D22</f>
        <v>147</v>
      </c>
      <c r="E25" s="10"/>
      <c r="F25" s="11">
        <f>SUM(F8+F22)</f>
        <v>731</v>
      </c>
      <c r="G25" s="59">
        <f>Лист1!F16</f>
        <v>4.425762069331768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8" t="s">
        <v>38</v>
      </c>
      <c r="C27" s="68"/>
      <c r="D27" s="68"/>
      <c r="E27" s="68"/>
      <c r="F27" s="68"/>
      <c r="G27" s="68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5900-16-110</cp:lastModifiedBy>
  <cp:lastPrinted>2017-04-26T06:21:36Z</cp:lastPrinted>
  <dcterms:created xsi:type="dcterms:W3CDTF">1996-10-08T23:32:33Z</dcterms:created>
  <dcterms:modified xsi:type="dcterms:W3CDTF">2017-04-26T06:21:45Z</dcterms:modified>
  <cp:category/>
  <cp:version/>
  <cp:contentType/>
  <cp:contentStatus/>
</cp:coreProperties>
</file>