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<sst xmlns="http://schemas.openxmlformats.org/spreadsheetml/2006/main" count="58" uniqueCount="41">
  <si>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</si>
  <si>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</si>
  <si>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</si>
  <si>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</si>
  <si>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</si>
  <si>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</si>
  <si>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</si>
  <si>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</si>
  <si>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</si>
  <si>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</si>
  <si>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</si>
  <si>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</si>
  <si>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</si>
  <si>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</si>
  <si>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</si>
  <si>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</si>
  <si>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</si>
  <si>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</si>
  <si>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</si>
  <si>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</si>
  <si>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</si>
  <si>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</si>
  <si>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</si>
  <si>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</si>
  <si>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</si>
  <si>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</si>
  <si>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</si>
  <si>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</si>
  <si>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</si>
  <si>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</si>
  <si>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</si>
  <si>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</si>
  <si>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</si>
  <si>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</si>
  <si>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</si>
  <si>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</si>
  <si>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</si>
  <si>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</si>
  <si>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</si>
  <si>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 xml:space="preserve"> 4 квартал 2017 г.</t>
  </si>
  <si>
    <t>за  4 квартал 2017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</si>
</sst>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39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138542</v>
      </c>
      <c r="C10" s="35">
        <v>10635</v>
      </c>
      <c r="D10" s="35">
        <v>100240</v>
      </c>
      <c r="E10" s="44"/>
      <c r="F10" s="59">
        <f>100-D10/(B10-C10)*100</f>
        <v>21.6305597035346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8979</v>
      </c>
      <c r="C12" s="35">
        <v>0</v>
      </c>
      <c r="D12" s="35">
        <v>6918</v>
      </c>
      <c r="E12" s="44"/>
      <c r="F12" s="59">
        <f>100-D12/(B12-C12)*100</f>
        <v>22.953558302706313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113490</v>
      </c>
      <c r="C14" s="48"/>
      <c r="D14" s="38">
        <v>113490</v>
      </c>
      <c r="E14" s="48"/>
      <c r="F14" s="47" t="s">
        <v>1</v>
      </c>
    </row>
    <row r="15" spans="1:6" s="4" customFormat="1" ht="12.75">
      <c r="A15" s="25" t="s">
        <v>28</v>
      </c>
      <c r="B15" s="35">
        <v>47602</v>
      </c>
      <c r="C15" s="48"/>
      <c r="D15" s="38">
        <v>47602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308613</v>
      </c>
      <c r="C16" s="36">
        <f>SUM(C2:C13)</f>
        <v>10635</v>
      </c>
      <c r="D16" s="36">
        <f>SUM(D2:D15)</f>
        <v>268250</v>
      </c>
      <c r="F16" s="60">
        <f>100-D16/(B16-C16)*100</f>
        <v>9.976575451879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B7">
      <selection activeCell="B27" sqref="B27:G2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6" t="s">
        <v>34</v>
      </c>
      <c r="B1" s="65"/>
      <c r="C1" s="65"/>
      <c r="D1" s="65"/>
      <c r="E1" s="65"/>
      <c r="F1" s="65"/>
      <c r="G1" s="65"/>
      <c r="H1" s="21"/>
    </row>
    <row r="2" spans="1:8" s="22" customFormat="1" ht="15.75" customHeight="1">
      <c r="A2" s="63" t="s">
        <v>37</v>
      </c>
      <c r="B2" s="64"/>
      <c r="C2" s="64"/>
      <c r="D2" s="64"/>
      <c r="E2" s="64"/>
      <c r="F2" s="64"/>
      <c r="G2" s="64"/>
      <c r="H2" s="24"/>
    </row>
    <row r="3" spans="1:8" s="22" customFormat="1" ht="15">
      <c r="A3" s="63" t="s">
        <v>40</v>
      </c>
      <c r="B3" s="65"/>
      <c r="C3" s="65"/>
      <c r="D3" s="65"/>
      <c r="E3" s="65"/>
      <c r="F3" s="65"/>
      <c r="G3" s="65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8" t="s">
        <v>3</v>
      </c>
      <c r="C5" s="68" t="s">
        <v>22</v>
      </c>
      <c r="D5" s="68" t="s">
        <v>20</v>
      </c>
      <c r="E5" s="68" t="s">
        <v>4</v>
      </c>
      <c r="F5" s="72" t="s">
        <v>35</v>
      </c>
      <c r="G5" s="70" t="s">
        <v>36</v>
      </c>
      <c r="H5" s="5"/>
    </row>
    <row r="6" spans="1:8" ht="54.75" customHeight="1">
      <c r="A6" s="4"/>
      <c r="B6" s="69"/>
      <c r="C6" s="69"/>
      <c r="D6" s="69"/>
      <c r="E6" s="69"/>
      <c r="F6" s="73"/>
      <c r="G6" s="7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334</v>
      </c>
      <c r="D8" s="9">
        <f>SUM(D10:D21)</f>
        <v>1552</v>
      </c>
      <c r="E8" s="51"/>
      <c r="F8" s="9">
        <f>SUM(F10:F21)</f>
        <v>329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272</v>
      </c>
      <c r="D18" s="12">
        <v>1339</v>
      </c>
      <c r="E18" s="19">
        <f>D18/C18</f>
        <v>4.922794117647059</v>
      </c>
      <c r="F18" s="14">
        <v>273</v>
      </c>
      <c r="G18" s="15">
        <f>Лист1!а1</f>
        <v>21.6305597035346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62</v>
      </c>
      <c r="D20" s="12">
        <v>213</v>
      </c>
      <c r="E20" s="19">
        <f>D20/C20</f>
        <v>3.435483870967742</v>
      </c>
      <c r="F20" s="14">
        <v>56</v>
      </c>
      <c r="G20" s="15">
        <f>Лист1!зк1</f>
        <v>22.953558302706313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2121</v>
      </c>
      <c r="D22" s="58"/>
      <c r="E22" s="16"/>
      <c r="F22" s="11">
        <f>F23+F24</f>
        <v>2121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262</v>
      </c>
      <c r="D23" s="9" t="s">
        <v>1</v>
      </c>
      <c r="E23" s="16" t="s">
        <v>1</v>
      </c>
      <c r="F23" s="18">
        <f>C23</f>
        <v>262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1859</v>
      </c>
      <c r="D24" s="9" t="s">
        <v>1</v>
      </c>
      <c r="E24" s="16" t="s">
        <v>1</v>
      </c>
      <c r="F24" s="18">
        <f>C24</f>
        <v>1859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2455</v>
      </c>
      <c r="D25" s="9">
        <f>D8+D22</f>
        <v>1552</v>
      </c>
      <c r="E25" s="10"/>
      <c r="F25" s="11">
        <f>SUM(F8+F22)</f>
        <v>2450</v>
      </c>
      <c r="G25" s="52">
        <f>Лист1!F16</f>
        <v>9.976575451879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7" t="s">
        <v>38</v>
      </c>
      <c r="C27" s="67"/>
      <c r="D27" s="67"/>
      <c r="E27" s="67"/>
      <c r="F27" s="67"/>
      <c r="G27" s="6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5900-16-110</cp:lastModifiedBy>
  <cp:lastPrinted>2017-04-26T06:21:36Z</cp:lastPrinted>
  <dcterms:created xsi:type="dcterms:W3CDTF">1996-10-08T23:32:33Z</dcterms:created>
  <dcterms:modified xsi:type="dcterms:W3CDTF">2018-01-24T08:03:33Z</dcterms:modified>
  <cp:category/>
  <cp:version/>
  <cp:contentType/>
  <cp:contentStatus/>
</cp:coreProperties>
</file>