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4 квартал 2025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'!$A$3:$F$5</definedName>
    <definedName name="_xlnm.Print_Area" localSheetId="2">контроль!$A$1:$J$10</definedName>
    <definedName name="_xlnm.Print_Area" localSheetId="0">Статистика!$A$1:$Q$18</definedName>
    <definedName name="_xlnm.Print_Area" localSheetId="1">'тематика '!$A$1:$F$61</definedName>
  </definedNames>
  <calcPr calcId="152511"/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I16" i="4"/>
  <c r="J16" i="4"/>
  <c r="C16" i="4"/>
  <c r="D61" i="3" l="1"/>
  <c r="C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61" i="3" l="1"/>
  <c r="F16" i="3" s="1"/>
  <c r="I15" i="1"/>
  <c r="F35" i="3" l="1"/>
  <c r="F10" i="3"/>
  <c r="F42" i="3"/>
  <c r="F11" i="3"/>
  <c r="F23" i="3"/>
  <c r="F18" i="3"/>
  <c r="F58" i="3"/>
  <c r="F40" i="3"/>
  <c r="F34" i="3"/>
  <c r="F55" i="3"/>
  <c r="F32" i="3"/>
  <c r="F43" i="3"/>
  <c r="F48" i="3"/>
  <c r="F24" i="3"/>
  <c r="F44" i="3"/>
  <c r="F39" i="3"/>
  <c r="F47" i="3"/>
  <c r="F50" i="3"/>
  <c r="F54" i="3"/>
  <c r="F46" i="3"/>
  <c r="F31" i="3"/>
  <c r="F60" i="3"/>
  <c r="F51" i="3"/>
  <c r="F28" i="3"/>
  <c r="F36" i="3"/>
  <c r="F7" i="3"/>
  <c r="F30" i="3"/>
  <c r="F26" i="3"/>
  <c r="F22" i="3"/>
  <c r="F9" i="3"/>
  <c r="F57" i="3"/>
  <c r="F53" i="3"/>
  <c r="F49" i="3"/>
  <c r="F45" i="3"/>
  <c r="F41" i="3"/>
  <c r="F37" i="3"/>
  <c r="F33" i="3"/>
  <c r="F29" i="3"/>
  <c r="F25" i="3"/>
  <c r="F21" i="3"/>
  <c r="F17" i="3"/>
  <c r="F13" i="3"/>
  <c r="F19" i="3"/>
  <c r="F8" i="3"/>
  <c r="F38" i="3"/>
  <c r="F14" i="3"/>
  <c r="F56" i="3"/>
  <c r="F6" i="3"/>
  <c r="F52" i="3"/>
  <c r="F27" i="3"/>
  <c r="F12" i="3"/>
  <c r="F20" i="3"/>
  <c r="F59" i="3"/>
  <c r="F15" i="3"/>
  <c r="D13" i="1"/>
  <c r="I13" i="1"/>
  <c r="I14" i="1"/>
  <c r="D15" i="1"/>
  <c r="C15" i="1" s="1"/>
  <c r="D14" i="1"/>
  <c r="C13" i="1" l="1"/>
  <c r="F61" i="3"/>
  <c r="C14" i="1"/>
  <c r="D23" i="4" l="1"/>
  <c r="E23" i="4"/>
  <c r="F23" i="4"/>
  <c r="G23" i="4"/>
  <c r="H23" i="4"/>
  <c r="I23" i="4"/>
  <c r="J23" i="4"/>
  <c r="C23" i="4"/>
  <c r="F18" i="1"/>
  <c r="G18" i="1"/>
  <c r="H18" i="1"/>
  <c r="J18" i="1"/>
  <c r="K18" i="1"/>
  <c r="L18" i="1"/>
  <c r="M18" i="1"/>
  <c r="N18" i="1"/>
  <c r="O18" i="1"/>
  <c r="P18" i="1"/>
  <c r="Q18" i="1"/>
  <c r="E18" i="1"/>
  <c r="I18" i="1" l="1"/>
  <c r="D18" i="1"/>
  <c r="C18" i="1" l="1"/>
  <c r="I11" i="1" l="1"/>
  <c r="D11" i="1"/>
  <c r="C11" i="1" l="1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D12" i="1" l="1"/>
  <c r="C12" i="1" l="1"/>
</calcChain>
</file>

<file path=xl/sharedStrings.xml><?xml version="1.0" encoding="utf-8"?>
<sst xmlns="http://schemas.openxmlformats.org/spreadsheetml/2006/main" count="121" uniqueCount="108">
  <si>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</si>
  <si>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</si>
  <si>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</si>
  <si>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</si>
  <si>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</si>
  <si>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</si>
  <si>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</si>
  <si>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</si>
  <si>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</si>
  <si>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</si>
  <si>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</si>
  <si>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</si>
  <si>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</si>
  <si>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</si>
  <si>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</si>
  <si>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</si>
  <si>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</si>
  <si>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</si>
  <si>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</si>
  <si>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</si>
  <si>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</si>
  <si>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</si>
  <si>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</si>
  <si>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</si>
  <si>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</si>
  <si>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</si>
  <si>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</si>
  <si>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</si>
  <si>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</si>
  <si>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</si>
  <si>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</si>
  <si>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</si>
  <si>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</si>
  <si>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</si>
  <si>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</si>
  <si>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</si>
  <si>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</si>
  <si>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</si>
  <si>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</si>
  <si>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</si>
  <si>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</si>
  <si>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</si>
  <si>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</si>
  <si>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</si>
  <si>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</si>
  <si>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</si>
  <si>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</si>
  <si>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</si>
  <si>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</si>
  <si>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</si>
  <si>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</si>
  <si>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</si>
  <si>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</si>
  <si>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</si>
  <si>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0003.0008.0086.0541 Налог на добавленную стоимость</t>
  </si>
  <si>
    <t>0003.0008.0086.0549 Юридические вопросы по налогам и сборам</t>
  </si>
  <si>
    <t>0003.0008.0086.0555 Налоговая отчетность</t>
  </si>
  <si>
    <t>0003.0008.0086.0539 Водный налог</t>
  </si>
  <si>
    <t>0003.0008.0086.0546 Налог на прибыль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</si>
  <si>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</si>
  <si>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</si>
  <si>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</si>
  <si>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</si>
  <si>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</si>
  <si>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</si>
  <si>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</si>
  <si>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</si>
  <si>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</si>
  <si>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</si>
  <si>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</si>
  <si>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</si>
  <si>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0001.0003.0030.0471 Проблемы предпринимателей‚ работающих без образования юридического лица</t>
  </si>
  <si>
    <t xml:space="preserve">0003.0012.0132.0877 Оказание услуг в электронном виде </t>
  </si>
  <si>
    <t>0001.0002.0027.0134 Ознакомление с документами и материалами, касающимися рассмотрения обращений</t>
  </si>
  <si>
    <t>0003.0008.0086.0537 Государственная политика в налоговой сфере</t>
  </si>
  <si>
    <t>0003.0008.0089.0622 Валютное регулирование</t>
  </si>
  <si>
    <t>0003.0008.0086.0542 Налог на добычу полезных ископаемых</t>
  </si>
  <si>
    <t>ИТОГО: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</si>
  <si>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</si>
  <si>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</si>
  <si>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</si>
  <si>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</si>
  <si>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</si>
  <si>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</si>
  <si>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</si>
  <si>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</si>
  <si>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</si>
  <si>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0003.0008.0089.0624 Валютный контроль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</si>
  <si>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4 квартале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</si>
  <si>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за период
 c 01.10.2025 по 31.12.2025</t>
  </si>
  <si>
    <t>Справка по тематике обращений граждан,
 поступивших в Управление Федеральной налоговой службы по Тверской области   
за период c 01.10.2025 по 31.12.2025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</si>
  <si>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 4 квартале 2025 года                                                
от __________ № _________</t>
  </si>
  <si>
    <t>Приложение № 3 
к Справке о работе с обращениями граждан и запросами пользователей информацией в налоговых органах Тверской области в 4 квартале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</si>
  <si>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01.10.2025  по 31.12.2025</t>
  </si>
  <si>
    <t>октябрь</t>
  </si>
  <si>
    <t>ноябрь</t>
  </si>
  <si>
    <t>декабрь</t>
  </si>
  <si>
    <t>0001.0002.0024.0078 Соблюдение служебной дисциплины на гражданской службе</t>
  </si>
  <si>
    <t>0001.0002.0027.0142 Личный прием руководителями федеральных органов исполнительной власти</t>
  </si>
  <si>
    <t>0001.0002.0027.0149 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</si>
  <si>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0001.0003.0031.0203 Регистрация, перерегистрация юридических лиц всех форм собственности и видов деятельности</t>
  </si>
  <si>
    <t>0002.0006.0065.0257 Выплата заработной платы</t>
  </si>
  <si>
    <t>0003.0008.0086.0558.0096 Задолженности ФЛ, ИП, ЮЛ по налогам, сборам и взносам перед бюджетом иностранного государства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</si>
  <si>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</si>
  <si>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0003.0008.0086.0562.0083 Оказание услуг в электронной форме.</t>
  </si>
  <si>
    <t xml:space="preserve">0003.0008.0086.0562.0084 Оказание услуг в электронной форме. </t>
  </si>
  <si>
    <t>0003.0008.0086.0562.0087 Предоставление сведений из ЕГР ЗАГС</t>
  </si>
  <si>
    <t>0003.0008.0098.0723 Государственный земельный надзор в отношении земель сельскохозяйственного назначения. Информация о нарушениях земельного законодательства.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</si>
</sst>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0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5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0" fontId="4" fillId="0" borderId="30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0" xfId="0" applyNumberFormat="1" applyFont="1" applyFill="1" applyBorder="1" applyAlignment="1">
      <alignment horizontal="center" vertical="center" wrapText="1"/>
    </xf>
    <xf numFmtId="10" fontId="4" fillId="0" borderId="43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 vertical="center" wrapText="1" readingOrder="1"/>
    </xf>
    <xf numFmtId="3" fontId="8" fillId="0" borderId="22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41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10" fontId="4" fillId="4" borderId="30" xfId="0" applyNumberFormat="1" applyFont="1" applyFill="1" applyBorder="1" applyAlignment="1">
      <alignment horizontal="center" vertical="center"/>
    </xf>
    <xf numFmtId="0" fontId="0" fillId="0" borderId="1" xfId="0" applyBorder="1"/>
    <xf numFmtId="10" fontId="4" fillId="4" borderId="16" xfId="0" applyNumberFormat="1" applyFont="1" applyFill="1" applyBorder="1" applyAlignment="1">
      <alignment horizontal="center" vertical="center"/>
    </xf>
    <xf numFmtId="0" fontId="19" fillId="0" borderId="0" xfId="0" applyFont="1"/>
    <xf numFmtId="0" fontId="4" fillId="4" borderId="5" xfId="0" applyFont="1" applyFill="1" applyBorder="1" applyAlignment="1">
      <alignment horizontal="left" vertical="top" wrapText="1"/>
    </xf>
    <xf numFmtId="10" fontId="4" fillId="4" borderId="30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10" fontId="4" fillId="2" borderId="3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/>
    </xf>
    <xf numFmtId="3" fontId="8" fillId="0" borderId="53" xfId="0" applyNumberFormat="1" applyFont="1" applyFill="1" applyBorder="1" applyAlignment="1">
      <alignment horizontal="center" vertical="center"/>
    </xf>
    <xf numFmtId="10" fontId="8" fillId="0" borderId="54" xfId="0" applyNumberFormat="1" applyFont="1" applyFill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 wrapText="1" readingOrder="1"/>
    </xf>
    <xf numFmtId="0" fontId="17" fillId="2" borderId="22" xfId="0" applyFont="1" applyFill="1" applyBorder="1" applyAlignment="1">
      <alignment horizontal="right" vertical="center" wrapText="1"/>
    </xf>
    <xf numFmtId="0" fontId="17" fillId="2" borderId="4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/>
    <xf numFmtId="0" fontId="12" fillId="2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14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textRotation="90" wrapText="1" shrinkToFit="1"/>
    </xf>
    <xf numFmtId="0" fontId="12" fillId="2" borderId="49" xfId="0" applyFont="1" applyFill="1" applyBorder="1" applyAlignment="1">
      <alignment horizontal="center" vertical="center" textRotation="90" wrapText="1" shrinkToFit="1"/>
    </xf>
    <xf numFmtId="0" fontId="12" fillId="2" borderId="50" xfId="0" applyFont="1" applyFill="1" applyBorder="1" applyAlignment="1">
      <alignment horizontal="center" vertical="center" textRotation="90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4" fontId="14" fillId="2" borderId="39" xfId="1" applyFont="1" applyFill="1" applyBorder="1" applyAlignment="1">
      <alignment horizontal="center" vertical="center" textRotation="90" wrapText="1"/>
    </xf>
    <xf numFmtId="44" fontId="14" fillId="2" borderId="0" xfId="1" applyFont="1" applyFill="1" applyBorder="1" applyAlignment="1">
      <alignment horizontal="center" vertical="center" textRotation="90" wrapText="1"/>
    </xf>
    <xf numFmtId="0" fontId="14" fillId="2" borderId="36" xfId="0" applyFont="1" applyFill="1" applyBorder="1" applyAlignment="1">
      <alignment horizontal="center" vertical="center" wrapText="1"/>
    </xf>
    <xf numFmtId="44" fontId="14" fillId="2" borderId="7" xfId="1" applyFont="1" applyFill="1" applyBorder="1" applyAlignment="1">
      <alignment horizontal="center" vertical="center" textRotation="90" wrapText="1"/>
    </xf>
    <xf numFmtId="44" fontId="14" fillId="2" borderId="14" xfId="1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2" borderId="22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6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44" xfId="0" applyBorder="1" applyAlignment="1"/>
    <xf numFmtId="0" fontId="0" fillId="0" borderId="42" xfId="0" applyBorder="1" applyAlignment="1"/>
    <xf numFmtId="0" fontId="7" fillId="0" borderId="31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1" xfId="0" applyBorder="1" applyAlignment="1"/>
    <xf numFmtId="0" fontId="0" fillId="0" borderId="42" xfId="0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view="pageBreakPreview" zoomScaleNormal="100" zoomScaleSheetLayoutView="100" workbookViewId="0">
      <selection activeCell="B28" sqref="B28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9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87" t="s">
        <v>88</v>
      </c>
      <c r="L1" s="87"/>
      <c r="M1" s="87"/>
      <c r="N1" s="88"/>
      <c r="O1" s="88"/>
    </row>
    <row r="2" spans="1:17" ht="45" customHeight="1" thickBot="1" x14ac:dyDescent="0.3">
      <c r="A2" s="89" t="s">
        <v>89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90"/>
    </row>
    <row r="3" spans="1:17" ht="33.75" customHeight="1" thickBot="1" x14ac:dyDescent="0.25">
      <c r="A3" s="91" t="s">
        <v>26</v>
      </c>
      <c r="B3" s="93" t="s">
        <v>27</v>
      </c>
      <c r="C3" s="95" t="s">
        <v>28</v>
      </c>
      <c r="D3" s="96"/>
      <c r="E3" s="96"/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  <c r="Q3" s="119" t="s">
        <v>0</v>
      </c>
    </row>
    <row r="4" spans="1:17" ht="21" customHeight="1" x14ac:dyDescent="0.2">
      <c r="A4" s="92"/>
      <c r="B4" s="94"/>
      <c r="C4" s="99" t="s">
        <v>60</v>
      </c>
      <c r="D4" s="102" t="s">
        <v>29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20"/>
    </row>
    <row r="5" spans="1:17" ht="18" customHeight="1" thickBot="1" x14ac:dyDescent="0.25">
      <c r="A5" s="92"/>
      <c r="B5" s="94"/>
      <c r="C5" s="100"/>
      <c r="D5" s="103" t="s">
        <v>30</v>
      </c>
      <c r="E5" s="103"/>
      <c r="F5" s="103"/>
      <c r="G5" s="103"/>
      <c r="H5" s="102"/>
      <c r="I5" s="103"/>
      <c r="J5" s="103"/>
      <c r="K5" s="103"/>
      <c r="L5" s="104" t="s">
        <v>31</v>
      </c>
      <c r="M5" s="104" t="s">
        <v>67</v>
      </c>
      <c r="N5" s="104" t="s">
        <v>23</v>
      </c>
      <c r="O5" s="104" t="s">
        <v>42</v>
      </c>
      <c r="P5" s="108" t="s">
        <v>24</v>
      </c>
      <c r="Q5" s="120"/>
    </row>
    <row r="6" spans="1:17" ht="27.75" customHeight="1" thickBot="1" x14ac:dyDescent="0.25">
      <c r="A6" s="92"/>
      <c r="B6" s="94"/>
      <c r="C6" s="100"/>
      <c r="D6" s="110" t="s">
        <v>25</v>
      </c>
      <c r="E6" s="111"/>
      <c r="F6" s="112"/>
      <c r="G6" s="113" t="s">
        <v>61</v>
      </c>
      <c r="H6" s="115" t="s">
        <v>32</v>
      </c>
      <c r="I6" s="117" t="s">
        <v>33</v>
      </c>
      <c r="J6" s="110"/>
      <c r="K6" s="118"/>
      <c r="L6" s="105"/>
      <c r="M6" s="106"/>
      <c r="N6" s="106"/>
      <c r="O6" s="106"/>
      <c r="P6" s="109"/>
      <c r="Q6" s="120"/>
    </row>
    <row r="7" spans="1:17" ht="57.75" customHeight="1" thickBot="1" x14ac:dyDescent="0.25">
      <c r="A7" s="92"/>
      <c r="B7" s="94"/>
      <c r="C7" s="101"/>
      <c r="D7" s="121" t="s">
        <v>4</v>
      </c>
      <c r="E7" s="115" t="s">
        <v>62</v>
      </c>
      <c r="F7" s="123"/>
      <c r="G7" s="114"/>
      <c r="H7" s="116"/>
      <c r="I7" s="124" t="s">
        <v>4</v>
      </c>
      <c r="J7" s="110" t="s">
        <v>29</v>
      </c>
      <c r="K7" s="118"/>
      <c r="L7" s="105"/>
      <c r="M7" s="106"/>
      <c r="N7" s="106"/>
      <c r="O7" s="106"/>
      <c r="P7" s="109"/>
      <c r="Q7" s="120"/>
    </row>
    <row r="8" spans="1:17" ht="57.75" customHeight="1" x14ac:dyDescent="0.2">
      <c r="A8" s="92"/>
      <c r="B8" s="94"/>
      <c r="C8" s="101"/>
      <c r="D8" s="122"/>
      <c r="E8" s="126" t="s">
        <v>63</v>
      </c>
      <c r="F8" s="118" t="s">
        <v>64</v>
      </c>
      <c r="G8" s="114"/>
      <c r="H8" s="116"/>
      <c r="I8" s="125"/>
      <c r="J8" s="129" t="s">
        <v>63</v>
      </c>
      <c r="K8" s="118" t="s">
        <v>64</v>
      </c>
      <c r="L8" s="105"/>
      <c r="M8" s="106"/>
      <c r="N8" s="106"/>
      <c r="O8" s="106"/>
      <c r="P8" s="109"/>
      <c r="Q8" s="120"/>
    </row>
    <row r="9" spans="1:17" ht="32.25" customHeight="1" thickBot="1" x14ac:dyDescent="0.25">
      <c r="A9" s="92"/>
      <c r="B9" s="94"/>
      <c r="C9" s="101"/>
      <c r="D9" s="122"/>
      <c r="E9" s="127"/>
      <c r="F9" s="128"/>
      <c r="G9" s="114"/>
      <c r="H9" s="116"/>
      <c r="I9" s="125"/>
      <c r="J9" s="130"/>
      <c r="K9" s="128"/>
      <c r="L9" s="105"/>
      <c r="M9" s="106"/>
      <c r="N9" s="107"/>
      <c r="O9" s="107"/>
      <c r="P9" s="109"/>
      <c r="Q9" s="120"/>
    </row>
    <row r="10" spans="1:17" s="1" customFormat="1" ht="19.5" customHeight="1" thickBot="1" x14ac:dyDescent="0.3">
      <c r="A10" s="14">
        <v>1</v>
      </c>
      <c r="B10" s="20">
        <v>2</v>
      </c>
      <c r="C10" s="30">
        <v>3</v>
      </c>
      <c r="D10" s="32">
        <v>4</v>
      </c>
      <c r="E10" s="14">
        <v>5</v>
      </c>
      <c r="F10" s="22">
        <v>6</v>
      </c>
      <c r="G10" s="30">
        <v>7</v>
      </c>
      <c r="H10" s="32">
        <v>8</v>
      </c>
      <c r="I10" s="33">
        <v>9</v>
      </c>
      <c r="J10" s="14">
        <v>10</v>
      </c>
      <c r="K10" s="22">
        <v>11</v>
      </c>
      <c r="L10" s="21">
        <v>12</v>
      </c>
      <c r="M10" s="15">
        <v>13</v>
      </c>
      <c r="N10" s="16">
        <v>14</v>
      </c>
      <c r="O10" s="16">
        <v>15</v>
      </c>
      <c r="P10" s="23">
        <v>16</v>
      </c>
      <c r="Q10" s="24">
        <v>17</v>
      </c>
    </row>
    <row r="11" spans="1:17" s="1" customFormat="1" ht="30" customHeight="1" thickBot="1" x14ac:dyDescent="0.25">
      <c r="A11" s="19">
        <v>1</v>
      </c>
      <c r="B11" s="31" t="s">
        <v>68</v>
      </c>
      <c r="C11" s="42">
        <f>D11+G11+H11+I11+L11+M11+N11+O11+P11</f>
        <v>15340</v>
      </c>
      <c r="D11" s="42">
        <f>E11+F11</f>
        <v>711</v>
      </c>
      <c r="E11" s="42">
        <v>93</v>
      </c>
      <c r="F11" s="42">
        <v>618</v>
      </c>
      <c r="G11" s="42">
        <v>68</v>
      </c>
      <c r="H11" s="42">
        <v>2</v>
      </c>
      <c r="I11" s="42">
        <f>J11+K11</f>
        <v>12145</v>
      </c>
      <c r="J11" s="42">
        <v>1566</v>
      </c>
      <c r="K11" s="42">
        <v>10579</v>
      </c>
      <c r="L11" s="42">
        <v>2126</v>
      </c>
      <c r="M11" s="42">
        <v>231</v>
      </c>
      <c r="N11" s="42">
        <v>2</v>
      </c>
      <c r="O11" s="42">
        <v>55</v>
      </c>
      <c r="P11" s="42">
        <v>0</v>
      </c>
      <c r="Q11" s="42">
        <v>4</v>
      </c>
    </row>
    <row r="12" spans="1:17" ht="23.25" customHeight="1" thickBot="1" x14ac:dyDescent="0.3">
      <c r="A12" s="85" t="s">
        <v>69</v>
      </c>
      <c r="B12" s="86"/>
      <c r="C12" s="43">
        <f>C11</f>
        <v>15340</v>
      </c>
      <c r="D12" s="43">
        <f t="shared" ref="D12:Q12" si="0">D11</f>
        <v>711</v>
      </c>
      <c r="E12" s="43">
        <f t="shared" si="0"/>
        <v>93</v>
      </c>
      <c r="F12" s="43">
        <f t="shared" si="0"/>
        <v>618</v>
      </c>
      <c r="G12" s="43">
        <f t="shared" si="0"/>
        <v>68</v>
      </c>
      <c r="H12" s="43">
        <f t="shared" si="0"/>
        <v>2</v>
      </c>
      <c r="I12" s="43">
        <f t="shared" si="0"/>
        <v>12145</v>
      </c>
      <c r="J12" s="43">
        <f t="shared" si="0"/>
        <v>1566</v>
      </c>
      <c r="K12" s="43">
        <f t="shared" si="0"/>
        <v>10579</v>
      </c>
      <c r="L12" s="43">
        <f t="shared" si="0"/>
        <v>2126</v>
      </c>
      <c r="M12" s="43">
        <f t="shared" si="0"/>
        <v>231</v>
      </c>
      <c r="N12" s="43">
        <f t="shared" si="0"/>
        <v>2</v>
      </c>
      <c r="O12" s="43">
        <f t="shared" si="0"/>
        <v>55</v>
      </c>
      <c r="P12" s="43">
        <f t="shared" si="0"/>
        <v>0</v>
      </c>
      <c r="Q12" s="43">
        <f t="shared" si="0"/>
        <v>4</v>
      </c>
    </row>
    <row r="13" spans="1:17" hidden="1" x14ac:dyDescent="0.2">
      <c r="B13" s="62" t="s">
        <v>94</v>
      </c>
      <c r="C13" s="62">
        <f>D13+G13+H13+I13+L13+M13+N13+O13+P13</f>
        <v>5198</v>
      </c>
      <c r="D13" s="62">
        <f>E13+F13</f>
        <v>323</v>
      </c>
      <c r="E13" s="62">
        <v>44</v>
      </c>
      <c r="F13" s="62">
        <v>279</v>
      </c>
      <c r="G13" s="62">
        <v>26</v>
      </c>
      <c r="H13" s="62">
        <v>0</v>
      </c>
      <c r="I13" s="62">
        <f>J13+K13</f>
        <v>3942</v>
      </c>
      <c r="J13" s="62">
        <v>626</v>
      </c>
      <c r="K13" s="62">
        <v>3316</v>
      </c>
      <c r="L13" s="62">
        <v>795</v>
      </c>
      <c r="M13" s="62">
        <v>92</v>
      </c>
      <c r="N13" s="62">
        <v>0</v>
      </c>
      <c r="O13" s="62">
        <v>20</v>
      </c>
      <c r="P13" s="62">
        <v>0</v>
      </c>
      <c r="Q13" s="62">
        <v>3</v>
      </c>
    </row>
    <row r="14" spans="1:17" hidden="1" x14ac:dyDescent="0.2">
      <c r="B14" s="62" t="s">
        <v>95</v>
      </c>
      <c r="C14" s="62">
        <f>D14+G14+H14+I14+L14+M14+N14+O14+P14</f>
        <v>5423</v>
      </c>
      <c r="D14" s="62">
        <f>E14+F14</f>
        <v>275</v>
      </c>
      <c r="E14" s="62">
        <v>28</v>
      </c>
      <c r="F14" s="62">
        <v>247</v>
      </c>
      <c r="G14" s="62">
        <v>28</v>
      </c>
      <c r="H14" s="62">
        <v>1</v>
      </c>
      <c r="I14" s="62">
        <f>J14+K14</f>
        <v>4313</v>
      </c>
      <c r="J14" s="62">
        <v>421</v>
      </c>
      <c r="K14" s="62">
        <v>3892</v>
      </c>
      <c r="L14" s="62">
        <v>710</v>
      </c>
      <c r="M14" s="62">
        <v>76</v>
      </c>
      <c r="N14" s="62">
        <v>1</v>
      </c>
      <c r="O14" s="62">
        <v>19</v>
      </c>
      <c r="P14" s="62">
        <v>0</v>
      </c>
      <c r="Q14" s="62">
        <v>0</v>
      </c>
    </row>
    <row r="15" spans="1:17" hidden="1" x14ac:dyDescent="0.2">
      <c r="B15" s="62" t="s">
        <v>96</v>
      </c>
      <c r="C15" s="62">
        <f>D15+G15+H15+I15+L15+M15+N15+O15+P15</f>
        <v>4719</v>
      </c>
      <c r="D15" s="62">
        <f>E15+F15</f>
        <v>113</v>
      </c>
      <c r="E15" s="62">
        <v>21</v>
      </c>
      <c r="F15" s="62">
        <v>92</v>
      </c>
      <c r="G15" s="62">
        <v>14</v>
      </c>
      <c r="H15" s="62">
        <v>1</v>
      </c>
      <c r="I15" s="62">
        <f>J15+K15</f>
        <v>3890</v>
      </c>
      <c r="J15" s="62">
        <v>519</v>
      </c>
      <c r="K15" s="62">
        <v>3371</v>
      </c>
      <c r="L15" s="62">
        <v>621</v>
      </c>
      <c r="M15" s="62">
        <v>63</v>
      </c>
      <c r="N15" s="62">
        <v>1</v>
      </c>
      <c r="O15" s="62">
        <v>16</v>
      </c>
      <c r="P15" s="62">
        <v>0</v>
      </c>
      <c r="Q15" s="62">
        <v>1</v>
      </c>
    </row>
    <row r="16" spans="1:17" hidden="1" x14ac:dyDescent="0.2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2:17" hidden="1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2:17" hidden="1" x14ac:dyDescent="0.2">
      <c r="B18" s="62"/>
      <c r="C18" s="62">
        <f t="shared" ref="C18:Q18" si="1">C13+C14+C15</f>
        <v>15340</v>
      </c>
      <c r="D18" s="62">
        <f t="shared" si="1"/>
        <v>711</v>
      </c>
      <c r="E18" s="62">
        <f t="shared" si="1"/>
        <v>93</v>
      </c>
      <c r="F18" s="62">
        <f t="shared" si="1"/>
        <v>618</v>
      </c>
      <c r="G18" s="62">
        <f t="shared" si="1"/>
        <v>68</v>
      </c>
      <c r="H18" s="62">
        <f t="shared" si="1"/>
        <v>2</v>
      </c>
      <c r="I18" s="62">
        <f t="shared" si="1"/>
        <v>12145</v>
      </c>
      <c r="J18" s="62">
        <f t="shared" si="1"/>
        <v>1566</v>
      </c>
      <c r="K18" s="62">
        <f t="shared" si="1"/>
        <v>10579</v>
      </c>
      <c r="L18" s="62">
        <f t="shared" si="1"/>
        <v>2126</v>
      </c>
      <c r="M18" s="62">
        <f t="shared" si="1"/>
        <v>231</v>
      </c>
      <c r="N18" s="62">
        <f t="shared" si="1"/>
        <v>2</v>
      </c>
      <c r="O18" s="62">
        <f t="shared" si="1"/>
        <v>55</v>
      </c>
      <c r="P18" s="62">
        <f t="shared" si="1"/>
        <v>0</v>
      </c>
      <c r="Q18" s="62">
        <f t="shared" si="1"/>
        <v>4</v>
      </c>
    </row>
    <row r="19" spans="2:17" hidden="1" x14ac:dyDescent="0.2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view="pageBreakPreview" topLeftCell="A44" zoomScaleNormal="100" zoomScaleSheetLayoutView="100" workbookViewId="0">
      <selection activeCell="A61" sqref="A61:B61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48" customWidth="1"/>
    <col min="4" max="4" width="16.28515625" style="48" customWidth="1"/>
    <col min="5" max="5" width="16.28515625" customWidth="1"/>
    <col min="6" max="6" width="18" customWidth="1"/>
  </cols>
  <sheetData>
    <row r="1" spans="1:256" ht="59.25" customHeight="1" x14ac:dyDescent="0.3">
      <c r="C1" s="87" t="s">
        <v>91</v>
      </c>
      <c r="D1" s="87"/>
      <c r="E1" s="87"/>
      <c r="F1" s="87"/>
      <c r="G1" s="5"/>
      <c r="H1" s="5"/>
      <c r="I1" s="137"/>
      <c r="J1" s="137"/>
      <c r="K1" s="137"/>
      <c r="L1" s="137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pans="1:256" ht="0.75" customHeight="1" x14ac:dyDescent="0.3">
      <c r="A2" s="133"/>
      <c r="B2" s="133"/>
      <c r="C2" s="133"/>
      <c r="D2" s="133"/>
      <c r="E2" s="133"/>
      <c r="F2" s="133"/>
      <c r="G2" s="5"/>
      <c r="H2" s="5"/>
      <c r="I2" s="6"/>
      <c r="J2" s="6"/>
      <c r="K2" s="6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69.75" customHeight="1" thickBot="1" x14ac:dyDescent="0.25">
      <c r="A3" s="89" t="s">
        <v>90</v>
      </c>
      <c r="B3" s="89"/>
      <c r="C3" s="89"/>
      <c r="D3" s="89"/>
      <c r="E3" s="89"/>
      <c r="F3" s="89"/>
      <c r="G3" s="7"/>
      <c r="H3" s="7"/>
      <c r="I3" s="134"/>
      <c r="J3" s="134"/>
      <c r="K3" s="134"/>
      <c r="L3" s="134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pans="1:256" ht="21" customHeight="1" x14ac:dyDescent="0.2">
      <c r="A4" s="138" t="s">
        <v>1</v>
      </c>
      <c r="B4" s="140" t="s">
        <v>2</v>
      </c>
      <c r="C4" s="144" t="s">
        <v>70</v>
      </c>
      <c r="D4" s="145"/>
      <c r="E4" s="138" t="s">
        <v>43</v>
      </c>
      <c r="F4" s="142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39"/>
      <c r="B5" s="141"/>
      <c r="C5" s="46" t="s">
        <v>65</v>
      </c>
      <c r="D5" s="47" t="s">
        <v>66</v>
      </c>
      <c r="E5" s="139"/>
      <c r="F5" s="143"/>
    </row>
    <row r="6" spans="1:256" ht="36.75" customHeight="1" thickBot="1" x14ac:dyDescent="0.3">
      <c r="A6" s="65">
        <v>1</v>
      </c>
      <c r="B6" s="66" t="s">
        <v>97</v>
      </c>
      <c r="C6" s="67">
        <v>1</v>
      </c>
      <c r="D6" s="68">
        <v>0</v>
      </c>
      <c r="E6" s="69">
        <f t="shared" ref="E6:E19" si="0">SUM(C6:D6)</f>
        <v>1</v>
      </c>
      <c r="F6" s="25">
        <f>E6/E61</f>
        <v>6.5189048239895696E-5</v>
      </c>
    </row>
    <row r="7" spans="1:256" ht="32.25" customHeight="1" x14ac:dyDescent="0.25">
      <c r="A7" s="12">
        <v>2</v>
      </c>
      <c r="B7" s="11" t="s">
        <v>52</v>
      </c>
      <c r="C7" s="70">
        <v>2</v>
      </c>
      <c r="D7" s="71">
        <v>7</v>
      </c>
      <c r="E7" s="69">
        <f t="shared" si="0"/>
        <v>9</v>
      </c>
      <c r="F7" s="25">
        <f>E7/E61</f>
        <v>5.8670143415906126E-4</v>
      </c>
    </row>
    <row r="8" spans="1:256" ht="47.25" customHeight="1" x14ac:dyDescent="0.25">
      <c r="A8" s="12">
        <v>3</v>
      </c>
      <c r="B8" s="13" t="s">
        <v>53</v>
      </c>
      <c r="C8" s="52">
        <v>0</v>
      </c>
      <c r="D8" s="53">
        <v>4</v>
      </c>
      <c r="E8" s="29">
        <f t="shared" si="0"/>
        <v>4</v>
      </c>
      <c r="F8" s="25">
        <f>E8/E61</f>
        <v>2.6075619295958278E-4</v>
      </c>
    </row>
    <row r="9" spans="1:256" ht="34.5" customHeight="1" x14ac:dyDescent="0.25">
      <c r="A9" s="12">
        <v>4</v>
      </c>
      <c r="B9" s="13" t="s">
        <v>73</v>
      </c>
      <c r="C9" s="52">
        <v>1</v>
      </c>
      <c r="D9" s="53">
        <v>0</v>
      </c>
      <c r="E9" s="29">
        <f t="shared" ref="E9:E11" si="1">SUM(C9:D9)</f>
        <v>1</v>
      </c>
      <c r="F9" s="25">
        <f>E9/E61</f>
        <v>6.5189048239895696E-5</v>
      </c>
    </row>
    <row r="10" spans="1:256" ht="33" hidden="1" customHeight="1" x14ac:dyDescent="0.25">
      <c r="A10" s="12">
        <v>3</v>
      </c>
      <c r="B10" s="13" t="s">
        <v>98</v>
      </c>
      <c r="C10" s="52"/>
      <c r="D10" s="53"/>
      <c r="E10" s="29">
        <f t="shared" si="1"/>
        <v>0</v>
      </c>
      <c r="F10" s="25">
        <f>E10/E61</f>
        <v>0</v>
      </c>
    </row>
    <row r="11" spans="1:256" ht="64.5" customHeight="1" x14ac:dyDescent="0.25">
      <c r="A11" s="12">
        <v>5</v>
      </c>
      <c r="B11" s="13" t="s">
        <v>99</v>
      </c>
      <c r="C11" s="52">
        <v>0</v>
      </c>
      <c r="D11" s="53">
        <v>1</v>
      </c>
      <c r="E11" s="29">
        <f t="shared" si="1"/>
        <v>1</v>
      </c>
      <c r="F11" s="25">
        <f>E11/E61</f>
        <v>6.5189048239895696E-5</v>
      </c>
    </row>
    <row r="12" spans="1:256" ht="64.5" customHeight="1" x14ac:dyDescent="0.25">
      <c r="A12" s="12">
        <v>6</v>
      </c>
      <c r="B12" s="11" t="s">
        <v>50</v>
      </c>
      <c r="C12" s="52">
        <v>0</v>
      </c>
      <c r="D12" s="53">
        <v>87</v>
      </c>
      <c r="E12" s="29">
        <f t="shared" si="0"/>
        <v>87</v>
      </c>
      <c r="F12" s="25">
        <f>E12/E61</f>
        <v>5.6714471968709254E-3</v>
      </c>
    </row>
    <row r="13" spans="1:256" ht="32.25" hidden="1" customHeight="1" x14ac:dyDescent="0.25">
      <c r="A13" s="12">
        <v>5</v>
      </c>
      <c r="B13" s="11" t="s">
        <v>71</v>
      </c>
      <c r="C13" s="52"/>
      <c r="D13" s="53"/>
      <c r="E13" s="29">
        <f t="shared" si="0"/>
        <v>0</v>
      </c>
      <c r="F13" s="25">
        <f>E13/E61</f>
        <v>0</v>
      </c>
    </row>
    <row r="14" spans="1:256" ht="47.25" customHeight="1" x14ac:dyDescent="0.25">
      <c r="A14" s="12">
        <v>7</v>
      </c>
      <c r="B14" s="11" t="s">
        <v>100</v>
      </c>
      <c r="C14" s="52">
        <v>0</v>
      </c>
      <c r="D14" s="53">
        <v>1</v>
      </c>
      <c r="E14" s="29">
        <f t="shared" ref="E14:E15" si="2">SUM(C14:D14)</f>
        <v>1</v>
      </c>
      <c r="F14" s="25">
        <f>E14/E61</f>
        <v>6.5189048239895696E-5</v>
      </c>
    </row>
    <row r="15" spans="1:256" ht="32.25" customHeight="1" x14ac:dyDescent="0.2">
      <c r="A15" s="12">
        <v>8</v>
      </c>
      <c r="B15" s="49" t="s">
        <v>101</v>
      </c>
      <c r="C15" s="52">
        <v>1</v>
      </c>
      <c r="D15" s="53">
        <v>0</v>
      </c>
      <c r="E15" s="29">
        <f t="shared" si="2"/>
        <v>1</v>
      </c>
      <c r="F15" s="25">
        <f>E15/E61</f>
        <v>6.5189048239895696E-5</v>
      </c>
    </row>
    <row r="16" spans="1:256" ht="50.25" customHeight="1" x14ac:dyDescent="0.25">
      <c r="A16" s="12">
        <v>9</v>
      </c>
      <c r="B16" s="11" t="s">
        <v>51</v>
      </c>
      <c r="C16" s="52">
        <v>1</v>
      </c>
      <c r="D16" s="53">
        <v>145</v>
      </c>
      <c r="E16" s="29">
        <f t="shared" si="0"/>
        <v>146</v>
      </c>
      <c r="F16" s="25">
        <f>E16/E61</f>
        <v>9.5176010430247718E-3</v>
      </c>
    </row>
    <row r="17" spans="1:6" ht="32.25" customHeight="1" x14ac:dyDescent="0.2">
      <c r="A17" s="12">
        <v>10</v>
      </c>
      <c r="B17" s="50" t="s">
        <v>74</v>
      </c>
      <c r="C17" s="52">
        <v>2</v>
      </c>
      <c r="D17" s="53">
        <v>0</v>
      </c>
      <c r="E17" s="29">
        <f t="shared" ref="E17" si="3">SUM(C17:D17)</f>
        <v>2</v>
      </c>
      <c r="F17" s="25">
        <f>E17/E61</f>
        <v>1.3037809647979139E-4</v>
      </c>
    </row>
    <row r="18" spans="1:6" ht="33.75" customHeight="1" x14ac:dyDescent="0.2">
      <c r="A18" s="12">
        <v>11</v>
      </c>
      <c r="B18" s="50" t="s">
        <v>5</v>
      </c>
      <c r="C18" s="52">
        <v>28</v>
      </c>
      <c r="D18" s="53">
        <v>243</v>
      </c>
      <c r="E18" s="29">
        <f t="shared" si="0"/>
        <v>271</v>
      </c>
      <c r="F18" s="25">
        <f>E18/E61</f>
        <v>1.7666232073011733E-2</v>
      </c>
    </row>
    <row r="19" spans="1:6" ht="21.75" customHeight="1" x14ac:dyDescent="0.2">
      <c r="A19" s="12">
        <v>12</v>
      </c>
      <c r="B19" s="50" t="s">
        <v>57</v>
      </c>
      <c r="C19" s="52">
        <v>1</v>
      </c>
      <c r="D19" s="53">
        <v>0</v>
      </c>
      <c r="E19" s="29">
        <f t="shared" si="0"/>
        <v>1</v>
      </c>
      <c r="F19" s="25">
        <f>E19/E61</f>
        <v>6.5189048239895696E-5</v>
      </c>
    </row>
    <row r="20" spans="1:6" ht="20.25" customHeight="1" x14ac:dyDescent="0.2">
      <c r="A20" s="12">
        <v>13</v>
      </c>
      <c r="B20" s="50" t="s">
        <v>6</v>
      </c>
      <c r="C20" s="52">
        <v>325</v>
      </c>
      <c r="D20" s="53">
        <v>321</v>
      </c>
      <c r="E20" s="29">
        <f t="shared" ref="E20:E60" si="4">SUM(C20:D20)</f>
        <v>646</v>
      </c>
      <c r="F20" s="25">
        <f>E20/E61</f>
        <v>4.2112125162972622E-2</v>
      </c>
    </row>
    <row r="21" spans="1:6" ht="20.25" customHeight="1" x14ac:dyDescent="0.2">
      <c r="A21" s="12">
        <v>14</v>
      </c>
      <c r="B21" s="50" t="s">
        <v>54</v>
      </c>
      <c r="C21" s="52">
        <v>96</v>
      </c>
      <c r="D21" s="53">
        <v>34</v>
      </c>
      <c r="E21" s="29">
        <f t="shared" si="4"/>
        <v>130</v>
      </c>
      <c r="F21" s="25">
        <f>E21/E61</f>
        <v>8.4745762711864406E-3</v>
      </c>
    </row>
    <row r="22" spans="1:6" ht="20.25" customHeight="1" x14ac:dyDescent="0.2">
      <c r="A22" s="12">
        <v>15</v>
      </c>
      <c r="B22" s="50" t="s">
        <v>76</v>
      </c>
      <c r="C22" s="52">
        <v>1</v>
      </c>
      <c r="D22" s="53">
        <v>1</v>
      </c>
      <c r="E22" s="29">
        <f t="shared" si="4"/>
        <v>2</v>
      </c>
      <c r="F22" s="25">
        <f>E22/E61</f>
        <v>1.3037809647979139E-4</v>
      </c>
    </row>
    <row r="23" spans="1:6" ht="21" customHeight="1" x14ac:dyDescent="0.2">
      <c r="A23" s="12">
        <v>16</v>
      </c>
      <c r="B23" s="50" t="s">
        <v>7</v>
      </c>
      <c r="C23" s="52">
        <v>272</v>
      </c>
      <c r="D23" s="53">
        <v>362</v>
      </c>
      <c r="E23" s="29">
        <f t="shared" si="4"/>
        <v>634</v>
      </c>
      <c r="F23" s="25">
        <f>E23/E61</f>
        <v>4.1329856584093876E-2</v>
      </c>
    </row>
    <row r="24" spans="1:6" ht="18.75" customHeight="1" x14ac:dyDescent="0.2">
      <c r="A24" s="12">
        <v>17</v>
      </c>
      <c r="B24" s="50" t="s">
        <v>8</v>
      </c>
      <c r="C24" s="52">
        <v>426</v>
      </c>
      <c r="D24" s="53">
        <v>1033</v>
      </c>
      <c r="E24" s="29">
        <f t="shared" si="4"/>
        <v>1459</v>
      </c>
      <c r="F24" s="25">
        <f>E24/E61</f>
        <v>9.5110821382007826E-2</v>
      </c>
    </row>
    <row r="25" spans="1:6" ht="18.75" customHeight="1" x14ac:dyDescent="0.2">
      <c r="A25" s="12">
        <v>18</v>
      </c>
      <c r="B25" s="50" t="s">
        <v>9</v>
      </c>
      <c r="C25" s="52">
        <v>188</v>
      </c>
      <c r="D25" s="53">
        <v>1394</v>
      </c>
      <c r="E25" s="29">
        <f t="shared" si="4"/>
        <v>1582</v>
      </c>
      <c r="F25" s="25">
        <f>E25/E61</f>
        <v>0.10312907431551499</v>
      </c>
    </row>
    <row r="26" spans="1:6" ht="18.75" customHeight="1" x14ac:dyDescent="0.2">
      <c r="A26" s="12">
        <v>19</v>
      </c>
      <c r="B26" s="50" t="s">
        <v>58</v>
      </c>
      <c r="C26" s="52">
        <v>37</v>
      </c>
      <c r="D26" s="53">
        <v>3</v>
      </c>
      <c r="E26" s="29">
        <f t="shared" si="4"/>
        <v>40</v>
      </c>
      <c r="F26" s="25">
        <f>E26/E61</f>
        <v>2.6075619295958278E-3</v>
      </c>
    </row>
    <row r="27" spans="1:6" ht="18.75" customHeight="1" x14ac:dyDescent="0.2">
      <c r="A27" s="12">
        <v>20</v>
      </c>
      <c r="B27" s="50" t="s">
        <v>48</v>
      </c>
      <c r="C27" s="52">
        <v>20</v>
      </c>
      <c r="D27" s="53">
        <v>2</v>
      </c>
      <c r="E27" s="29">
        <f t="shared" si="4"/>
        <v>22</v>
      </c>
      <c r="F27" s="26">
        <f>E27/E61</f>
        <v>1.4341590612777053E-3</v>
      </c>
    </row>
    <row r="28" spans="1:6" ht="31.5" customHeight="1" x14ac:dyDescent="0.2">
      <c r="A28" s="55">
        <v>21</v>
      </c>
      <c r="B28" s="56" t="s">
        <v>20</v>
      </c>
      <c r="C28" s="57">
        <v>102</v>
      </c>
      <c r="D28" s="58">
        <v>699</v>
      </c>
      <c r="E28" s="72">
        <f t="shared" si="4"/>
        <v>801</v>
      </c>
      <c r="F28" s="61">
        <f>E28/E61</f>
        <v>5.2216427640156451E-2</v>
      </c>
    </row>
    <row r="29" spans="1:6" ht="31.5" customHeight="1" x14ac:dyDescent="0.2">
      <c r="A29" s="55">
        <v>22</v>
      </c>
      <c r="B29" s="56" t="s">
        <v>78</v>
      </c>
      <c r="C29" s="57">
        <v>9</v>
      </c>
      <c r="D29" s="58">
        <v>35</v>
      </c>
      <c r="E29" s="72">
        <f t="shared" si="4"/>
        <v>44</v>
      </c>
      <c r="F29" s="61">
        <f>E29/E61</f>
        <v>2.8683181225554106E-3</v>
      </c>
    </row>
    <row r="30" spans="1:6" ht="31.5" customHeight="1" x14ac:dyDescent="0.2">
      <c r="A30" s="55">
        <v>23</v>
      </c>
      <c r="B30" s="56" t="s">
        <v>79</v>
      </c>
      <c r="C30" s="57">
        <v>10</v>
      </c>
      <c r="D30" s="58">
        <v>1</v>
      </c>
      <c r="E30" s="72">
        <f t="shared" si="4"/>
        <v>11</v>
      </c>
      <c r="F30" s="61">
        <f>E30/E61</f>
        <v>7.1707953063885265E-4</v>
      </c>
    </row>
    <row r="31" spans="1:6" ht="31.5" customHeight="1" x14ac:dyDescent="0.2">
      <c r="A31" s="55">
        <v>24</v>
      </c>
      <c r="B31" s="56" t="s">
        <v>80</v>
      </c>
      <c r="C31" s="57">
        <v>15</v>
      </c>
      <c r="D31" s="58">
        <v>0</v>
      </c>
      <c r="E31" s="72">
        <f t="shared" si="4"/>
        <v>15</v>
      </c>
      <c r="F31" s="61">
        <f>E31/E61</f>
        <v>9.7783572359843554E-4</v>
      </c>
    </row>
    <row r="32" spans="1:6" ht="31.5" customHeight="1" x14ac:dyDescent="0.2">
      <c r="A32" s="12">
        <v>25</v>
      </c>
      <c r="B32" s="50" t="s">
        <v>55</v>
      </c>
      <c r="C32" s="52">
        <v>1</v>
      </c>
      <c r="D32" s="53">
        <v>0</v>
      </c>
      <c r="E32" s="29">
        <f t="shared" si="4"/>
        <v>1</v>
      </c>
      <c r="F32" s="26">
        <f>E32/E61</f>
        <v>6.5189048239895696E-5</v>
      </c>
    </row>
    <row r="33" spans="1:6" ht="34.5" customHeight="1" x14ac:dyDescent="0.2">
      <c r="A33" s="12">
        <v>26</v>
      </c>
      <c r="B33" s="50" t="s">
        <v>10</v>
      </c>
      <c r="C33" s="52">
        <v>75</v>
      </c>
      <c r="D33" s="53">
        <v>1721</v>
      </c>
      <c r="E33" s="29">
        <f t="shared" si="4"/>
        <v>1796</v>
      </c>
      <c r="F33" s="25">
        <f>E33/E61</f>
        <v>0.11707953063885267</v>
      </c>
    </row>
    <row r="34" spans="1:6" ht="32.25" customHeight="1" x14ac:dyDescent="0.2">
      <c r="A34" s="12">
        <v>27</v>
      </c>
      <c r="B34" s="50" t="s">
        <v>11</v>
      </c>
      <c r="C34" s="52">
        <v>937</v>
      </c>
      <c r="D34" s="53">
        <v>280</v>
      </c>
      <c r="E34" s="29">
        <f t="shared" si="4"/>
        <v>1217</v>
      </c>
      <c r="F34" s="25">
        <f>E34/E61</f>
        <v>7.9335071707953064E-2</v>
      </c>
    </row>
    <row r="35" spans="1:6" ht="33.75" customHeight="1" x14ac:dyDescent="0.2">
      <c r="A35" s="12">
        <v>28</v>
      </c>
      <c r="B35" s="50" t="s">
        <v>12</v>
      </c>
      <c r="C35" s="52">
        <v>34</v>
      </c>
      <c r="D35" s="53">
        <v>1690</v>
      </c>
      <c r="E35" s="29">
        <f t="shared" si="4"/>
        <v>1724</v>
      </c>
      <c r="F35" s="25">
        <f>E35/E61</f>
        <v>0.11238591916558019</v>
      </c>
    </row>
    <row r="36" spans="1:6" ht="34.5" customHeight="1" x14ac:dyDescent="0.2">
      <c r="A36" s="12">
        <v>29</v>
      </c>
      <c r="B36" s="50" t="s">
        <v>13</v>
      </c>
      <c r="C36" s="52">
        <v>13</v>
      </c>
      <c r="D36" s="53">
        <v>421</v>
      </c>
      <c r="E36" s="29">
        <f t="shared" si="4"/>
        <v>434</v>
      </c>
      <c r="F36" s="25">
        <f>E36/E61</f>
        <v>2.8292046936114732E-2</v>
      </c>
    </row>
    <row r="37" spans="1:6" ht="18.75" customHeight="1" x14ac:dyDescent="0.25">
      <c r="A37" s="12">
        <v>30</v>
      </c>
      <c r="B37" s="13" t="s">
        <v>56</v>
      </c>
      <c r="C37" s="54">
        <v>24</v>
      </c>
      <c r="D37" s="53">
        <v>100</v>
      </c>
      <c r="E37" s="29">
        <f t="shared" si="4"/>
        <v>124</v>
      </c>
      <c r="F37" s="25">
        <f>E37/E61</f>
        <v>8.0834419817470658E-3</v>
      </c>
    </row>
    <row r="38" spans="1:6" ht="32.25" customHeight="1" x14ac:dyDescent="0.2">
      <c r="A38" s="12">
        <v>31</v>
      </c>
      <c r="B38" s="50" t="s">
        <v>14</v>
      </c>
      <c r="C38" s="52">
        <v>26</v>
      </c>
      <c r="D38" s="53">
        <v>201</v>
      </c>
      <c r="E38" s="29">
        <f t="shared" si="4"/>
        <v>227</v>
      </c>
      <c r="F38" s="25">
        <f>E38/E61</f>
        <v>1.4797913950456324E-2</v>
      </c>
    </row>
    <row r="39" spans="1:6" ht="50.25" customHeight="1" x14ac:dyDescent="0.2">
      <c r="A39" s="12">
        <v>32</v>
      </c>
      <c r="B39" s="50" t="s">
        <v>15</v>
      </c>
      <c r="C39" s="52">
        <v>29</v>
      </c>
      <c r="D39" s="53">
        <v>226</v>
      </c>
      <c r="E39" s="29">
        <f t="shared" si="4"/>
        <v>255</v>
      </c>
      <c r="F39" s="25">
        <f>E39/E61</f>
        <v>1.6623207301173403E-2</v>
      </c>
    </row>
    <row r="40" spans="1:6" s="10" customFormat="1" ht="47.25" customHeight="1" x14ac:dyDescent="0.2">
      <c r="A40" s="55">
        <v>33</v>
      </c>
      <c r="B40" s="56" t="s">
        <v>16</v>
      </c>
      <c r="C40" s="57">
        <v>180</v>
      </c>
      <c r="D40" s="58">
        <v>1875</v>
      </c>
      <c r="E40" s="72">
        <f t="shared" si="4"/>
        <v>2055</v>
      </c>
      <c r="F40" s="59">
        <f>E40/E61</f>
        <v>0.13396349413298567</v>
      </c>
    </row>
    <row r="41" spans="1:6" s="10" customFormat="1" ht="47.25" customHeight="1" x14ac:dyDescent="0.2">
      <c r="A41" s="55">
        <v>34</v>
      </c>
      <c r="B41" s="56" t="s">
        <v>102</v>
      </c>
      <c r="C41" s="57">
        <v>0</v>
      </c>
      <c r="D41" s="58">
        <v>3</v>
      </c>
      <c r="E41" s="72">
        <f t="shared" si="4"/>
        <v>3</v>
      </c>
      <c r="F41" s="59">
        <f>E41/E61</f>
        <v>1.9556714471968709E-4</v>
      </c>
    </row>
    <row r="42" spans="1:6" s="10" customFormat="1" ht="36" customHeight="1" x14ac:dyDescent="0.2">
      <c r="A42" s="55">
        <v>35</v>
      </c>
      <c r="B42" s="56" t="s">
        <v>81</v>
      </c>
      <c r="C42" s="57">
        <v>10</v>
      </c>
      <c r="D42" s="58">
        <v>0</v>
      </c>
      <c r="E42" s="72">
        <f t="shared" si="4"/>
        <v>10</v>
      </c>
      <c r="F42" s="59">
        <f>E42/E61</f>
        <v>6.5189048239895696E-4</v>
      </c>
    </row>
    <row r="43" spans="1:6" s="10" customFormat="1" ht="48.75" customHeight="1" x14ac:dyDescent="0.2">
      <c r="A43" s="55">
        <v>36</v>
      </c>
      <c r="B43" s="56" t="s">
        <v>103</v>
      </c>
      <c r="C43" s="57">
        <v>177</v>
      </c>
      <c r="D43" s="58">
        <v>247</v>
      </c>
      <c r="E43" s="72">
        <f t="shared" si="4"/>
        <v>424</v>
      </c>
      <c r="F43" s="59">
        <f>E43/E61</f>
        <v>2.7640156453715776E-2</v>
      </c>
    </row>
    <row r="44" spans="1:6" s="10" customFormat="1" ht="30.75" customHeight="1" x14ac:dyDescent="0.2">
      <c r="A44" s="73">
        <v>37</v>
      </c>
      <c r="B44" s="50" t="s">
        <v>46</v>
      </c>
      <c r="C44" s="74">
        <v>3</v>
      </c>
      <c r="D44" s="75">
        <v>0</v>
      </c>
      <c r="E44" s="76">
        <f t="shared" si="4"/>
        <v>3</v>
      </c>
      <c r="F44" s="77">
        <f>E44/E61</f>
        <v>1.9556714471968709E-4</v>
      </c>
    </row>
    <row r="45" spans="1:6" ht="20.25" customHeight="1" x14ac:dyDescent="0.2">
      <c r="A45" s="12">
        <v>38</v>
      </c>
      <c r="B45" s="50" t="s">
        <v>17</v>
      </c>
      <c r="C45" s="52">
        <v>21</v>
      </c>
      <c r="D45" s="53">
        <v>0</v>
      </c>
      <c r="E45" s="29">
        <f t="shared" si="4"/>
        <v>21</v>
      </c>
      <c r="F45" s="25">
        <f>E45/E61</f>
        <v>1.3689700130378097E-3</v>
      </c>
    </row>
    <row r="46" spans="1:6" ht="36.75" customHeight="1" x14ac:dyDescent="0.2">
      <c r="A46" s="12">
        <v>39</v>
      </c>
      <c r="B46" s="78" t="s">
        <v>45</v>
      </c>
      <c r="C46" s="52">
        <v>762</v>
      </c>
      <c r="D46" s="53">
        <v>9</v>
      </c>
      <c r="E46" s="29">
        <f t="shared" si="4"/>
        <v>771</v>
      </c>
      <c r="F46" s="27">
        <f>E46/E61</f>
        <v>5.0260756192959583E-2</v>
      </c>
    </row>
    <row r="47" spans="1:6" ht="36.75" customHeight="1" x14ac:dyDescent="0.2">
      <c r="A47" s="55">
        <v>40</v>
      </c>
      <c r="B47" s="63" t="s">
        <v>104</v>
      </c>
      <c r="C47" s="57">
        <v>1</v>
      </c>
      <c r="D47" s="58">
        <v>1</v>
      </c>
      <c r="E47" s="72">
        <f t="shared" si="4"/>
        <v>2</v>
      </c>
      <c r="F47" s="64">
        <f>E47/E61</f>
        <v>1.3037809647979139E-4</v>
      </c>
    </row>
    <row r="48" spans="1:6" ht="36.75" hidden="1" customHeight="1" x14ac:dyDescent="0.2">
      <c r="A48" s="55">
        <v>32</v>
      </c>
      <c r="B48" s="63" t="s">
        <v>105</v>
      </c>
      <c r="C48" s="57"/>
      <c r="D48" s="58"/>
      <c r="E48" s="72">
        <f t="shared" si="4"/>
        <v>0</v>
      </c>
      <c r="F48" s="64">
        <f>E48/E61</f>
        <v>0</v>
      </c>
    </row>
    <row r="49" spans="1:6" ht="32.25" customHeight="1" x14ac:dyDescent="0.2">
      <c r="A49" s="55">
        <v>41</v>
      </c>
      <c r="B49" s="63" t="s">
        <v>106</v>
      </c>
      <c r="C49" s="57">
        <v>0</v>
      </c>
      <c r="D49" s="58">
        <v>1</v>
      </c>
      <c r="E49" s="72">
        <f t="shared" si="4"/>
        <v>1</v>
      </c>
      <c r="F49" s="64">
        <f>E49/E61</f>
        <v>6.5189048239895696E-5</v>
      </c>
    </row>
    <row r="50" spans="1:6" ht="45.75" customHeight="1" x14ac:dyDescent="0.2">
      <c r="A50" s="12">
        <v>42</v>
      </c>
      <c r="B50" s="50" t="s">
        <v>21</v>
      </c>
      <c r="C50" s="52">
        <v>110</v>
      </c>
      <c r="D50" s="53">
        <v>1</v>
      </c>
      <c r="E50" s="29">
        <f t="shared" si="4"/>
        <v>111</v>
      </c>
      <c r="F50" s="25">
        <f>E50/E61</f>
        <v>7.2359843546284221E-3</v>
      </c>
    </row>
    <row r="51" spans="1:6" ht="65.25" customHeight="1" x14ac:dyDescent="0.2">
      <c r="A51" s="12">
        <v>43</v>
      </c>
      <c r="B51" s="50" t="s">
        <v>18</v>
      </c>
      <c r="C51" s="52">
        <v>93</v>
      </c>
      <c r="D51" s="53">
        <v>1</v>
      </c>
      <c r="E51" s="29">
        <f t="shared" si="4"/>
        <v>94</v>
      </c>
      <c r="F51" s="25">
        <f>E51/E61</f>
        <v>6.1277705345501952E-3</v>
      </c>
    </row>
    <row r="52" spans="1:6" ht="34.5" customHeight="1" x14ac:dyDescent="0.2">
      <c r="A52" s="12">
        <v>44</v>
      </c>
      <c r="B52" s="50" t="s">
        <v>49</v>
      </c>
      <c r="C52" s="52">
        <v>4</v>
      </c>
      <c r="D52" s="53">
        <v>5</v>
      </c>
      <c r="E52" s="29">
        <f t="shared" si="4"/>
        <v>9</v>
      </c>
      <c r="F52" s="25">
        <f>E52/E61</f>
        <v>5.8670143415906126E-4</v>
      </c>
    </row>
    <row r="53" spans="1:6" ht="48" customHeight="1" x14ac:dyDescent="0.2">
      <c r="A53" s="55">
        <v>45</v>
      </c>
      <c r="B53" s="56" t="s">
        <v>19</v>
      </c>
      <c r="C53" s="57">
        <v>23</v>
      </c>
      <c r="D53" s="58">
        <v>5</v>
      </c>
      <c r="E53" s="72">
        <f t="shared" si="4"/>
        <v>28</v>
      </c>
      <c r="F53" s="59">
        <f>E53/E61</f>
        <v>1.8252933507170795E-3</v>
      </c>
    </row>
    <row r="54" spans="1:6" ht="31.5" customHeight="1" x14ac:dyDescent="0.2">
      <c r="A54" s="55">
        <v>46</v>
      </c>
      <c r="B54" s="56" t="s">
        <v>82</v>
      </c>
      <c r="C54" s="57">
        <v>1</v>
      </c>
      <c r="D54" s="58">
        <v>1</v>
      </c>
      <c r="E54" s="72">
        <f t="shared" si="4"/>
        <v>2</v>
      </c>
      <c r="F54" s="59">
        <f>E54/E61</f>
        <v>1.3037809647979139E-4</v>
      </c>
    </row>
    <row r="55" spans="1:6" ht="37.5" customHeight="1" x14ac:dyDescent="0.2">
      <c r="A55" s="55">
        <v>47</v>
      </c>
      <c r="B55" s="56" t="s">
        <v>83</v>
      </c>
      <c r="C55" s="57">
        <v>4</v>
      </c>
      <c r="D55" s="58">
        <v>72</v>
      </c>
      <c r="E55" s="72">
        <f t="shared" si="4"/>
        <v>76</v>
      </c>
      <c r="F55" s="59">
        <f>E55/E61</f>
        <v>4.9543676662320733E-3</v>
      </c>
    </row>
    <row r="56" spans="1:6" ht="85.5" customHeight="1" x14ac:dyDescent="0.2">
      <c r="A56" s="12">
        <v>48</v>
      </c>
      <c r="B56" s="51" t="s">
        <v>47</v>
      </c>
      <c r="C56" s="52">
        <v>25</v>
      </c>
      <c r="D56" s="53">
        <v>5</v>
      </c>
      <c r="E56" s="29">
        <f t="shared" si="4"/>
        <v>30</v>
      </c>
      <c r="F56" s="28">
        <f>E56/E61</f>
        <v>1.9556714471968711E-3</v>
      </c>
    </row>
    <row r="57" spans="1:6" ht="19.5" hidden="1" customHeight="1" x14ac:dyDescent="0.2">
      <c r="A57" s="12">
        <v>40</v>
      </c>
      <c r="B57" s="51" t="s">
        <v>75</v>
      </c>
      <c r="C57" s="52"/>
      <c r="D57" s="53"/>
      <c r="E57" s="29">
        <f t="shared" si="4"/>
        <v>0</v>
      </c>
      <c r="F57" s="28">
        <f>E57/E61</f>
        <v>0</v>
      </c>
    </row>
    <row r="58" spans="1:6" ht="19.5" customHeight="1" x14ac:dyDescent="0.2">
      <c r="A58" s="12">
        <v>49</v>
      </c>
      <c r="B58" s="51" t="s">
        <v>87</v>
      </c>
      <c r="C58" s="52">
        <v>0</v>
      </c>
      <c r="D58" s="53">
        <v>10</v>
      </c>
      <c r="E58" s="29">
        <f t="shared" si="4"/>
        <v>10</v>
      </c>
      <c r="F58" s="28">
        <f>E58/E61</f>
        <v>6.5189048239895696E-4</v>
      </c>
    </row>
    <row r="59" spans="1:6" ht="66" hidden="1" customHeight="1" x14ac:dyDescent="0.2">
      <c r="A59" s="12">
        <v>41</v>
      </c>
      <c r="B59" s="51" t="s">
        <v>107</v>
      </c>
      <c r="C59" s="52"/>
      <c r="D59" s="53"/>
      <c r="E59" s="29">
        <f t="shared" si="4"/>
        <v>0</v>
      </c>
      <c r="F59" s="28">
        <f>E59/E61</f>
        <v>0</v>
      </c>
    </row>
    <row r="60" spans="1:6" ht="34.5" customHeight="1" thickBot="1" x14ac:dyDescent="0.3">
      <c r="A60" s="12">
        <v>50</v>
      </c>
      <c r="B60" s="13" t="s">
        <v>72</v>
      </c>
      <c r="C60" s="79">
        <v>0</v>
      </c>
      <c r="D60" s="80">
        <v>1</v>
      </c>
      <c r="E60" s="29">
        <f t="shared" si="4"/>
        <v>1</v>
      </c>
      <c r="F60" s="28">
        <f>E60/E61</f>
        <v>6.5189048239895696E-5</v>
      </c>
    </row>
    <row r="61" spans="1:6" ht="20.25" customHeight="1" thickBot="1" x14ac:dyDescent="0.3">
      <c r="A61" s="135" t="s">
        <v>77</v>
      </c>
      <c r="B61" s="136"/>
      <c r="C61" s="81">
        <f>SUM(C6:C60)</f>
        <v>4091</v>
      </c>
      <c r="D61" s="82">
        <f>SUM(D6:D60)</f>
        <v>11249</v>
      </c>
      <c r="E61" s="82">
        <f>SUM(E6:E60)</f>
        <v>15340</v>
      </c>
      <c r="F61" s="83">
        <f>SUM(F6:F60)</f>
        <v>1</v>
      </c>
    </row>
  </sheetData>
  <autoFilter ref="A3:F5">
    <filterColumn colId="0" showButton="0"/>
    <filterColumn colId="1" showButton="0"/>
    <filterColumn colId="2" showButton="0"/>
    <filterColumn colId="3" showButton="0"/>
    <filterColumn colId="4" showButton="0"/>
  </autoFilter>
  <mergeCells count="133">
    <mergeCell ref="A61:B61"/>
    <mergeCell ref="AK1:AN1"/>
    <mergeCell ref="AO1:AR1"/>
    <mergeCell ref="AS1:AV1"/>
    <mergeCell ref="AW1:AZ1"/>
    <mergeCell ref="AK3:AN3"/>
    <mergeCell ref="AO3:AR3"/>
    <mergeCell ref="AS3:AV3"/>
    <mergeCell ref="AW3:AZ3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  <mergeCell ref="C1:F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GO1:GR1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49" t="s">
        <v>92</v>
      </c>
      <c r="H1" s="149"/>
      <c r="I1" s="149"/>
      <c r="J1" s="149"/>
    </row>
    <row r="2" spans="1:11" ht="27" customHeight="1" x14ac:dyDescent="0.25">
      <c r="A2" s="148" t="s">
        <v>93</v>
      </c>
      <c r="B2" s="148"/>
      <c r="C2" s="148"/>
      <c r="D2" s="148"/>
      <c r="E2" s="148"/>
      <c r="F2" s="148"/>
      <c r="G2" s="148"/>
      <c r="H2" s="148"/>
      <c r="I2" s="148"/>
      <c r="J2" s="148"/>
      <c r="K2" s="18"/>
    </row>
    <row r="3" spans="1:11" ht="34.5" customHeight="1" thickBot="1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8"/>
    </row>
    <row r="4" spans="1:11" ht="57" hidden="1" customHeight="1" x14ac:dyDescent="0.2">
      <c r="A4" s="8"/>
    </row>
    <row r="5" spans="1:11" ht="46.5" customHeight="1" x14ac:dyDescent="0.2">
      <c r="A5" s="163" t="s">
        <v>26</v>
      </c>
      <c r="B5" s="154" t="s">
        <v>3</v>
      </c>
      <c r="C5" s="166" t="s">
        <v>35</v>
      </c>
      <c r="D5" s="169" t="s">
        <v>36</v>
      </c>
      <c r="E5" s="150" t="s">
        <v>38</v>
      </c>
      <c r="F5" s="151"/>
      <c r="G5" s="150" t="s">
        <v>34</v>
      </c>
      <c r="H5" s="151"/>
      <c r="I5" s="160" t="s">
        <v>37</v>
      </c>
      <c r="J5" s="157" t="s">
        <v>39</v>
      </c>
    </row>
    <row r="6" spans="1:11" ht="18" customHeight="1" x14ac:dyDescent="0.2">
      <c r="A6" s="164"/>
      <c r="B6" s="155"/>
      <c r="C6" s="167"/>
      <c r="D6" s="170"/>
      <c r="E6" s="152" t="s">
        <v>4</v>
      </c>
      <c r="F6" s="40" t="s">
        <v>22</v>
      </c>
      <c r="G6" s="152" t="s">
        <v>4</v>
      </c>
      <c r="H6" s="40" t="s">
        <v>40</v>
      </c>
      <c r="I6" s="161"/>
      <c r="J6" s="158"/>
    </row>
    <row r="7" spans="1:11" ht="48" customHeight="1" x14ac:dyDescent="0.2">
      <c r="A7" s="165"/>
      <c r="B7" s="156"/>
      <c r="C7" s="168"/>
      <c r="D7" s="171"/>
      <c r="E7" s="153"/>
      <c r="F7" s="41" t="s">
        <v>41</v>
      </c>
      <c r="G7" s="172"/>
      <c r="H7" s="41" t="s">
        <v>59</v>
      </c>
      <c r="I7" s="162"/>
      <c r="J7" s="159"/>
    </row>
    <row r="8" spans="1:11" ht="15" customHeight="1" x14ac:dyDescent="0.2">
      <c r="A8" s="9">
        <v>1</v>
      </c>
      <c r="B8" s="34">
        <v>2</v>
      </c>
      <c r="C8" s="36">
        <v>3</v>
      </c>
      <c r="D8" s="38">
        <v>4</v>
      </c>
      <c r="E8" s="36">
        <v>5</v>
      </c>
      <c r="F8" s="40">
        <v>6</v>
      </c>
      <c r="G8" s="36">
        <v>7</v>
      </c>
      <c r="H8" s="40">
        <v>8</v>
      </c>
      <c r="I8" s="39">
        <v>9</v>
      </c>
      <c r="J8" s="37">
        <v>10</v>
      </c>
    </row>
    <row r="9" spans="1:11" ht="40.5" customHeight="1" thickBot="1" x14ac:dyDescent="0.25">
      <c r="A9" s="17">
        <v>1</v>
      </c>
      <c r="B9" s="35" t="s">
        <v>68</v>
      </c>
      <c r="C9" s="44">
        <v>15340</v>
      </c>
      <c r="D9" s="44">
        <v>14918</v>
      </c>
      <c r="E9" s="44">
        <v>15853</v>
      </c>
      <c r="F9" s="44">
        <v>0</v>
      </c>
      <c r="G9" s="44">
        <v>274</v>
      </c>
      <c r="H9" s="44">
        <v>7</v>
      </c>
      <c r="I9" s="44">
        <v>46</v>
      </c>
      <c r="J9" s="84">
        <v>0</v>
      </c>
    </row>
    <row r="10" spans="1:11" ht="21.75" customHeight="1" thickBot="1" x14ac:dyDescent="0.25">
      <c r="A10" s="146" t="s">
        <v>69</v>
      </c>
      <c r="B10" s="147"/>
      <c r="C10" s="45">
        <f>C9</f>
        <v>15340</v>
      </c>
      <c r="D10" s="45">
        <f t="shared" ref="D10:J10" si="0">D9</f>
        <v>14918</v>
      </c>
      <c r="E10" s="45">
        <f t="shared" si="0"/>
        <v>15853</v>
      </c>
      <c r="F10" s="45">
        <f t="shared" si="0"/>
        <v>0</v>
      </c>
      <c r="G10" s="45">
        <f t="shared" si="0"/>
        <v>274</v>
      </c>
      <c r="H10" s="45">
        <f t="shared" si="0"/>
        <v>7</v>
      </c>
      <c r="I10" s="45">
        <f t="shared" si="0"/>
        <v>46</v>
      </c>
      <c r="J10" s="45">
        <f t="shared" si="0"/>
        <v>0</v>
      </c>
    </row>
    <row r="11" spans="1:11" hidden="1" x14ac:dyDescent="0.2"/>
    <row r="12" spans="1:11" hidden="1" x14ac:dyDescent="0.2">
      <c r="B12" s="60" t="s">
        <v>94</v>
      </c>
      <c r="C12" s="60">
        <v>5198</v>
      </c>
      <c r="D12" s="60">
        <v>5077</v>
      </c>
      <c r="E12" s="60">
        <v>4773</v>
      </c>
      <c r="F12" s="60">
        <v>0</v>
      </c>
      <c r="G12" s="60">
        <v>104</v>
      </c>
      <c r="H12" s="60">
        <v>1</v>
      </c>
      <c r="I12" s="60">
        <v>11</v>
      </c>
      <c r="J12" s="60"/>
    </row>
    <row r="13" spans="1:11" hidden="1" x14ac:dyDescent="0.2">
      <c r="B13" s="60" t="s">
        <v>95</v>
      </c>
      <c r="C13" s="60">
        <v>5423</v>
      </c>
      <c r="D13" s="60">
        <v>5197</v>
      </c>
      <c r="E13" s="60">
        <v>4197</v>
      </c>
      <c r="F13" s="60">
        <v>0</v>
      </c>
      <c r="G13" s="60">
        <v>78</v>
      </c>
      <c r="H13" s="60">
        <v>3</v>
      </c>
      <c r="I13" s="60">
        <v>7</v>
      </c>
      <c r="J13" s="60"/>
    </row>
    <row r="14" spans="1:11" hidden="1" x14ac:dyDescent="0.2">
      <c r="B14" s="60" t="s">
        <v>96</v>
      </c>
      <c r="C14" s="60">
        <v>4719</v>
      </c>
      <c r="D14" s="60">
        <v>4644</v>
      </c>
      <c r="E14" s="60">
        <v>6883</v>
      </c>
      <c r="F14" s="60">
        <v>0</v>
      </c>
      <c r="G14" s="60">
        <v>92</v>
      </c>
      <c r="H14" s="60">
        <v>3</v>
      </c>
      <c r="I14" s="60">
        <v>28</v>
      </c>
      <c r="J14" s="60"/>
    </row>
    <row r="15" spans="1:11" hidden="1" x14ac:dyDescent="0.2"/>
    <row r="16" spans="1:11" hidden="1" x14ac:dyDescent="0.2">
      <c r="B16" t="s">
        <v>77</v>
      </c>
      <c r="C16">
        <f>C12+C13+C14</f>
        <v>15340</v>
      </c>
      <c r="D16">
        <f t="shared" ref="D16:J16" si="1">D12+D13+D14</f>
        <v>14918</v>
      </c>
      <c r="E16">
        <f t="shared" si="1"/>
        <v>15853</v>
      </c>
      <c r="F16">
        <f t="shared" si="1"/>
        <v>0</v>
      </c>
      <c r="G16">
        <f t="shared" si="1"/>
        <v>274</v>
      </c>
      <c r="H16">
        <f t="shared" si="1"/>
        <v>7</v>
      </c>
      <c r="I16">
        <f t="shared" si="1"/>
        <v>46</v>
      </c>
      <c r="J16">
        <f t="shared" si="1"/>
        <v>0</v>
      </c>
    </row>
    <row r="17" spans="2:10" hidden="1" x14ac:dyDescent="0.2"/>
    <row r="19" spans="2:10" x14ac:dyDescent="0.2">
      <c r="B19" s="62" t="s">
        <v>84</v>
      </c>
      <c r="C19" s="62">
        <v>2516</v>
      </c>
      <c r="D19" s="62">
        <v>2483</v>
      </c>
      <c r="E19" s="62">
        <v>2493</v>
      </c>
      <c r="F19" s="62">
        <v>0</v>
      </c>
      <c r="G19" s="62">
        <v>44</v>
      </c>
      <c r="H19" s="62">
        <v>11</v>
      </c>
      <c r="I19" s="62">
        <v>6</v>
      </c>
      <c r="J19" s="62">
        <v>0</v>
      </c>
    </row>
    <row r="20" spans="2:10" x14ac:dyDescent="0.2">
      <c r="B20" s="62" t="s">
        <v>85</v>
      </c>
      <c r="C20" s="62">
        <v>2729</v>
      </c>
      <c r="D20" s="62">
        <v>2683</v>
      </c>
      <c r="E20" s="62">
        <v>2658</v>
      </c>
      <c r="F20" s="62">
        <v>0</v>
      </c>
      <c r="G20" s="62">
        <v>25</v>
      </c>
      <c r="H20" s="62">
        <v>3</v>
      </c>
      <c r="I20" s="62">
        <v>4</v>
      </c>
      <c r="J20" s="62">
        <v>0</v>
      </c>
    </row>
    <row r="21" spans="2:10" x14ac:dyDescent="0.2">
      <c r="B21" s="62" t="s">
        <v>86</v>
      </c>
      <c r="C21" s="62">
        <v>3493</v>
      </c>
      <c r="D21" s="62">
        <v>3396</v>
      </c>
      <c r="E21" s="62">
        <v>2853</v>
      </c>
      <c r="F21" s="62">
        <v>0</v>
      </c>
      <c r="G21" s="62">
        <v>21</v>
      </c>
      <c r="H21" s="62">
        <v>0</v>
      </c>
      <c r="I21" s="62">
        <v>0</v>
      </c>
      <c r="J21" s="62">
        <v>0</v>
      </c>
    </row>
    <row r="22" spans="2:10" x14ac:dyDescent="0.2">
      <c r="B22" s="62"/>
      <c r="C22" s="62"/>
      <c r="D22" s="62"/>
      <c r="E22" s="62"/>
      <c r="F22" s="62"/>
      <c r="G22" s="62"/>
      <c r="H22" s="62"/>
      <c r="I22" s="62"/>
      <c r="J22" s="62"/>
    </row>
    <row r="23" spans="2:10" x14ac:dyDescent="0.2">
      <c r="B23" s="62"/>
      <c r="C23" s="62">
        <f>C19+C20+C21</f>
        <v>8738</v>
      </c>
      <c r="D23" s="62">
        <f t="shared" ref="D23:J23" si="2">D19+D20+D21</f>
        <v>8562</v>
      </c>
      <c r="E23" s="62">
        <f t="shared" si="2"/>
        <v>8004</v>
      </c>
      <c r="F23" s="62">
        <f t="shared" si="2"/>
        <v>0</v>
      </c>
      <c r="G23" s="62">
        <f t="shared" si="2"/>
        <v>90</v>
      </c>
      <c r="H23" s="62">
        <f t="shared" si="2"/>
        <v>14</v>
      </c>
      <c r="I23" s="62">
        <f t="shared" si="2"/>
        <v>10</v>
      </c>
      <c r="J23" s="62">
        <f t="shared" si="2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2026-01-21T13:42:54Z</cp:lastPrinted>
  <dcterms:created xsi:type="dcterms:W3CDTF">2004-05-21T10:07:22Z</dcterms:created>
  <dcterms:modified xsi:type="dcterms:W3CDTF">2026-01-22T12:37:46Z</dcterms:modified>
</cp:coreProperties>
</file>