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общения на сайт\Тимоф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_FilterDatabase" localSheetId="1" hidden="1">'тематика '!$A$3:$F$97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'!$A$1:$F$97</definedName>
  </definedNames>
  <calcPr calcId="152511"/>
</workbook>
</file>

<file path=xl/calcChain.xml><?xml version="1.0" encoding="utf-8"?>
<calcChain xmlns="http://schemas.openxmlformats.org/spreadsheetml/2006/main">
  <c r="D97" i="3" l="1"/>
  <c r="E41" i="3"/>
  <c r="E35" i="3"/>
  <c r="E36" i="3"/>
  <c r="E34" i="3"/>
  <c r="D23" i="4" l="1"/>
  <c r="E23" i="4"/>
  <c r="F23" i="4"/>
  <c r="G23" i="4"/>
  <c r="H23" i="4"/>
  <c r="I23" i="4"/>
  <c r="J23" i="4"/>
  <c r="C23" i="4"/>
  <c r="F23" i="1"/>
  <c r="G23" i="1"/>
  <c r="H23" i="1"/>
  <c r="I23" i="1"/>
  <c r="J23" i="1"/>
  <c r="K23" i="1"/>
  <c r="L23" i="1"/>
  <c r="M23" i="1"/>
  <c r="N23" i="1"/>
  <c r="O23" i="1"/>
  <c r="P23" i="1"/>
  <c r="Q23" i="1"/>
  <c r="C23" i="1"/>
  <c r="D23" i="1"/>
  <c r="E23" i="1"/>
  <c r="I14" i="1"/>
  <c r="I15" i="1"/>
  <c r="I16" i="1"/>
  <c r="I17" i="1"/>
  <c r="I18" i="1"/>
  <c r="I19" i="1"/>
  <c r="I20" i="1"/>
  <c r="D14" i="1"/>
  <c r="C14" i="1" s="1"/>
  <c r="D15" i="1"/>
  <c r="C15" i="1" s="1"/>
  <c r="D16" i="1"/>
  <c r="C16" i="1" s="1"/>
  <c r="D17" i="1"/>
  <c r="D18" i="1"/>
  <c r="C18" i="1" s="1"/>
  <c r="D19" i="1"/>
  <c r="C19" i="1" s="1"/>
  <c r="D20" i="1"/>
  <c r="C13" i="1"/>
  <c r="I13" i="1"/>
  <c r="D13" i="1"/>
  <c r="C20" i="1" l="1"/>
  <c r="C17" i="1"/>
  <c r="E85" i="3"/>
  <c r="E86" i="3"/>
  <c r="E71" i="3"/>
  <c r="E72" i="3"/>
  <c r="E73" i="3"/>
  <c r="E74" i="3"/>
  <c r="E58" i="3"/>
  <c r="E59" i="3"/>
  <c r="E60" i="3"/>
  <c r="E45" i="3" l="1"/>
  <c r="E43" i="3"/>
  <c r="D16" i="4" l="1"/>
  <c r="E16" i="4"/>
  <c r="F16" i="4"/>
  <c r="G16" i="4"/>
  <c r="H16" i="4"/>
  <c r="I16" i="4"/>
  <c r="J16" i="4"/>
  <c r="C16" i="4"/>
  <c r="E14" i="3" l="1"/>
  <c r="E12" i="3"/>
  <c r="E51" i="3"/>
  <c r="E18" i="1"/>
  <c r="F18" i="1"/>
  <c r="G18" i="1"/>
  <c r="H18" i="1"/>
  <c r="J18" i="1"/>
  <c r="K18" i="1"/>
  <c r="L18" i="1"/>
  <c r="M18" i="1"/>
  <c r="N18" i="1"/>
  <c r="O18" i="1"/>
  <c r="P18" i="1"/>
  <c r="Q18" i="1"/>
  <c r="E92" i="3" l="1"/>
  <c r="E89" i="3"/>
  <c r="E39" i="3"/>
  <c r="E9" i="3"/>
  <c r="I11" i="1" l="1"/>
  <c r="D11" i="1"/>
  <c r="C11" i="1" l="1"/>
  <c r="E95" i="3"/>
  <c r="C97" i="3" l="1"/>
  <c r="E46" i="3" l="1"/>
  <c r="E29" i="3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I12" i="1" l="1"/>
  <c r="E33" i="3" l="1"/>
  <c r="E26" i="3"/>
  <c r="E8" i="3"/>
  <c r="E37" i="3" l="1"/>
  <c r="E94" i="3" l="1"/>
  <c r="E88" i="3"/>
  <c r="E23" i="3"/>
  <c r="E91" i="3"/>
  <c r="E44" i="3" l="1"/>
  <c r="E11" i="3"/>
  <c r="E6" i="3"/>
  <c r="E27" i="3"/>
  <c r="E21" i="3"/>
  <c r="E7" i="3"/>
  <c r="E10" i="3"/>
  <c r="D12" i="1" l="1"/>
  <c r="C12" i="1" l="1"/>
  <c r="E13" i="3"/>
  <c r="E15" i="3"/>
  <c r="E16" i="3"/>
  <c r="E17" i="3"/>
  <c r="E18" i="3"/>
  <c r="E19" i="3"/>
  <c r="E20" i="3"/>
  <c r="E22" i="3"/>
  <c r="E24" i="3"/>
  <c r="E25" i="3"/>
  <c r="E28" i="3"/>
  <c r="E30" i="3"/>
  <c r="E31" i="3"/>
  <c r="E32" i="3"/>
  <c r="E38" i="3"/>
  <c r="E40" i="3"/>
  <c r="E42" i="3"/>
  <c r="E47" i="3"/>
  <c r="E48" i="3"/>
  <c r="E49" i="3"/>
  <c r="E50" i="3"/>
  <c r="E52" i="3"/>
  <c r="E53" i="3"/>
  <c r="E54" i="3"/>
  <c r="E55" i="3"/>
  <c r="E56" i="3"/>
  <c r="E57" i="3"/>
  <c r="E61" i="3"/>
  <c r="E62" i="3"/>
  <c r="E63" i="3"/>
  <c r="E64" i="3"/>
  <c r="E65" i="3"/>
  <c r="E66" i="3"/>
  <c r="E67" i="3"/>
  <c r="E68" i="3"/>
  <c r="E69" i="3"/>
  <c r="E70" i="3"/>
  <c r="E75" i="3"/>
  <c r="E76" i="3"/>
  <c r="E77" i="3"/>
  <c r="E78" i="3"/>
  <c r="E79" i="3"/>
  <c r="E80" i="3"/>
  <c r="E81" i="3"/>
  <c r="E82" i="3"/>
  <c r="E83" i="3"/>
  <c r="E84" i="3"/>
  <c r="E87" i="3"/>
  <c r="E90" i="3"/>
  <c r="E93" i="3"/>
  <c r="E96" i="3"/>
  <c r="E97" i="3" l="1"/>
  <c r="F35" i="3" l="1"/>
  <c r="F41" i="3"/>
  <c r="F34" i="3"/>
  <c r="F36" i="3"/>
  <c r="F86" i="3"/>
  <c r="F85" i="3"/>
  <c r="F74" i="3"/>
  <c r="F73" i="3"/>
  <c r="F72" i="3"/>
  <c r="F71" i="3"/>
  <c r="F45" i="3"/>
  <c r="F60" i="3"/>
  <c r="F59" i="3"/>
  <c r="F58" i="3"/>
  <c r="F14" i="3"/>
  <c r="F43" i="3"/>
  <c r="F51" i="3"/>
  <c r="F12" i="3"/>
  <c r="F89" i="3"/>
  <c r="F92" i="3"/>
  <c r="F9" i="3"/>
  <c r="F39" i="3"/>
  <c r="F46" i="3"/>
  <c r="F95" i="3"/>
  <c r="F33" i="3"/>
  <c r="F29" i="3"/>
  <c r="F8" i="3"/>
  <c r="F26" i="3"/>
  <c r="F94" i="3"/>
  <c r="F37" i="3"/>
  <c r="F23" i="3"/>
  <c r="F88" i="3"/>
  <c r="F44" i="3"/>
  <c r="F91" i="3"/>
  <c r="F6" i="3"/>
  <c r="F11" i="3"/>
  <c r="F21" i="3" l="1"/>
  <c r="F27" i="3"/>
  <c r="F96" i="3"/>
  <c r="F93" i="3"/>
  <c r="F40" i="3"/>
  <c r="F28" i="3" l="1"/>
  <c r="F30" i="3"/>
  <c r="F62" i="3"/>
  <c r="F22" i="3"/>
  <c r="F24" i="3"/>
  <c r="F7" i="3"/>
  <c r="F67" i="3"/>
  <c r="F90" i="3"/>
  <c r="F31" i="3"/>
  <c r="F13" i="3"/>
  <c r="F50" i="3"/>
  <c r="F18" i="3"/>
  <c r="F16" i="3"/>
  <c r="F61" i="3"/>
  <c r="F55" i="3"/>
  <c r="F42" i="3"/>
  <c r="F79" i="3"/>
  <c r="F10" i="3"/>
  <c r="F17" i="3"/>
  <c r="F48" i="3"/>
  <c r="F32" i="3"/>
  <c r="F83" i="3"/>
  <c r="F20" i="3"/>
  <c r="F87" i="3"/>
  <c r="F25" i="3"/>
  <c r="F19" i="3"/>
  <c r="F38" i="3"/>
  <c r="F15" i="3"/>
  <c r="F82" i="3"/>
  <c r="F56" i="3"/>
  <c r="F77" i="3"/>
  <c r="F75" i="3"/>
  <c r="F78" i="3"/>
  <c r="F84" i="3" l="1"/>
  <c r="F68" i="3"/>
  <c r="F81" i="3"/>
  <c r="F69" i="3"/>
  <c r="F80" i="3"/>
  <c r="F54" i="3"/>
  <c r="F65" i="3"/>
  <c r="F76" i="3"/>
  <c r="F64" i="3"/>
  <c r="F53" i="3"/>
  <c r="F49" i="3"/>
  <c r="F66" i="3"/>
  <c r="F63" i="3"/>
  <c r="F47" i="3"/>
  <c r="F57" i="3"/>
  <c r="F70" i="3"/>
  <c r="F52" i="3"/>
  <c r="F97" i="3" l="1"/>
</calcChain>
</file>

<file path=xl/sharedStrings.xml><?xml version="1.0" encoding="utf-8"?>
<sst xmlns="http://schemas.openxmlformats.org/spreadsheetml/2006/main" count="161" uniqueCount="144">
  <si>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</si>
  <si>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</si>
  <si>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</si>
  <si>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</si>
  <si>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</si>
  <si>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</si>
  <si>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</si>
  <si>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</si>
  <si>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</si>
  <si>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</si>
  <si>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</si>
  <si>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</si>
  <si>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</si>
  <si>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</si>
  <si>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</si>
  <si>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</si>
  <si>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</si>
  <si>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</si>
  <si>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</si>
  <si>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</si>
  <si>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</si>
  <si>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</si>
  <si>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</si>
  <si>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</si>
  <si>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</si>
  <si>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</si>
  <si>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</si>
  <si>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</si>
  <si>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</si>
  <si>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</si>
  <si>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</si>
  <si>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</si>
  <si>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</si>
  <si>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</si>
  <si>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</si>
  <si>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</si>
  <si>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</si>
  <si>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</si>
  <si>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</si>
  <si>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</si>
  <si>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</si>
  <si>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</si>
  <si>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</si>
  <si>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</si>
  <si>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</si>
  <si>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</si>
  <si>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</si>
  <si>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</si>
  <si>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</si>
  <si>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</si>
  <si>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</si>
  <si>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</si>
  <si>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</si>
  <si>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</si>
  <si>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</si>
  <si>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</si>
  <si>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</si>
  <si>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</si>
  <si>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</si>
  <si>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</si>
  <si>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</si>
  <si>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</si>
  <si>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</si>
  <si>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</si>
  <si>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</si>
  <si>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</si>
  <si>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</si>
  <si>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</si>
  <si>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</si>
  <si>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</si>
  <si>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</si>
  <si>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</si>
  <si>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</si>
  <si>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</si>
  <si>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</si>
  <si>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</si>
  <si>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</si>
  <si>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</si>
  <si>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</si>
  <si>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</si>
  <si>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</si>
  <si>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</si>
  <si>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</si>
  <si>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</si>
  <si>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</si>
  <si>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</si>
  <si>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</si>
  <si>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</si>
  <si>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</si>
  <si>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</si>
  <si>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</si>
  <si>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 xml:space="preserve">0003.0012.0132.0877 Оказание услуг в электронном виде </t>
  </si>
  <si>
    <t>По другим вопросам</t>
  </si>
  <si>
    <t>0001.0002.0027.0134 Ознакомление с документами и материалами, касающимися рассмотрения обращений</t>
  </si>
  <si>
    <t>0001.0003.0030.0215 Преобретение права собственности. Прекращение права собственности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</si>
  <si>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</si>
  <si>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</si>
  <si>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0003.0008.0077.0457 Стратегия и перспективы развития</t>
  </si>
  <si>
    <t>0003.0008.0092.0628 Проверка деятельности хозяйствующих субьектов</t>
  </si>
  <si>
    <t>0001.0002.0027.0149 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</si>
  <si>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0003.0008.0087.0580 Банковское регулирование и надзор за деятельностью кредитных организаций</t>
  </si>
  <si>
    <t>0004.0016.0162.1021 Регистрация по месту жительства и пребывания</t>
  </si>
  <si>
    <t>0002.0006.0065.0263 Трудовые конфликты. Решение трудовых споров</t>
  </si>
  <si>
    <t>0002.0006.0065.0264 Надзор и контроль за соблюдением трудового законадательства</t>
  </si>
  <si>
    <t>0001.0002.0024.0067 Поступление на гос.службу РФ</t>
  </si>
  <si>
    <t>0001.0003.0031.0203 Регестрация, перерегистрация юридических лиц всех форм собственности и видов деятельности.</t>
  </si>
  <si>
    <t>0002.0006.0065.0257.  Выплата заработной платы.</t>
  </si>
  <si>
    <t>0001.0003.0037.0210 Государственная регистрация прав на недвижимое имущество и сделок с ним</t>
  </si>
  <si>
    <t>0003.0008.0086.0537 Государственная политика в налоговой сфере</t>
  </si>
  <si>
    <t xml:space="preserve">0003.0016.0162.1022 Противопожарная служба, соблюдение норм противопожарной безопасности. </t>
  </si>
  <si>
    <t>0001.0002.0024.0069 Прохождение государственной службы РФ</t>
  </si>
  <si>
    <t>0002.0007.0071.0282 Назначеине пенсий</t>
  </si>
  <si>
    <t>0003.0008.0089.0622 Валютное регулирование</t>
  </si>
  <si>
    <t>003.0010.0116.0791 Утилизационный сбор</t>
  </si>
  <si>
    <t>июль</t>
  </si>
  <si>
    <t>август</t>
  </si>
  <si>
    <t>сентябрь</t>
  </si>
  <si>
    <t>0003.0008.0086.0542 Налог на добычу полезных ископаемых</t>
  </si>
  <si>
    <t>0001.0002.0024.0079 Государственная кадастровая оценка. Кадастровая стоимость объекта недвижимости.</t>
  </si>
  <si>
    <t>0001.0002.0027.0123 Принятое по обращению решение</t>
  </si>
  <si>
    <t>ИТОГО:</t>
  </si>
  <si>
    <t>0002.0007.0074.0300 Льготы и меры социальной поддержки инвалидов</t>
  </si>
  <si>
    <t>0003.0008.0079.0503 Игорный бизнесс. Лотереи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</si>
  <si>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1 квартале 2025 года  от ___________ № ___________
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</si>
  <si>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1 квартале 2025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</si>
  <si>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  
за период c 01.01.2025 по 31.03.2025</t>
  </si>
  <si>
    <t>Статистические данные по обращениям граждан, поступившим в Управление Федеральной налоговой службы по Тверской областиза период
 c 01.01.2025 по 31.03.2025</t>
  </si>
  <si>
    <t>Приложение № 3 
к Справке о работе с обращениями граждан и запросами пользователей информацией в налоговых органах Тверской области в 1 квартале 2025 года  от ___________ № ___________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</si>
  <si>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</si>
  <si>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</si>
  <si>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</si>
  <si>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0003.0008.0086.0558.0096 Задолженность ФЛ, ИПЮ ЮЛ по налогам, сборам и взносам перед бюджетом иностранного государства</t>
  </si>
  <si>
    <t>0003.0008.0086.0558.0097 Вопросы, касающиеся ареста имущества по ст.77 НК РФ (наличие(отсутствие) сведений об аресте имущества в реестре обеспечительных мер (РОМ))</t>
  </si>
  <si>
    <t>0003.0008.0086.0558.0098 Учет уплаченных налогов, сборов и иных платежей (розыск платежа)</t>
  </si>
  <si>
    <t>0003.0008.0086.0558.0107 Задолженностт по налогам, сборам и взносам перед бюджетом  российской Федерации. Взыскания задолженности.</t>
  </si>
  <si>
    <t>0003.0008.0086.0568.0091 Регистрация контрольно-кассовой техники</t>
  </si>
  <si>
    <t>0003.0008.0086.0568.0092 Контроль и надзор в сфере применения контрольно-кассовой техники</t>
  </si>
  <si>
    <t>январь</t>
  </si>
  <si>
    <t>февраль</t>
  </si>
  <si>
    <t>март</t>
  </si>
  <si>
    <t>0002.0006.0065.0258.  Нормативное правовое регулирование в сфере труда.</t>
  </si>
  <si>
    <t>0002.0006.0065.0262 Оплата листка нетрудоспособности (при временной нетрудоспособности, по беременности и родам, по уходу за больным членом семьи)</t>
  </si>
  <si>
    <t>0002.0007.0071.0283 Перерасчет размеров пенсий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</si>
  <si>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за период c 01.01.2025  по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</si>
</sst>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1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0"/>
      <color theme="0" tint="-0.3499862666707357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0" fillId="0" borderId="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10" fontId="4" fillId="0" borderId="31" xfId="1" applyNumberFormat="1" applyFont="1" applyBorder="1" applyAlignment="1">
      <alignment horizontal="center" vertical="center"/>
    </xf>
    <xf numFmtId="10" fontId="4" fillId="0" borderId="31" xfId="1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/>
    </xf>
    <xf numFmtId="10" fontId="4" fillId="0" borderId="16" xfId="0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 wrapText="1"/>
    </xf>
    <xf numFmtId="10" fontId="4" fillId="0" borderId="4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10" fontId="4" fillId="0" borderId="46" xfId="0" applyNumberFormat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10" fontId="4" fillId="0" borderId="44" xfId="1" applyNumberFormat="1" applyFont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3" fontId="4" fillId="0" borderId="49" xfId="0" applyNumberFormat="1" applyFont="1" applyBorder="1" applyAlignment="1">
      <alignment horizontal="center" vertical="center" wrapText="1"/>
    </xf>
    <xf numFmtId="3" fontId="17" fillId="0" borderId="28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 vertical="center" wrapText="1" readingOrder="1"/>
    </xf>
    <xf numFmtId="3" fontId="9" fillId="0" borderId="22" xfId="0" applyNumberFormat="1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2" xfId="0" applyFont="1" applyFill="1" applyBorder="1" applyAlignment="1">
      <alignment vertical="top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10" fontId="4" fillId="0" borderId="55" xfId="0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10" fontId="9" fillId="0" borderId="56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/>
    </xf>
    <xf numFmtId="10" fontId="4" fillId="4" borderId="3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4" borderId="19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10" fontId="4" fillId="4" borderId="16" xfId="0" applyNumberFormat="1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1" xfId="0" applyFont="1" applyBorder="1"/>
    <xf numFmtId="3" fontId="20" fillId="0" borderId="0" xfId="0" applyNumberFormat="1" applyFont="1"/>
    <xf numFmtId="0" fontId="4" fillId="0" borderId="53" xfId="0" applyFont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4" fontId="15" fillId="2" borderId="40" xfId="2" applyFont="1" applyFill="1" applyBorder="1" applyAlignment="1">
      <alignment horizontal="center" vertical="center" textRotation="90" wrapText="1"/>
    </xf>
    <xf numFmtId="44" fontId="15" fillId="2" borderId="0" xfId="2" applyFont="1" applyFill="1" applyBorder="1" applyAlignment="1">
      <alignment horizontal="center" vertical="center" textRotation="90" wrapText="1"/>
    </xf>
    <xf numFmtId="0" fontId="15" fillId="2" borderId="37" xfId="0" applyFont="1" applyFill="1" applyBorder="1" applyAlignment="1">
      <alignment horizontal="center" vertical="center" wrapText="1"/>
    </xf>
    <xf numFmtId="44" fontId="15" fillId="2" borderId="7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right" vertical="center" wrapText="1"/>
    </xf>
    <xf numFmtId="0" fontId="18" fillId="2" borderId="4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7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 wrapText="1" shrinkToFi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textRotation="90" wrapText="1" shrinkToFit="1"/>
    </xf>
    <xf numFmtId="0" fontId="13" fillId="2" borderId="50" xfId="0" applyFont="1" applyFill="1" applyBorder="1" applyAlignment="1">
      <alignment horizontal="center" vertical="center" textRotation="90" wrapText="1" shrinkToFit="1"/>
    </xf>
    <xf numFmtId="0" fontId="13" fillId="2" borderId="51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8" fillId="2" borderId="22" xfId="0" applyFont="1" applyFill="1" applyBorder="1" applyAlignment="1">
      <alignment horizontal="left" vertical="center" wrapText="1"/>
    </xf>
    <xf numFmtId="0" fontId="18" fillId="2" borderId="4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5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0" fillId="0" borderId="21" xfId="0" applyBorder="1" applyAlignment="1"/>
    <xf numFmtId="0" fontId="0" fillId="0" borderId="47" xfId="0" applyBorder="1" applyAlignment="1"/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45" xfId="0" applyBorder="1" applyAlignment="1"/>
    <xf numFmtId="0" fontId="0" fillId="0" borderId="43" xfId="0" applyBorder="1" applyAlignment="1"/>
    <xf numFmtId="0" fontId="7" fillId="0" borderId="32" xfId="0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42" xfId="0" applyBorder="1" applyAlignment="1"/>
    <xf numFmtId="0" fontId="0" fillId="0" borderId="43" xfId="0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view="pageBreakPreview" zoomScaleNormal="100" zoomScaleSheetLayoutView="100" workbookViewId="0">
      <selection activeCell="U7" sqref="U7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7" ht="54.75" customHeight="1" x14ac:dyDescent="0.2">
      <c r="K1" s="138" t="s">
        <v>123</v>
      </c>
      <c r="L1" s="138"/>
      <c r="M1" s="138"/>
      <c r="N1" s="139"/>
      <c r="O1" s="139"/>
    </row>
    <row r="2" spans="1:17" ht="45" customHeight="1" thickBot="1" x14ac:dyDescent="0.3">
      <c r="A2" s="140" t="s">
        <v>126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141"/>
    </row>
    <row r="3" spans="1:17" ht="33.75" customHeight="1" thickBot="1" x14ac:dyDescent="0.25">
      <c r="A3" s="142" t="s">
        <v>27</v>
      </c>
      <c r="B3" s="144" t="s">
        <v>28</v>
      </c>
      <c r="C3" s="146" t="s">
        <v>29</v>
      </c>
      <c r="D3" s="147"/>
      <c r="E3" s="147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9"/>
      <c r="Q3" s="124" t="s">
        <v>0</v>
      </c>
    </row>
    <row r="4" spans="1:17" ht="21" customHeight="1" x14ac:dyDescent="0.2">
      <c r="A4" s="143"/>
      <c r="B4" s="145"/>
      <c r="C4" s="150" t="s">
        <v>77</v>
      </c>
      <c r="D4" s="153" t="s">
        <v>30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25"/>
    </row>
    <row r="5" spans="1:17" ht="18" customHeight="1" thickBot="1" x14ac:dyDescent="0.25">
      <c r="A5" s="143"/>
      <c r="B5" s="145"/>
      <c r="C5" s="151"/>
      <c r="D5" s="154" t="s">
        <v>31</v>
      </c>
      <c r="E5" s="154"/>
      <c r="F5" s="154"/>
      <c r="G5" s="154"/>
      <c r="H5" s="153"/>
      <c r="I5" s="154"/>
      <c r="J5" s="154"/>
      <c r="K5" s="154"/>
      <c r="L5" s="155" t="s">
        <v>32</v>
      </c>
      <c r="M5" s="155" t="s">
        <v>84</v>
      </c>
      <c r="N5" s="155" t="s">
        <v>24</v>
      </c>
      <c r="O5" s="155" t="s">
        <v>43</v>
      </c>
      <c r="P5" s="159" t="s">
        <v>25</v>
      </c>
      <c r="Q5" s="125"/>
    </row>
    <row r="6" spans="1:17" ht="27.75" customHeight="1" thickBot="1" x14ac:dyDescent="0.25">
      <c r="A6" s="143"/>
      <c r="B6" s="145"/>
      <c r="C6" s="151"/>
      <c r="D6" s="122" t="s">
        <v>26</v>
      </c>
      <c r="E6" s="161"/>
      <c r="F6" s="162"/>
      <c r="G6" s="163" t="s">
        <v>78</v>
      </c>
      <c r="H6" s="119" t="s">
        <v>33</v>
      </c>
      <c r="I6" s="121" t="s">
        <v>34</v>
      </c>
      <c r="J6" s="122"/>
      <c r="K6" s="123"/>
      <c r="L6" s="156"/>
      <c r="M6" s="157"/>
      <c r="N6" s="157"/>
      <c r="O6" s="157"/>
      <c r="P6" s="160"/>
      <c r="Q6" s="125"/>
    </row>
    <row r="7" spans="1:17" ht="57.75" customHeight="1" thickBot="1" x14ac:dyDescent="0.25">
      <c r="A7" s="143"/>
      <c r="B7" s="145"/>
      <c r="C7" s="152"/>
      <c r="D7" s="126" t="s">
        <v>5</v>
      </c>
      <c r="E7" s="119" t="s">
        <v>79</v>
      </c>
      <c r="F7" s="128"/>
      <c r="G7" s="164"/>
      <c r="H7" s="120"/>
      <c r="I7" s="129" t="s">
        <v>5</v>
      </c>
      <c r="J7" s="122" t="s">
        <v>30</v>
      </c>
      <c r="K7" s="123"/>
      <c r="L7" s="156"/>
      <c r="M7" s="157"/>
      <c r="N7" s="157"/>
      <c r="O7" s="157"/>
      <c r="P7" s="160"/>
      <c r="Q7" s="125"/>
    </row>
    <row r="8" spans="1:17" ht="57.75" customHeight="1" x14ac:dyDescent="0.2">
      <c r="A8" s="143"/>
      <c r="B8" s="145"/>
      <c r="C8" s="152"/>
      <c r="D8" s="127"/>
      <c r="E8" s="131" t="s">
        <v>80</v>
      </c>
      <c r="F8" s="123" t="s">
        <v>81</v>
      </c>
      <c r="G8" s="164"/>
      <c r="H8" s="120"/>
      <c r="I8" s="130"/>
      <c r="J8" s="134" t="s">
        <v>80</v>
      </c>
      <c r="K8" s="123" t="s">
        <v>81</v>
      </c>
      <c r="L8" s="156"/>
      <c r="M8" s="157"/>
      <c r="N8" s="157"/>
      <c r="O8" s="157"/>
      <c r="P8" s="160"/>
      <c r="Q8" s="125"/>
    </row>
    <row r="9" spans="1:17" ht="32.25" customHeight="1" thickBot="1" x14ac:dyDescent="0.25">
      <c r="A9" s="143"/>
      <c r="B9" s="145"/>
      <c r="C9" s="152"/>
      <c r="D9" s="127"/>
      <c r="E9" s="132"/>
      <c r="F9" s="133"/>
      <c r="G9" s="164"/>
      <c r="H9" s="120"/>
      <c r="I9" s="130"/>
      <c r="J9" s="135"/>
      <c r="K9" s="133"/>
      <c r="L9" s="156"/>
      <c r="M9" s="157"/>
      <c r="N9" s="158"/>
      <c r="O9" s="158"/>
      <c r="P9" s="160"/>
      <c r="Q9" s="125"/>
    </row>
    <row r="10" spans="1:17" s="1" customFormat="1" ht="19.5" customHeight="1" thickBot="1" x14ac:dyDescent="0.3">
      <c r="A10" s="23">
        <v>1</v>
      </c>
      <c r="B10" s="29">
        <v>2</v>
      </c>
      <c r="C10" s="50">
        <v>3</v>
      </c>
      <c r="D10" s="52">
        <v>4</v>
      </c>
      <c r="E10" s="23">
        <v>5</v>
      </c>
      <c r="F10" s="31">
        <v>6</v>
      </c>
      <c r="G10" s="50">
        <v>7</v>
      </c>
      <c r="H10" s="52">
        <v>8</v>
      </c>
      <c r="I10" s="53">
        <v>9</v>
      </c>
      <c r="J10" s="23">
        <v>10</v>
      </c>
      <c r="K10" s="31">
        <v>11</v>
      </c>
      <c r="L10" s="30">
        <v>12</v>
      </c>
      <c r="M10" s="24">
        <v>13</v>
      </c>
      <c r="N10" s="25">
        <v>14</v>
      </c>
      <c r="O10" s="25">
        <v>15</v>
      </c>
      <c r="P10" s="32">
        <v>16</v>
      </c>
      <c r="Q10" s="33">
        <v>17</v>
      </c>
    </row>
    <row r="11" spans="1:17" s="1" customFormat="1" ht="30" customHeight="1" thickBot="1" x14ac:dyDescent="0.25">
      <c r="A11" s="28">
        <v>1</v>
      </c>
      <c r="B11" s="51" t="s">
        <v>85</v>
      </c>
      <c r="C11" s="63">
        <f>D11+G11+H11+I11+L11+M11+N11+O11+P11</f>
        <v>8738</v>
      </c>
      <c r="D11" s="63">
        <f>E11+F11</f>
        <v>514</v>
      </c>
      <c r="E11" s="63">
        <v>76</v>
      </c>
      <c r="F11" s="63">
        <v>438</v>
      </c>
      <c r="G11" s="63">
        <v>69</v>
      </c>
      <c r="H11" s="63">
        <v>4</v>
      </c>
      <c r="I11" s="63">
        <f>J11+K11</f>
        <v>6493</v>
      </c>
      <c r="J11" s="63">
        <v>834</v>
      </c>
      <c r="K11" s="63">
        <v>5659</v>
      </c>
      <c r="L11" s="63">
        <v>1441</v>
      </c>
      <c r="M11" s="63">
        <v>147</v>
      </c>
      <c r="N11" s="63">
        <v>5</v>
      </c>
      <c r="O11" s="63">
        <v>64</v>
      </c>
      <c r="P11" s="63">
        <v>1</v>
      </c>
      <c r="Q11" s="63">
        <v>7</v>
      </c>
    </row>
    <row r="12" spans="1:17" ht="23.25" customHeight="1" thickBot="1" x14ac:dyDescent="0.3">
      <c r="A12" s="136" t="s">
        <v>86</v>
      </c>
      <c r="B12" s="137"/>
      <c r="C12" s="64">
        <f>C11</f>
        <v>8738</v>
      </c>
      <c r="D12" s="64">
        <f t="shared" ref="D12:Q12" si="0">D11</f>
        <v>514</v>
      </c>
      <c r="E12" s="64">
        <f t="shared" si="0"/>
        <v>76</v>
      </c>
      <c r="F12" s="64">
        <f t="shared" si="0"/>
        <v>438</v>
      </c>
      <c r="G12" s="64">
        <f t="shared" si="0"/>
        <v>69</v>
      </c>
      <c r="H12" s="64">
        <f t="shared" si="0"/>
        <v>4</v>
      </c>
      <c r="I12" s="64">
        <f t="shared" si="0"/>
        <v>6493</v>
      </c>
      <c r="J12" s="64">
        <f t="shared" si="0"/>
        <v>834</v>
      </c>
      <c r="K12" s="64">
        <f t="shared" si="0"/>
        <v>5659</v>
      </c>
      <c r="L12" s="64">
        <f t="shared" si="0"/>
        <v>1441</v>
      </c>
      <c r="M12" s="64">
        <f t="shared" si="0"/>
        <v>147</v>
      </c>
      <c r="N12" s="64">
        <f t="shared" si="0"/>
        <v>5</v>
      </c>
      <c r="O12" s="64">
        <f t="shared" si="0"/>
        <v>64</v>
      </c>
      <c r="P12" s="64">
        <f t="shared" si="0"/>
        <v>1</v>
      </c>
      <c r="Q12" s="64">
        <f t="shared" si="0"/>
        <v>7</v>
      </c>
    </row>
    <row r="13" spans="1:17" x14ac:dyDescent="0.2">
      <c r="B13" s="115" t="s">
        <v>137</v>
      </c>
      <c r="C13" s="115">
        <f>D13+G13+H13+I13+L13+M13+N13+O13+P13</f>
        <v>2516</v>
      </c>
      <c r="D13" s="115">
        <f>E13+F13</f>
        <v>148</v>
      </c>
      <c r="E13" s="115">
        <v>25</v>
      </c>
      <c r="F13" s="115">
        <v>123</v>
      </c>
      <c r="G13" s="115">
        <v>24</v>
      </c>
      <c r="H13" s="115">
        <v>0</v>
      </c>
      <c r="I13" s="115">
        <f>J13+K13</f>
        <v>1813</v>
      </c>
      <c r="J13" s="115">
        <v>136</v>
      </c>
      <c r="K13" s="115">
        <v>1677</v>
      </c>
      <c r="L13" s="115">
        <v>456</v>
      </c>
      <c r="M13" s="115">
        <v>51</v>
      </c>
      <c r="N13" s="115">
        <v>0</v>
      </c>
      <c r="O13" s="115">
        <v>23</v>
      </c>
      <c r="P13" s="115">
        <v>1</v>
      </c>
      <c r="Q13" s="115">
        <v>1</v>
      </c>
    </row>
    <row r="14" spans="1:17" hidden="1" x14ac:dyDescent="0.2">
      <c r="B14" s="116" t="s">
        <v>114</v>
      </c>
      <c r="C14" s="115">
        <f t="shared" ref="C14:C20" si="1">D14+G14+H14+I14+L14+M14+N14+O14+P14</f>
        <v>2592</v>
      </c>
      <c r="D14" s="115">
        <f t="shared" ref="D14:D20" si="2">E14+F14</f>
        <v>142</v>
      </c>
      <c r="E14" s="116">
        <v>27</v>
      </c>
      <c r="F14" s="116">
        <v>115</v>
      </c>
      <c r="G14" s="116">
        <v>203</v>
      </c>
      <c r="H14" s="116">
        <v>1</v>
      </c>
      <c r="I14" s="115">
        <f t="shared" ref="I14:I20" si="3">J14+K14</f>
        <v>1775</v>
      </c>
      <c r="J14" s="116">
        <v>235</v>
      </c>
      <c r="K14" s="116">
        <v>1540</v>
      </c>
      <c r="L14" s="116">
        <v>388</v>
      </c>
      <c r="M14" s="116">
        <v>68</v>
      </c>
      <c r="N14" s="116">
        <v>1</v>
      </c>
      <c r="O14" s="116">
        <v>14</v>
      </c>
      <c r="P14" s="116">
        <v>0</v>
      </c>
      <c r="Q14" s="116">
        <v>2</v>
      </c>
    </row>
    <row r="15" spans="1:17" hidden="1" x14ac:dyDescent="0.2">
      <c r="B15" s="116" t="s">
        <v>115</v>
      </c>
      <c r="C15" s="115">
        <f t="shared" si="1"/>
        <v>2014</v>
      </c>
      <c r="D15" s="115">
        <f t="shared" si="2"/>
        <v>147</v>
      </c>
      <c r="E15" s="116">
        <v>30</v>
      </c>
      <c r="F15" s="116">
        <v>117</v>
      </c>
      <c r="G15" s="116">
        <v>97</v>
      </c>
      <c r="H15" s="116">
        <v>1</v>
      </c>
      <c r="I15" s="115">
        <f t="shared" si="3"/>
        <v>1291</v>
      </c>
      <c r="J15" s="116">
        <v>188</v>
      </c>
      <c r="K15" s="116">
        <v>1103</v>
      </c>
      <c r="L15" s="116">
        <v>386</v>
      </c>
      <c r="M15" s="116">
        <v>61</v>
      </c>
      <c r="N15" s="116">
        <v>4</v>
      </c>
      <c r="O15" s="116">
        <v>26</v>
      </c>
      <c r="P15" s="116">
        <v>1</v>
      </c>
      <c r="Q15" s="116">
        <v>1</v>
      </c>
    </row>
    <row r="16" spans="1:17" hidden="1" x14ac:dyDescent="0.2">
      <c r="B16" s="116" t="s">
        <v>116</v>
      </c>
      <c r="C16" s="115">
        <f t="shared" si="1"/>
        <v>2872</v>
      </c>
      <c r="D16" s="115">
        <f t="shared" si="2"/>
        <v>220</v>
      </c>
      <c r="E16" s="116">
        <v>18</v>
      </c>
      <c r="F16" s="116">
        <v>202</v>
      </c>
      <c r="G16" s="116">
        <v>58</v>
      </c>
      <c r="H16" s="116">
        <v>0</v>
      </c>
      <c r="I16" s="115">
        <f t="shared" si="3"/>
        <v>1988</v>
      </c>
      <c r="J16" s="116">
        <v>190</v>
      </c>
      <c r="K16" s="116">
        <v>1798</v>
      </c>
      <c r="L16" s="116">
        <v>537</v>
      </c>
      <c r="M16" s="116">
        <v>40</v>
      </c>
      <c r="N16" s="116">
        <v>2</v>
      </c>
      <c r="O16" s="116">
        <v>27</v>
      </c>
      <c r="P16" s="116">
        <v>0</v>
      </c>
      <c r="Q16" s="116">
        <v>1</v>
      </c>
    </row>
    <row r="17" spans="2:17" hidden="1" x14ac:dyDescent="0.2">
      <c r="B17" s="115"/>
      <c r="C17" s="115">
        <f t="shared" si="1"/>
        <v>0</v>
      </c>
      <c r="D17" s="115">
        <f t="shared" si="2"/>
        <v>0</v>
      </c>
      <c r="E17" s="115"/>
      <c r="F17" s="115"/>
      <c r="G17" s="115"/>
      <c r="H17" s="115"/>
      <c r="I17" s="115">
        <f t="shared" si="3"/>
        <v>0</v>
      </c>
      <c r="J17" s="115"/>
      <c r="K17" s="115"/>
      <c r="L17" s="115"/>
      <c r="M17" s="115"/>
      <c r="N17" s="115"/>
      <c r="O17" s="115"/>
      <c r="P17" s="115"/>
      <c r="Q17" s="115"/>
    </row>
    <row r="18" spans="2:17" hidden="1" x14ac:dyDescent="0.2">
      <c r="B18" s="115" t="s">
        <v>1</v>
      </c>
      <c r="C18" s="115">
        <f t="shared" si="1"/>
        <v>7478</v>
      </c>
      <c r="D18" s="115">
        <f t="shared" si="2"/>
        <v>509</v>
      </c>
      <c r="E18" s="117">
        <f t="shared" ref="E18:Q18" si="4">E14+E15+E16</f>
        <v>75</v>
      </c>
      <c r="F18" s="117">
        <f t="shared" si="4"/>
        <v>434</v>
      </c>
      <c r="G18" s="117">
        <f t="shared" si="4"/>
        <v>358</v>
      </c>
      <c r="H18" s="117">
        <f t="shared" si="4"/>
        <v>2</v>
      </c>
      <c r="I18" s="115">
        <f t="shared" si="3"/>
        <v>5054</v>
      </c>
      <c r="J18" s="117">
        <f t="shared" si="4"/>
        <v>613</v>
      </c>
      <c r="K18" s="117">
        <f t="shared" si="4"/>
        <v>4441</v>
      </c>
      <c r="L18" s="117">
        <f t="shared" si="4"/>
        <v>1311</v>
      </c>
      <c r="M18" s="117">
        <f t="shared" si="4"/>
        <v>169</v>
      </c>
      <c r="N18" s="117">
        <f t="shared" si="4"/>
        <v>7</v>
      </c>
      <c r="O18" s="117">
        <f t="shared" si="4"/>
        <v>67</v>
      </c>
      <c r="P18" s="117">
        <f t="shared" si="4"/>
        <v>1</v>
      </c>
      <c r="Q18" s="117">
        <f t="shared" si="4"/>
        <v>4</v>
      </c>
    </row>
    <row r="19" spans="2:17" x14ac:dyDescent="0.2">
      <c r="B19" s="115" t="s">
        <v>138</v>
      </c>
      <c r="C19" s="115">
        <f t="shared" si="1"/>
        <v>2729</v>
      </c>
      <c r="D19" s="115">
        <f t="shared" si="2"/>
        <v>168</v>
      </c>
      <c r="E19" s="115">
        <v>25</v>
      </c>
      <c r="F19" s="115">
        <v>143</v>
      </c>
      <c r="G19" s="115">
        <v>21</v>
      </c>
      <c r="H19" s="115">
        <v>2</v>
      </c>
      <c r="I19" s="115">
        <f t="shared" si="3"/>
        <v>1951</v>
      </c>
      <c r="J19" s="115">
        <v>349</v>
      </c>
      <c r="K19" s="115">
        <v>1602</v>
      </c>
      <c r="L19" s="115">
        <v>516</v>
      </c>
      <c r="M19" s="115">
        <v>48</v>
      </c>
      <c r="N19" s="115">
        <v>3</v>
      </c>
      <c r="O19" s="115">
        <v>20</v>
      </c>
      <c r="P19" s="115">
        <v>0</v>
      </c>
      <c r="Q19" s="115">
        <v>3</v>
      </c>
    </row>
    <row r="20" spans="2:17" x14ac:dyDescent="0.2">
      <c r="B20" s="115" t="s">
        <v>139</v>
      </c>
      <c r="C20" s="115">
        <f t="shared" si="1"/>
        <v>3493</v>
      </c>
      <c r="D20" s="115">
        <f t="shared" si="2"/>
        <v>198</v>
      </c>
      <c r="E20" s="115">
        <v>26</v>
      </c>
      <c r="F20" s="115">
        <v>172</v>
      </c>
      <c r="G20" s="115">
        <v>24</v>
      </c>
      <c r="H20" s="115">
        <v>2</v>
      </c>
      <c r="I20" s="115">
        <f t="shared" si="3"/>
        <v>2729</v>
      </c>
      <c r="J20" s="115">
        <v>349</v>
      </c>
      <c r="K20" s="115">
        <v>2380</v>
      </c>
      <c r="L20" s="115">
        <v>469</v>
      </c>
      <c r="M20" s="115">
        <v>48</v>
      </c>
      <c r="N20" s="115">
        <v>2</v>
      </c>
      <c r="O20" s="115">
        <v>21</v>
      </c>
      <c r="P20" s="115">
        <v>0</v>
      </c>
      <c r="Q20" s="115">
        <v>3</v>
      </c>
    </row>
    <row r="21" spans="2:17" x14ac:dyDescent="0.2"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</row>
    <row r="22" spans="2:17" x14ac:dyDescent="0.2"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</row>
    <row r="23" spans="2:17" x14ac:dyDescent="0.2">
      <c r="B23" s="115"/>
      <c r="C23" s="115">
        <f t="shared" ref="C23:D23" si="5">C13+C19+C20</f>
        <v>8738</v>
      </c>
      <c r="D23" s="115">
        <f t="shared" si="5"/>
        <v>514</v>
      </c>
      <c r="E23" s="115">
        <f>E13+E19+E20</f>
        <v>76</v>
      </c>
      <c r="F23" s="115">
        <f t="shared" ref="F23:Q23" si="6">F13+F19+F20</f>
        <v>438</v>
      </c>
      <c r="G23" s="115">
        <f t="shared" si="6"/>
        <v>69</v>
      </c>
      <c r="H23" s="115">
        <f t="shared" si="6"/>
        <v>4</v>
      </c>
      <c r="I23" s="115">
        <f t="shared" si="6"/>
        <v>6493</v>
      </c>
      <c r="J23" s="115">
        <f t="shared" si="6"/>
        <v>834</v>
      </c>
      <c r="K23" s="115">
        <f t="shared" si="6"/>
        <v>5659</v>
      </c>
      <c r="L23" s="115">
        <f t="shared" si="6"/>
        <v>1441</v>
      </c>
      <c r="M23" s="115">
        <f t="shared" si="6"/>
        <v>147</v>
      </c>
      <c r="N23" s="115">
        <f t="shared" si="6"/>
        <v>5</v>
      </c>
      <c r="O23" s="115">
        <f t="shared" si="6"/>
        <v>64</v>
      </c>
      <c r="P23" s="115">
        <f t="shared" si="6"/>
        <v>1</v>
      </c>
      <c r="Q23" s="115">
        <f t="shared" si="6"/>
        <v>7</v>
      </c>
    </row>
    <row r="24" spans="2:17" x14ac:dyDescent="0.2"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4"/>
  <sheetViews>
    <sheetView view="pageBreakPreview" zoomScaleNormal="100" zoomScaleSheetLayoutView="100" workbookViewId="0">
      <selection activeCell="E31" sqref="E31"/>
    </sheetView>
  </sheetViews>
  <sheetFormatPr defaultRowHeight="12.75" x14ac:dyDescent="0.2"/>
  <cols>
    <col min="1" max="1" width="4.5703125" customWidth="1"/>
    <col min="2" max="2" width="55.7109375" customWidth="1"/>
    <col min="3" max="3" width="16.7109375" style="73" customWidth="1"/>
    <col min="4" max="4" width="16.28515625" style="73" customWidth="1"/>
    <col min="5" max="5" width="16.28515625" customWidth="1"/>
    <col min="6" max="6" width="18" customWidth="1"/>
  </cols>
  <sheetData>
    <row r="1" spans="1:256" ht="59.25" customHeight="1" x14ac:dyDescent="0.3">
      <c r="C1" s="138" t="s">
        <v>124</v>
      </c>
      <c r="D1" s="138"/>
      <c r="E1" s="138"/>
      <c r="F1" s="138"/>
      <c r="G1" s="6"/>
      <c r="H1" s="6"/>
      <c r="I1" s="170"/>
      <c r="J1" s="170"/>
      <c r="K1" s="170"/>
      <c r="L1" s="170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  <c r="IB1" s="165"/>
      <c r="IC1" s="165"/>
      <c r="ID1" s="165"/>
      <c r="IE1" s="165"/>
      <c r="IF1" s="165"/>
      <c r="IG1" s="165"/>
      <c r="IH1" s="165"/>
      <c r="II1" s="165"/>
      <c r="IJ1" s="165"/>
      <c r="IK1" s="165"/>
      <c r="IL1" s="165"/>
      <c r="IM1" s="165"/>
      <c r="IN1" s="165"/>
      <c r="IO1" s="165"/>
      <c r="IP1" s="165"/>
      <c r="IQ1" s="165"/>
      <c r="IR1" s="165"/>
      <c r="IS1" s="165"/>
      <c r="IT1" s="165"/>
      <c r="IU1" s="165"/>
      <c r="IV1" s="165"/>
    </row>
    <row r="2" spans="1:256" ht="0.75" customHeight="1" x14ac:dyDescent="0.3">
      <c r="A2" s="180"/>
      <c r="B2" s="180"/>
      <c r="C2" s="180"/>
      <c r="D2" s="180"/>
      <c r="E2" s="180"/>
      <c r="F2" s="180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40" t="s">
        <v>125</v>
      </c>
      <c r="B3" s="140"/>
      <c r="C3" s="140"/>
      <c r="D3" s="140"/>
      <c r="E3" s="140"/>
      <c r="F3" s="140"/>
      <c r="G3" s="8"/>
      <c r="H3" s="8"/>
      <c r="I3" s="179"/>
      <c r="J3" s="179"/>
      <c r="K3" s="179"/>
      <c r="L3" s="179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  <c r="CU3" s="166"/>
      <c r="CV3" s="166"/>
      <c r="CW3" s="166"/>
      <c r="CX3" s="166"/>
      <c r="CY3" s="166"/>
      <c r="CZ3" s="166"/>
      <c r="DA3" s="166"/>
      <c r="DB3" s="166"/>
      <c r="DC3" s="166"/>
      <c r="DD3" s="166"/>
      <c r="DE3" s="166"/>
      <c r="DF3" s="166"/>
      <c r="DG3" s="166"/>
      <c r="DH3" s="166"/>
      <c r="DI3" s="166"/>
      <c r="DJ3" s="166"/>
      <c r="DK3" s="166"/>
      <c r="DL3" s="166"/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  <c r="EA3" s="166"/>
      <c r="EB3" s="166"/>
      <c r="EC3" s="166"/>
      <c r="ED3" s="166"/>
      <c r="EE3" s="166"/>
      <c r="EF3" s="166"/>
      <c r="EG3" s="166"/>
      <c r="EH3" s="166"/>
      <c r="EI3" s="166"/>
      <c r="EJ3" s="166"/>
      <c r="EK3" s="166"/>
      <c r="EL3" s="166"/>
      <c r="EM3" s="166"/>
      <c r="EN3" s="166"/>
      <c r="EO3" s="166"/>
      <c r="EP3" s="166"/>
      <c r="EQ3" s="166"/>
      <c r="ER3" s="166"/>
      <c r="ES3" s="166"/>
      <c r="ET3" s="166"/>
      <c r="EU3" s="166"/>
      <c r="EV3" s="166"/>
      <c r="EW3" s="166"/>
      <c r="EX3" s="166"/>
      <c r="EY3" s="166"/>
      <c r="EZ3" s="166"/>
      <c r="FA3" s="166"/>
      <c r="FB3" s="166"/>
      <c r="FC3" s="166"/>
      <c r="FD3" s="166"/>
      <c r="FE3" s="166"/>
      <c r="FF3" s="166"/>
      <c r="FG3" s="166"/>
      <c r="FH3" s="166"/>
      <c r="FI3" s="166"/>
      <c r="FJ3" s="166"/>
      <c r="FK3" s="166"/>
      <c r="FL3" s="166"/>
      <c r="FM3" s="166"/>
      <c r="FN3" s="166"/>
      <c r="FO3" s="166"/>
      <c r="FP3" s="166"/>
      <c r="FQ3" s="166"/>
      <c r="FR3" s="166"/>
      <c r="FS3" s="166"/>
      <c r="FT3" s="166"/>
      <c r="FU3" s="166"/>
      <c r="FV3" s="166"/>
      <c r="FW3" s="166"/>
      <c r="FX3" s="166"/>
      <c r="FY3" s="166"/>
      <c r="FZ3" s="166"/>
      <c r="GA3" s="166"/>
      <c r="GB3" s="166"/>
      <c r="GC3" s="166"/>
      <c r="GD3" s="166"/>
      <c r="GE3" s="166"/>
      <c r="GF3" s="166"/>
      <c r="GG3" s="166"/>
      <c r="GH3" s="166"/>
      <c r="GI3" s="166"/>
      <c r="GJ3" s="166"/>
      <c r="GK3" s="166"/>
      <c r="GL3" s="166"/>
      <c r="GM3" s="166"/>
      <c r="GN3" s="166"/>
      <c r="GO3" s="166"/>
      <c r="GP3" s="166"/>
      <c r="GQ3" s="166"/>
      <c r="GR3" s="166"/>
      <c r="GS3" s="166"/>
      <c r="GT3" s="166"/>
      <c r="GU3" s="166"/>
      <c r="GV3" s="166"/>
      <c r="GW3" s="166"/>
      <c r="GX3" s="166"/>
      <c r="GY3" s="166"/>
      <c r="GZ3" s="166"/>
      <c r="HA3" s="166"/>
      <c r="HB3" s="166"/>
      <c r="HC3" s="166"/>
      <c r="HD3" s="166"/>
      <c r="HE3" s="166"/>
      <c r="HF3" s="166"/>
      <c r="HG3" s="166"/>
      <c r="HH3" s="166"/>
      <c r="HI3" s="166"/>
      <c r="HJ3" s="166"/>
      <c r="HK3" s="166"/>
      <c r="HL3" s="166"/>
      <c r="HM3" s="166"/>
      <c r="HN3" s="166"/>
      <c r="HO3" s="166"/>
      <c r="HP3" s="166"/>
      <c r="HQ3" s="166"/>
      <c r="HR3" s="166"/>
      <c r="HS3" s="166"/>
      <c r="HT3" s="166"/>
      <c r="HU3" s="166"/>
      <c r="HV3" s="166"/>
      <c r="HW3" s="166"/>
      <c r="HX3" s="166"/>
      <c r="HY3" s="166"/>
      <c r="HZ3" s="166"/>
      <c r="IA3" s="166"/>
      <c r="IB3" s="166"/>
      <c r="IC3" s="166"/>
      <c r="ID3" s="166"/>
      <c r="IE3" s="166"/>
      <c r="IF3" s="166"/>
      <c r="IG3" s="166"/>
      <c r="IH3" s="166"/>
      <c r="II3" s="166"/>
      <c r="IJ3" s="166"/>
      <c r="IK3" s="166"/>
      <c r="IL3" s="166"/>
      <c r="IM3" s="166"/>
      <c r="IN3" s="166"/>
      <c r="IO3" s="166"/>
      <c r="IP3" s="166"/>
      <c r="IQ3" s="166"/>
      <c r="IR3" s="166"/>
      <c r="IS3" s="166"/>
      <c r="IT3" s="166"/>
      <c r="IU3" s="166"/>
      <c r="IV3" s="166"/>
    </row>
    <row r="4" spans="1:256" ht="21" customHeight="1" x14ac:dyDescent="0.2">
      <c r="A4" s="171" t="s">
        <v>2</v>
      </c>
      <c r="B4" s="173" t="s">
        <v>3</v>
      </c>
      <c r="C4" s="177" t="s">
        <v>87</v>
      </c>
      <c r="D4" s="178"/>
      <c r="E4" s="171" t="s">
        <v>44</v>
      </c>
      <c r="F4" s="175" t="s">
        <v>45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72"/>
      <c r="B5" s="174"/>
      <c r="C5" s="70" t="s">
        <v>82</v>
      </c>
      <c r="D5" s="71" t="s">
        <v>83</v>
      </c>
      <c r="E5" s="172"/>
      <c r="F5" s="176"/>
    </row>
    <row r="6" spans="1:256" ht="70.5" hidden="1" customHeight="1" x14ac:dyDescent="0.2">
      <c r="A6" s="18">
        <v>1</v>
      </c>
      <c r="B6" s="76" t="s">
        <v>95</v>
      </c>
      <c r="C6" s="69"/>
      <c r="D6" s="101"/>
      <c r="E6" s="37">
        <f t="shared" ref="E6:E48" si="0">SUM(C6:D6)</f>
        <v>0</v>
      </c>
      <c r="F6" s="48">
        <f>E6/E97</f>
        <v>0</v>
      </c>
    </row>
    <row r="7" spans="1:256" ht="52.5" hidden="1" customHeight="1" x14ac:dyDescent="0.2">
      <c r="A7" s="18">
        <v>3</v>
      </c>
      <c r="B7" s="76" t="s">
        <v>68</v>
      </c>
      <c r="C7" s="82"/>
      <c r="D7" s="83"/>
      <c r="E7" s="37">
        <f t="shared" si="0"/>
        <v>0</v>
      </c>
      <c r="F7" s="48">
        <f>E7/E97</f>
        <v>0</v>
      </c>
    </row>
    <row r="8" spans="1:256" ht="28.5" hidden="1" customHeight="1" x14ac:dyDescent="0.2">
      <c r="A8" s="18">
        <v>3</v>
      </c>
      <c r="B8" s="76" t="s">
        <v>104</v>
      </c>
      <c r="C8" s="82"/>
      <c r="D8" s="83"/>
      <c r="E8" s="37">
        <f t="shared" si="0"/>
        <v>0</v>
      </c>
      <c r="F8" s="48">
        <f>E8/E97</f>
        <v>0</v>
      </c>
    </row>
    <row r="9" spans="1:256" ht="28.5" hidden="1" customHeight="1" x14ac:dyDescent="0.2">
      <c r="A9" s="18">
        <v>3</v>
      </c>
      <c r="B9" s="76" t="s">
        <v>110</v>
      </c>
      <c r="C9" s="82"/>
      <c r="D9" s="83"/>
      <c r="E9" s="37">
        <f t="shared" ref="E9" si="1">SUM(C9:D9)</f>
        <v>0</v>
      </c>
      <c r="F9" s="48">
        <f>E9/E97</f>
        <v>0</v>
      </c>
    </row>
    <row r="10" spans="1:256" ht="45.75" hidden="1" customHeight="1" x14ac:dyDescent="0.2">
      <c r="A10" s="18">
        <v>1</v>
      </c>
      <c r="B10" s="77" t="s">
        <v>60</v>
      </c>
      <c r="C10" s="84"/>
      <c r="D10" s="83"/>
      <c r="E10" s="37">
        <f t="shared" si="0"/>
        <v>0</v>
      </c>
      <c r="F10" s="38">
        <f>E10/E97</f>
        <v>0</v>
      </c>
    </row>
    <row r="11" spans="1:256" ht="36.75" hidden="1" customHeight="1" x14ac:dyDescent="0.2">
      <c r="A11" s="18">
        <v>3</v>
      </c>
      <c r="B11" s="77" t="s">
        <v>96</v>
      </c>
      <c r="C11" s="84"/>
      <c r="D11" s="83"/>
      <c r="E11" s="37">
        <f t="shared" si="0"/>
        <v>0</v>
      </c>
      <c r="F11" s="38">
        <f>E11/E97</f>
        <v>0</v>
      </c>
    </row>
    <row r="12" spans="1:256" ht="36.75" hidden="1" customHeight="1" x14ac:dyDescent="0.2">
      <c r="A12" s="18">
        <v>2</v>
      </c>
      <c r="B12" s="77" t="s">
        <v>118</v>
      </c>
      <c r="C12" s="84"/>
      <c r="D12" s="83"/>
      <c r="E12" s="37">
        <f t="shared" ref="E12" si="2">SUM(C12:D12)</f>
        <v>0</v>
      </c>
      <c r="F12" s="38">
        <f>E12/E97</f>
        <v>0</v>
      </c>
    </row>
    <row r="13" spans="1:256" ht="21.75" hidden="1" customHeight="1" x14ac:dyDescent="0.2">
      <c r="A13" s="18">
        <v>3</v>
      </c>
      <c r="B13" s="75" t="s">
        <v>56</v>
      </c>
      <c r="C13" s="85"/>
      <c r="D13" s="86"/>
      <c r="E13" s="37">
        <f t="shared" si="0"/>
        <v>0</v>
      </c>
      <c r="F13" s="39">
        <f>E13/E97</f>
        <v>0</v>
      </c>
    </row>
    <row r="14" spans="1:256" ht="21.75" hidden="1" customHeight="1" x14ac:dyDescent="0.2">
      <c r="A14" s="18">
        <v>3</v>
      </c>
      <c r="B14" s="75" t="s">
        <v>119</v>
      </c>
      <c r="C14" s="85"/>
      <c r="D14" s="86"/>
      <c r="E14" s="37">
        <f t="shared" ref="E14" si="3">SUM(C14:D14)</f>
        <v>0</v>
      </c>
      <c r="F14" s="39">
        <f>E14/E97</f>
        <v>0</v>
      </c>
    </row>
    <row r="15" spans="1:256" ht="33.75" hidden="1" customHeight="1" x14ac:dyDescent="0.25">
      <c r="A15" s="18">
        <v>3</v>
      </c>
      <c r="B15" s="19" t="s">
        <v>52</v>
      </c>
      <c r="C15" s="85"/>
      <c r="D15" s="86"/>
      <c r="E15" s="37">
        <f t="shared" si="0"/>
        <v>0</v>
      </c>
      <c r="F15" s="39">
        <f>E15/E97</f>
        <v>0</v>
      </c>
    </row>
    <row r="16" spans="1:256" ht="18" hidden="1" customHeight="1" x14ac:dyDescent="0.25">
      <c r="A16" s="18">
        <v>3</v>
      </c>
      <c r="B16" s="22" t="s">
        <v>64</v>
      </c>
      <c r="C16" s="87"/>
      <c r="D16" s="88"/>
      <c r="E16" s="37">
        <f t="shared" si="0"/>
        <v>0</v>
      </c>
      <c r="F16" s="39">
        <f>E16/E97</f>
        <v>0</v>
      </c>
    </row>
    <row r="17" spans="1:6" ht="33" hidden="1" customHeight="1" x14ac:dyDescent="0.25">
      <c r="A17" s="18">
        <v>3</v>
      </c>
      <c r="B17" s="22" t="s">
        <v>65</v>
      </c>
      <c r="C17" s="87"/>
      <c r="D17" s="88"/>
      <c r="E17" s="37">
        <f t="shared" si="0"/>
        <v>0</v>
      </c>
      <c r="F17" s="39">
        <f>E17/E97</f>
        <v>0</v>
      </c>
    </row>
    <row r="18" spans="1:6" ht="33" hidden="1" customHeight="1" x14ac:dyDescent="0.25">
      <c r="A18" s="18">
        <v>3</v>
      </c>
      <c r="B18" s="22" t="s">
        <v>72</v>
      </c>
      <c r="C18" s="87"/>
      <c r="D18" s="88"/>
      <c r="E18" s="37">
        <f t="shared" si="0"/>
        <v>0</v>
      </c>
      <c r="F18" s="39">
        <f>E18/E97</f>
        <v>0</v>
      </c>
    </row>
    <row r="19" spans="1:6" ht="32.25" hidden="1" customHeight="1" x14ac:dyDescent="0.25">
      <c r="A19" s="18">
        <v>2</v>
      </c>
      <c r="B19" s="19" t="s">
        <v>55</v>
      </c>
      <c r="C19" s="84"/>
      <c r="D19" s="83"/>
      <c r="E19" s="37">
        <f t="shared" si="0"/>
        <v>0</v>
      </c>
      <c r="F19" s="40">
        <f>E19/E97</f>
        <v>0</v>
      </c>
    </row>
    <row r="20" spans="1:6" ht="47.25" hidden="1" customHeight="1" x14ac:dyDescent="0.25">
      <c r="A20" s="18">
        <v>3</v>
      </c>
      <c r="B20" s="22" t="s">
        <v>58</v>
      </c>
      <c r="C20" s="84"/>
      <c r="D20" s="83"/>
      <c r="E20" s="37">
        <f t="shared" si="0"/>
        <v>0</v>
      </c>
      <c r="F20" s="40">
        <f>E20/E97</f>
        <v>0</v>
      </c>
    </row>
    <row r="21" spans="1:6" ht="34.5" hidden="1" customHeight="1" x14ac:dyDescent="0.25">
      <c r="A21" s="18">
        <v>4</v>
      </c>
      <c r="B21" s="22" t="s">
        <v>93</v>
      </c>
      <c r="C21" s="84"/>
      <c r="D21" s="83"/>
      <c r="E21" s="37">
        <f t="shared" si="0"/>
        <v>0</v>
      </c>
      <c r="F21" s="40">
        <f>E21/E97</f>
        <v>0</v>
      </c>
    </row>
    <row r="22" spans="1:6" ht="33" hidden="1" customHeight="1" x14ac:dyDescent="0.25">
      <c r="A22" s="18">
        <v>3</v>
      </c>
      <c r="B22" s="22" t="s">
        <v>88</v>
      </c>
      <c r="C22" s="84"/>
      <c r="D22" s="83"/>
      <c r="E22" s="37">
        <f t="shared" si="0"/>
        <v>0</v>
      </c>
      <c r="F22" s="40">
        <f>E22/E97</f>
        <v>0</v>
      </c>
    </row>
    <row r="23" spans="1:6" ht="67.5" customHeight="1" x14ac:dyDescent="0.25">
      <c r="A23" s="18">
        <v>1</v>
      </c>
      <c r="B23" s="22" t="s">
        <v>99</v>
      </c>
      <c r="C23" s="84">
        <v>1</v>
      </c>
      <c r="D23" s="83">
        <v>0</v>
      </c>
      <c r="E23" s="37">
        <f t="shared" si="0"/>
        <v>1</v>
      </c>
      <c r="F23" s="40">
        <f>E23/E97</f>
        <v>1.1444266422522316E-4</v>
      </c>
    </row>
    <row r="24" spans="1:6" ht="48.75" hidden="1" customHeight="1" x14ac:dyDescent="0.25">
      <c r="A24" s="18">
        <v>3</v>
      </c>
      <c r="B24" s="22" t="s">
        <v>69</v>
      </c>
      <c r="C24" s="89"/>
      <c r="D24" s="88"/>
      <c r="E24" s="37">
        <f t="shared" si="0"/>
        <v>0</v>
      </c>
      <c r="F24" s="40">
        <f>E24/E97</f>
        <v>0</v>
      </c>
    </row>
    <row r="25" spans="1:6" ht="64.5" customHeight="1" x14ac:dyDescent="0.25">
      <c r="A25" s="18">
        <v>2</v>
      </c>
      <c r="B25" s="19" t="s">
        <v>53</v>
      </c>
      <c r="C25" s="84">
        <v>3</v>
      </c>
      <c r="D25" s="83">
        <v>56</v>
      </c>
      <c r="E25" s="37">
        <f t="shared" si="0"/>
        <v>59</v>
      </c>
      <c r="F25" s="40">
        <f>E25/E97</f>
        <v>6.7521171892881669E-3</v>
      </c>
    </row>
    <row r="26" spans="1:6" ht="48" customHeight="1" x14ac:dyDescent="0.25">
      <c r="A26" s="18">
        <v>3</v>
      </c>
      <c r="B26" s="19" t="s">
        <v>105</v>
      </c>
      <c r="C26" s="84">
        <v>0</v>
      </c>
      <c r="D26" s="83">
        <v>1</v>
      </c>
      <c r="E26" s="37">
        <f t="shared" si="0"/>
        <v>1</v>
      </c>
      <c r="F26" s="40">
        <f>E26/E97</f>
        <v>1.1444266422522316E-4</v>
      </c>
    </row>
    <row r="27" spans="1:6" ht="33" hidden="1" customHeight="1" x14ac:dyDescent="0.25">
      <c r="A27" s="18"/>
      <c r="B27" s="19" t="s">
        <v>94</v>
      </c>
      <c r="C27" s="84"/>
      <c r="D27" s="83"/>
      <c r="E27" s="37">
        <f t="shared" si="0"/>
        <v>0</v>
      </c>
      <c r="F27" s="40">
        <f>E27/E97</f>
        <v>0</v>
      </c>
    </row>
    <row r="28" spans="1:6" ht="32.25" hidden="1" customHeight="1" x14ac:dyDescent="0.25">
      <c r="A28" s="18"/>
      <c r="B28" s="19" t="s">
        <v>89</v>
      </c>
      <c r="C28" s="84"/>
      <c r="D28" s="83"/>
      <c r="E28" s="37">
        <f t="shared" si="0"/>
        <v>0</v>
      </c>
      <c r="F28" s="40">
        <f>E28/E97</f>
        <v>0</v>
      </c>
    </row>
    <row r="29" spans="1:6" ht="32.25" hidden="1" customHeight="1" x14ac:dyDescent="0.25">
      <c r="A29" s="18">
        <v>12</v>
      </c>
      <c r="B29" s="19" t="s">
        <v>107</v>
      </c>
      <c r="C29" s="84"/>
      <c r="D29" s="83"/>
      <c r="E29" s="37">
        <f t="shared" ref="E29" si="4">SUM(C29:D29)</f>
        <v>0</v>
      </c>
      <c r="F29" s="40">
        <f>E29/E97</f>
        <v>0</v>
      </c>
    </row>
    <row r="30" spans="1:6" ht="51.75" hidden="1" customHeight="1" x14ac:dyDescent="0.25">
      <c r="A30" s="18"/>
      <c r="B30" s="19" t="s">
        <v>90</v>
      </c>
      <c r="C30" s="84"/>
      <c r="D30" s="83"/>
      <c r="E30" s="37">
        <f t="shared" si="0"/>
        <v>0</v>
      </c>
      <c r="F30" s="40">
        <f>E30/E97</f>
        <v>0</v>
      </c>
    </row>
    <row r="31" spans="1:6" ht="34.5" customHeight="1" x14ac:dyDescent="0.25">
      <c r="A31" s="18">
        <v>4</v>
      </c>
      <c r="B31" s="19" t="s">
        <v>63</v>
      </c>
      <c r="C31" s="90">
        <v>1</v>
      </c>
      <c r="D31" s="86">
        <v>0</v>
      </c>
      <c r="E31" s="37">
        <f t="shared" si="0"/>
        <v>1</v>
      </c>
      <c r="F31" s="40">
        <f>E31/E97</f>
        <v>1.1444266422522316E-4</v>
      </c>
    </row>
    <row r="32" spans="1:6" ht="51" hidden="1" customHeight="1" x14ac:dyDescent="0.25">
      <c r="A32" s="18"/>
      <c r="B32" s="22" t="s">
        <v>59</v>
      </c>
      <c r="C32" s="89"/>
      <c r="D32" s="88"/>
      <c r="E32" s="37">
        <f t="shared" si="0"/>
        <v>0</v>
      </c>
      <c r="F32" s="40">
        <f>E32/E97</f>
        <v>0</v>
      </c>
    </row>
    <row r="33" spans="1:6" ht="25.5" customHeight="1" x14ac:dyDescent="0.2">
      <c r="A33" s="18">
        <v>5</v>
      </c>
      <c r="B33" s="72" t="s">
        <v>106</v>
      </c>
      <c r="C33" s="89">
        <v>1</v>
      </c>
      <c r="D33" s="88">
        <v>0</v>
      </c>
      <c r="E33" s="37">
        <f t="shared" si="0"/>
        <v>1</v>
      </c>
      <c r="F33" s="40">
        <f>E33/E97</f>
        <v>1.1444266422522316E-4</v>
      </c>
    </row>
    <row r="34" spans="1:6" ht="33" customHeight="1" x14ac:dyDescent="0.2">
      <c r="A34" s="18">
        <v>6</v>
      </c>
      <c r="B34" s="72" t="s">
        <v>140</v>
      </c>
      <c r="C34" s="89">
        <v>0</v>
      </c>
      <c r="D34" s="88">
        <v>1</v>
      </c>
      <c r="E34" s="37">
        <f t="shared" ref="E34" si="5">SUM(C34:D34)</f>
        <v>1</v>
      </c>
      <c r="F34" s="40">
        <f>E34/E97</f>
        <v>1.1444266422522316E-4</v>
      </c>
    </row>
    <row r="35" spans="1:6" ht="66" customHeight="1" x14ac:dyDescent="0.2">
      <c r="A35" s="18">
        <v>7</v>
      </c>
      <c r="B35" s="72" t="s">
        <v>141</v>
      </c>
      <c r="C35" s="89">
        <v>0</v>
      </c>
      <c r="D35" s="88">
        <v>1</v>
      </c>
      <c r="E35" s="37">
        <f t="shared" ref="E35" si="6">SUM(C35:D35)</f>
        <v>1</v>
      </c>
      <c r="F35" s="40">
        <f>E35/E97</f>
        <v>1.1444266422522316E-4</v>
      </c>
    </row>
    <row r="36" spans="1:6" ht="30" customHeight="1" x14ac:dyDescent="0.25">
      <c r="A36" s="18">
        <v>8</v>
      </c>
      <c r="B36" s="22" t="s">
        <v>102</v>
      </c>
      <c r="C36" s="89">
        <v>2</v>
      </c>
      <c r="D36" s="88">
        <v>0</v>
      </c>
      <c r="E36" s="37">
        <f t="shared" si="0"/>
        <v>2</v>
      </c>
      <c r="F36" s="40">
        <f>E36/E97</f>
        <v>2.2888532845044633E-4</v>
      </c>
    </row>
    <row r="37" spans="1:6" ht="33.75" hidden="1" customHeight="1" x14ac:dyDescent="0.25">
      <c r="A37" s="18"/>
      <c r="B37" s="22" t="s">
        <v>103</v>
      </c>
      <c r="C37" s="89"/>
      <c r="D37" s="88"/>
      <c r="E37" s="37">
        <f t="shared" si="0"/>
        <v>0</v>
      </c>
      <c r="F37" s="40">
        <f>E37/E97</f>
        <v>0</v>
      </c>
    </row>
    <row r="38" spans="1:6" ht="50.25" customHeight="1" x14ac:dyDescent="0.25">
      <c r="A38" s="18">
        <v>9</v>
      </c>
      <c r="B38" s="19" t="s">
        <v>54</v>
      </c>
      <c r="C38" s="84">
        <v>1</v>
      </c>
      <c r="D38" s="83">
        <v>0</v>
      </c>
      <c r="E38" s="37">
        <f t="shared" si="0"/>
        <v>1</v>
      </c>
      <c r="F38" s="40">
        <f>E38/E97</f>
        <v>1.1444266422522316E-4</v>
      </c>
    </row>
    <row r="39" spans="1:6" ht="50.25" customHeight="1" x14ac:dyDescent="0.25">
      <c r="A39" s="18">
        <v>10</v>
      </c>
      <c r="B39" s="19" t="s">
        <v>54</v>
      </c>
      <c r="C39" s="84">
        <v>0</v>
      </c>
      <c r="D39" s="83">
        <v>101</v>
      </c>
      <c r="E39" s="37">
        <f t="shared" ref="E39" si="7">SUM(C39:D39)</f>
        <v>101</v>
      </c>
      <c r="F39" s="40">
        <f>E39/E97</f>
        <v>1.155870908674754E-2</v>
      </c>
    </row>
    <row r="40" spans="1:6" ht="35.25" customHeight="1" x14ac:dyDescent="0.2">
      <c r="A40" s="18">
        <v>11</v>
      </c>
      <c r="B40" s="75" t="s">
        <v>111</v>
      </c>
      <c r="C40" s="84">
        <v>1</v>
      </c>
      <c r="D40" s="83">
        <v>0</v>
      </c>
      <c r="E40" s="37">
        <f t="shared" si="0"/>
        <v>1</v>
      </c>
      <c r="F40" s="40">
        <f>E40/E97</f>
        <v>1.1444266422522316E-4</v>
      </c>
    </row>
    <row r="41" spans="1:6" ht="35.25" customHeight="1" x14ac:dyDescent="0.2">
      <c r="A41" s="18">
        <v>12</v>
      </c>
      <c r="B41" s="75" t="s">
        <v>142</v>
      </c>
      <c r="C41" s="118">
        <v>0</v>
      </c>
      <c r="D41" s="83">
        <v>1</v>
      </c>
      <c r="E41" s="37">
        <f t="shared" ref="E41" si="8">SUM(C41:D41)</f>
        <v>1</v>
      </c>
      <c r="F41" s="40">
        <f>E41/E97</f>
        <v>1.1444266422522316E-4</v>
      </c>
    </row>
    <row r="42" spans="1:6" ht="33" hidden="1" customHeight="1" x14ac:dyDescent="0.25">
      <c r="A42" s="18"/>
      <c r="B42" s="19" t="s">
        <v>75</v>
      </c>
      <c r="C42" s="90"/>
      <c r="D42" s="86"/>
      <c r="E42" s="37">
        <f t="shared" si="0"/>
        <v>0</v>
      </c>
      <c r="F42" s="40">
        <f>E42/E97</f>
        <v>0</v>
      </c>
    </row>
    <row r="43" spans="1:6" ht="33" hidden="1" customHeight="1" x14ac:dyDescent="0.25">
      <c r="A43" s="18"/>
      <c r="B43" s="19" t="s">
        <v>121</v>
      </c>
      <c r="C43" s="90"/>
      <c r="D43" s="86"/>
      <c r="E43" s="37">
        <f t="shared" ref="E43" si="9">SUM(C43:D43)</f>
        <v>0</v>
      </c>
      <c r="F43" s="40">
        <f>E43/E97</f>
        <v>0</v>
      </c>
    </row>
    <row r="44" spans="1:6" ht="16.5" hidden="1" customHeight="1" x14ac:dyDescent="0.25">
      <c r="A44" s="18"/>
      <c r="B44" s="19" t="s">
        <v>97</v>
      </c>
      <c r="C44" s="90"/>
      <c r="D44" s="86"/>
      <c r="E44" s="37">
        <f t="shared" si="0"/>
        <v>0</v>
      </c>
      <c r="F44" s="40">
        <f>E44/E97</f>
        <v>0</v>
      </c>
    </row>
    <row r="45" spans="1:6" ht="20.25" hidden="1" customHeight="1" x14ac:dyDescent="0.25">
      <c r="A45" s="18"/>
      <c r="B45" s="19" t="s">
        <v>122</v>
      </c>
      <c r="C45" s="90"/>
      <c r="D45" s="86"/>
      <c r="E45" s="37">
        <f t="shared" ref="E45" si="10">SUM(C45:D45)</f>
        <v>0</v>
      </c>
      <c r="F45" s="40">
        <f>E45/E97</f>
        <v>0</v>
      </c>
    </row>
    <row r="46" spans="1:6" ht="31.5" hidden="1" customHeight="1" x14ac:dyDescent="0.2">
      <c r="A46" s="18">
        <v>6</v>
      </c>
      <c r="B46" s="78" t="s">
        <v>108</v>
      </c>
      <c r="C46" s="90"/>
      <c r="D46" s="86"/>
      <c r="E46" s="37">
        <f t="shared" ref="E46" si="11">SUM(C46:D46)</f>
        <v>0</v>
      </c>
      <c r="F46" s="40">
        <f>E46/E97</f>
        <v>0</v>
      </c>
    </row>
    <row r="47" spans="1:6" ht="33.75" customHeight="1" x14ac:dyDescent="0.2">
      <c r="A47" s="21">
        <v>13</v>
      </c>
      <c r="B47" s="78" t="s">
        <v>6</v>
      </c>
      <c r="C47" s="85">
        <v>14</v>
      </c>
      <c r="D47" s="86">
        <v>88</v>
      </c>
      <c r="E47" s="37">
        <f t="shared" si="0"/>
        <v>102</v>
      </c>
      <c r="F47" s="40">
        <f>E47/E97</f>
        <v>1.1673151750972763E-2</v>
      </c>
    </row>
    <row r="48" spans="1:6" ht="33.75" hidden="1" customHeight="1" x14ac:dyDescent="0.2">
      <c r="A48" s="21">
        <v>8</v>
      </c>
      <c r="B48" s="78" t="s">
        <v>70</v>
      </c>
      <c r="C48" s="85"/>
      <c r="D48" s="86"/>
      <c r="E48" s="37">
        <f t="shared" si="0"/>
        <v>0</v>
      </c>
      <c r="F48" s="40">
        <f>E48/E97</f>
        <v>0</v>
      </c>
    </row>
    <row r="49" spans="1:6" ht="20.25" customHeight="1" x14ac:dyDescent="0.2">
      <c r="A49" s="21">
        <v>14</v>
      </c>
      <c r="B49" s="78" t="s">
        <v>7</v>
      </c>
      <c r="C49" s="85">
        <v>106</v>
      </c>
      <c r="D49" s="86">
        <v>62</v>
      </c>
      <c r="E49" s="37">
        <f t="shared" ref="E49:E91" si="12">SUM(C49:D49)</f>
        <v>168</v>
      </c>
      <c r="F49" s="40">
        <f>E49/E97</f>
        <v>1.9226367589837492E-2</v>
      </c>
    </row>
    <row r="50" spans="1:6" s="109" customFormat="1" ht="20.25" customHeight="1" x14ac:dyDescent="0.2">
      <c r="A50" s="21">
        <v>15</v>
      </c>
      <c r="B50" s="78" t="s">
        <v>61</v>
      </c>
      <c r="C50" s="85">
        <v>16</v>
      </c>
      <c r="D50" s="86">
        <v>29</v>
      </c>
      <c r="E50" s="37">
        <f t="shared" si="12"/>
        <v>45</v>
      </c>
      <c r="F50" s="40">
        <f>E50/E97</f>
        <v>5.1499198901350423E-3</v>
      </c>
    </row>
    <row r="51" spans="1:6" ht="20.25" hidden="1" customHeight="1" x14ac:dyDescent="0.2">
      <c r="A51" s="21">
        <v>10</v>
      </c>
      <c r="B51" s="78" t="s">
        <v>117</v>
      </c>
      <c r="C51" s="85"/>
      <c r="D51" s="86"/>
      <c r="E51" s="37">
        <f t="shared" ref="E51" si="13">SUM(C51:D51)</f>
        <v>0</v>
      </c>
      <c r="F51" s="40">
        <f>E51/E97</f>
        <v>0</v>
      </c>
    </row>
    <row r="52" spans="1:6" ht="21" customHeight="1" x14ac:dyDescent="0.2">
      <c r="A52" s="21">
        <v>16</v>
      </c>
      <c r="B52" s="78" t="s">
        <v>8</v>
      </c>
      <c r="C52" s="85">
        <v>110</v>
      </c>
      <c r="D52" s="86">
        <v>74</v>
      </c>
      <c r="E52" s="37">
        <f t="shared" si="12"/>
        <v>184</v>
      </c>
      <c r="F52" s="40">
        <f>E52/E97</f>
        <v>2.1057450217441064E-2</v>
      </c>
    </row>
    <row r="53" spans="1:6" ht="18.75" customHeight="1" x14ac:dyDescent="0.2">
      <c r="A53" s="21">
        <v>17</v>
      </c>
      <c r="B53" s="78" t="s">
        <v>9</v>
      </c>
      <c r="C53" s="85">
        <v>121</v>
      </c>
      <c r="D53" s="86">
        <v>240</v>
      </c>
      <c r="E53" s="37">
        <f t="shared" si="12"/>
        <v>361</v>
      </c>
      <c r="F53" s="40">
        <f>E53/E97</f>
        <v>4.1313801785305561E-2</v>
      </c>
    </row>
    <row r="54" spans="1:6" ht="18.75" customHeight="1" x14ac:dyDescent="0.2">
      <c r="A54" s="21">
        <v>18</v>
      </c>
      <c r="B54" s="78" t="s">
        <v>10</v>
      </c>
      <c r="C54" s="85">
        <v>116</v>
      </c>
      <c r="D54" s="86">
        <v>2163</v>
      </c>
      <c r="E54" s="37">
        <f t="shared" si="12"/>
        <v>2279</v>
      </c>
      <c r="F54" s="40">
        <f>E54/E97</f>
        <v>0.26081483176928361</v>
      </c>
    </row>
    <row r="55" spans="1:6" ht="18.75" customHeight="1" x14ac:dyDescent="0.2">
      <c r="A55" s="21">
        <v>19</v>
      </c>
      <c r="B55" s="78" t="s">
        <v>71</v>
      </c>
      <c r="C55" s="91">
        <v>3</v>
      </c>
      <c r="D55" s="92">
        <v>1</v>
      </c>
      <c r="E55" s="37">
        <f t="shared" si="12"/>
        <v>4</v>
      </c>
      <c r="F55" s="40">
        <f>E55/E97</f>
        <v>4.5777065690089265E-4</v>
      </c>
    </row>
    <row r="56" spans="1:6" ht="18.75" customHeight="1" x14ac:dyDescent="0.2">
      <c r="A56" s="21">
        <v>20</v>
      </c>
      <c r="B56" s="78" t="s">
        <v>50</v>
      </c>
      <c r="C56" s="91">
        <v>70</v>
      </c>
      <c r="D56" s="92">
        <v>0</v>
      </c>
      <c r="E56" s="37">
        <f t="shared" si="12"/>
        <v>70</v>
      </c>
      <c r="F56" s="41">
        <f>E56/E97</f>
        <v>8.0109864957656207E-3</v>
      </c>
    </row>
    <row r="57" spans="1:6" ht="31.5" customHeight="1" x14ac:dyDescent="0.2">
      <c r="A57" s="102">
        <v>21</v>
      </c>
      <c r="B57" s="103" t="s">
        <v>21</v>
      </c>
      <c r="C57" s="110">
        <v>55</v>
      </c>
      <c r="D57" s="111">
        <v>790</v>
      </c>
      <c r="E57" s="106">
        <f t="shared" si="12"/>
        <v>845</v>
      </c>
      <c r="F57" s="112">
        <f>E57/E97</f>
        <v>9.6704051270313576E-2</v>
      </c>
    </row>
    <row r="58" spans="1:6" ht="31.5" customHeight="1" x14ac:dyDescent="0.2">
      <c r="A58" s="102">
        <v>22</v>
      </c>
      <c r="B58" s="103" t="s">
        <v>128</v>
      </c>
      <c r="C58" s="110">
        <v>24</v>
      </c>
      <c r="D58" s="111">
        <v>0</v>
      </c>
      <c r="E58" s="106">
        <f t="shared" ref="E58:E60" si="14">SUM(C58:D58)</f>
        <v>24</v>
      </c>
      <c r="F58" s="112">
        <f>E58/E97</f>
        <v>2.7466239414053561E-3</v>
      </c>
    </row>
    <row r="59" spans="1:6" ht="31.5" customHeight="1" x14ac:dyDescent="0.2">
      <c r="A59" s="102">
        <v>23</v>
      </c>
      <c r="B59" s="103" t="s">
        <v>129</v>
      </c>
      <c r="C59" s="110">
        <v>4</v>
      </c>
      <c r="D59" s="111">
        <v>1</v>
      </c>
      <c r="E59" s="106">
        <f t="shared" si="14"/>
        <v>5</v>
      </c>
      <c r="F59" s="112">
        <f>E59/E97</f>
        <v>5.7221332112611584E-4</v>
      </c>
    </row>
    <row r="60" spans="1:6" ht="31.5" customHeight="1" x14ac:dyDescent="0.2">
      <c r="A60" s="102">
        <v>24</v>
      </c>
      <c r="B60" s="103" t="s">
        <v>130</v>
      </c>
      <c r="C60" s="110">
        <v>12</v>
      </c>
      <c r="D60" s="111">
        <v>0</v>
      </c>
      <c r="E60" s="106">
        <f t="shared" si="14"/>
        <v>12</v>
      </c>
      <c r="F60" s="112">
        <f>E60/E97</f>
        <v>1.3733119707026781E-3</v>
      </c>
    </row>
    <row r="61" spans="1:6" ht="31.5" hidden="1" customHeight="1" x14ac:dyDescent="0.2">
      <c r="A61" s="21">
        <v>17</v>
      </c>
      <c r="B61" s="78" t="s">
        <v>62</v>
      </c>
      <c r="C61" s="91"/>
      <c r="D61" s="92"/>
      <c r="E61" s="37">
        <f t="shared" si="12"/>
        <v>0</v>
      </c>
      <c r="F61" s="41">
        <f>E61/E97</f>
        <v>0</v>
      </c>
    </row>
    <row r="62" spans="1:6" ht="31.5" customHeight="1" x14ac:dyDescent="0.2">
      <c r="A62" s="21">
        <v>25</v>
      </c>
      <c r="B62" s="78" t="s">
        <v>74</v>
      </c>
      <c r="C62" s="91">
        <v>0</v>
      </c>
      <c r="D62" s="92">
        <v>1</v>
      </c>
      <c r="E62" s="37">
        <f t="shared" si="12"/>
        <v>1</v>
      </c>
      <c r="F62" s="41">
        <f>E62/E97</f>
        <v>1.1444266422522316E-4</v>
      </c>
    </row>
    <row r="63" spans="1:6" ht="34.5" customHeight="1" x14ac:dyDescent="0.2">
      <c r="A63" s="21">
        <v>26</v>
      </c>
      <c r="B63" s="78" t="s">
        <v>11</v>
      </c>
      <c r="C63" s="85">
        <v>340</v>
      </c>
      <c r="D63" s="86">
        <v>180</v>
      </c>
      <c r="E63" s="37">
        <f t="shared" si="12"/>
        <v>520</v>
      </c>
      <c r="F63" s="40">
        <f>E63/E97</f>
        <v>5.9510185397116042E-2</v>
      </c>
    </row>
    <row r="64" spans="1:6" ht="32.25" customHeight="1" x14ac:dyDescent="0.2">
      <c r="A64" s="21">
        <v>27</v>
      </c>
      <c r="B64" s="78" t="s">
        <v>12</v>
      </c>
      <c r="C64" s="85">
        <v>784</v>
      </c>
      <c r="D64" s="86">
        <v>326</v>
      </c>
      <c r="E64" s="37">
        <f t="shared" si="12"/>
        <v>1110</v>
      </c>
      <c r="F64" s="40">
        <f>E64/E97</f>
        <v>0.1270313572899977</v>
      </c>
    </row>
    <row r="65" spans="1:6" ht="33.75" customHeight="1" x14ac:dyDescent="0.2">
      <c r="A65" s="21">
        <v>28</v>
      </c>
      <c r="B65" s="78" t="s">
        <v>13</v>
      </c>
      <c r="C65" s="85">
        <v>8</v>
      </c>
      <c r="D65" s="86">
        <v>14</v>
      </c>
      <c r="E65" s="37">
        <f t="shared" si="12"/>
        <v>22</v>
      </c>
      <c r="F65" s="40">
        <f>E65/E97</f>
        <v>2.5177386129549098E-3</v>
      </c>
    </row>
    <row r="66" spans="1:6" ht="34.5" customHeight="1" x14ac:dyDescent="0.2">
      <c r="A66" s="21">
        <v>29</v>
      </c>
      <c r="B66" s="78" t="s">
        <v>14</v>
      </c>
      <c r="C66" s="85">
        <v>6</v>
      </c>
      <c r="D66" s="86">
        <v>42</v>
      </c>
      <c r="E66" s="37">
        <f t="shared" si="12"/>
        <v>48</v>
      </c>
      <c r="F66" s="40">
        <f>E66/E97</f>
        <v>5.4932478828107123E-3</v>
      </c>
    </row>
    <row r="67" spans="1:6" ht="18.75" customHeight="1" x14ac:dyDescent="0.25">
      <c r="A67" s="21">
        <v>30</v>
      </c>
      <c r="B67" s="22" t="s">
        <v>66</v>
      </c>
      <c r="C67" s="89">
        <v>8</v>
      </c>
      <c r="D67" s="88">
        <v>408</v>
      </c>
      <c r="E67" s="37">
        <f t="shared" si="12"/>
        <v>416</v>
      </c>
      <c r="F67" s="40">
        <f>E67/E97</f>
        <v>4.7608148317692833E-2</v>
      </c>
    </row>
    <row r="68" spans="1:6" ht="32.25" customHeight="1" x14ac:dyDescent="0.2">
      <c r="A68" s="21">
        <v>31</v>
      </c>
      <c r="B68" s="78" t="s">
        <v>15</v>
      </c>
      <c r="C68" s="85">
        <v>51</v>
      </c>
      <c r="D68" s="86">
        <v>274</v>
      </c>
      <c r="E68" s="37">
        <f t="shared" si="12"/>
        <v>325</v>
      </c>
      <c r="F68" s="40">
        <f>E68/E97</f>
        <v>3.7193865873197528E-2</v>
      </c>
    </row>
    <row r="69" spans="1:6" ht="50.25" customHeight="1" x14ac:dyDescent="0.2">
      <c r="A69" s="21">
        <v>32</v>
      </c>
      <c r="B69" s="78" t="s">
        <v>16</v>
      </c>
      <c r="C69" s="85">
        <v>59</v>
      </c>
      <c r="D69" s="86">
        <v>221</v>
      </c>
      <c r="E69" s="37">
        <f t="shared" si="12"/>
        <v>280</v>
      </c>
      <c r="F69" s="40">
        <f>E69/E97</f>
        <v>3.2043945983062483E-2</v>
      </c>
    </row>
    <row r="70" spans="1:6" s="17" customFormat="1" ht="47.25" customHeight="1" x14ac:dyDescent="0.2">
      <c r="A70" s="102">
        <v>33</v>
      </c>
      <c r="B70" s="103" t="s">
        <v>17</v>
      </c>
      <c r="C70" s="104">
        <v>185</v>
      </c>
      <c r="D70" s="105">
        <v>950</v>
      </c>
      <c r="E70" s="106">
        <f t="shared" si="12"/>
        <v>1135</v>
      </c>
      <c r="F70" s="107">
        <f>E70/E97</f>
        <v>0.1298924238956283</v>
      </c>
    </row>
    <row r="71" spans="1:6" s="17" customFormat="1" ht="47.25" customHeight="1" x14ac:dyDescent="0.2">
      <c r="A71" s="102">
        <v>34</v>
      </c>
      <c r="B71" s="103" t="s">
        <v>131</v>
      </c>
      <c r="C71" s="104">
        <v>6</v>
      </c>
      <c r="D71" s="105">
        <v>0</v>
      </c>
      <c r="E71" s="106">
        <f t="shared" ref="E71:E74" si="15">SUM(C71:D71)</f>
        <v>6</v>
      </c>
      <c r="F71" s="107">
        <f>E71/E97</f>
        <v>6.8665598535133903E-4</v>
      </c>
    </row>
    <row r="72" spans="1:6" s="17" customFormat="1" ht="47.25" customHeight="1" x14ac:dyDescent="0.2">
      <c r="A72" s="102">
        <v>35</v>
      </c>
      <c r="B72" s="103" t="s">
        <v>132</v>
      </c>
      <c r="C72" s="104">
        <v>1</v>
      </c>
      <c r="D72" s="105">
        <v>0</v>
      </c>
      <c r="E72" s="106">
        <f t="shared" si="15"/>
        <v>1</v>
      </c>
      <c r="F72" s="107">
        <f>E72/E97</f>
        <v>1.1444266422522316E-4</v>
      </c>
    </row>
    <row r="73" spans="1:6" s="17" customFormat="1" ht="47.25" customHeight="1" x14ac:dyDescent="0.2">
      <c r="A73" s="102">
        <v>36</v>
      </c>
      <c r="B73" s="103" t="s">
        <v>133</v>
      </c>
      <c r="C73" s="104">
        <v>10</v>
      </c>
      <c r="D73" s="105">
        <v>1</v>
      </c>
      <c r="E73" s="106">
        <f t="shared" si="15"/>
        <v>11</v>
      </c>
      <c r="F73" s="107">
        <f>E73/E97</f>
        <v>1.2588693064774549E-3</v>
      </c>
    </row>
    <row r="74" spans="1:6" s="17" customFormat="1" ht="47.25" customHeight="1" x14ac:dyDescent="0.2">
      <c r="A74" s="102">
        <v>37</v>
      </c>
      <c r="B74" s="103" t="s">
        <v>134</v>
      </c>
      <c r="C74" s="104">
        <v>104</v>
      </c>
      <c r="D74" s="105">
        <v>4</v>
      </c>
      <c r="E74" s="106">
        <f t="shared" si="15"/>
        <v>108</v>
      </c>
      <c r="F74" s="107">
        <f>E74/E97</f>
        <v>1.2359807736324101E-2</v>
      </c>
    </row>
    <row r="75" spans="1:6" s="17" customFormat="1" ht="34.5" customHeight="1" x14ac:dyDescent="0.2">
      <c r="A75" s="21">
        <v>38</v>
      </c>
      <c r="B75" s="78" t="s">
        <v>47</v>
      </c>
      <c r="C75" s="85">
        <v>4</v>
      </c>
      <c r="D75" s="86">
        <v>0</v>
      </c>
      <c r="E75" s="37">
        <f t="shared" si="12"/>
        <v>4</v>
      </c>
      <c r="F75" s="40">
        <f>E75/E97</f>
        <v>4.5777065690089265E-4</v>
      </c>
    </row>
    <row r="76" spans="1:6" ht="20.25" customHeight="1" x14ac:dyDescent="0.2">
      <c r="A76" s="21">
        <v>39</v>
      </c>
      <c r="B76" s="78" t="s">
        <v>18</v>
      </c>
      <c r="C76" s="85">
        <v>12</v>
      </c>
      <c r="D76" s="86">
        <v>2</v>
      </c>
      <c r="E76" s="37">
        <f t="shared" si="12"/>
        <v>14</v>
      </c>
      <c r="F76" s="40">
        <f>E76/E97</f>
        <v>1.6021972991531242E-3</v>
      </c>
    </row>
    <row r="77" spans="1:6" ht="37.5" customHeight="1" x14ac:dyDescent="0.2">
      <c r="A77" s="21">
        <v>40</v>
      </c>
      <c r="B77" s="78" t="s">
        <v>49</v>
      </c>
      <c r="C77" s="85">
        <v>7</v>
      </c>
      <c r="D77" s="86">
        <v>1</v>
      </c>
      <c r="E77" s="37">
        <f t="shared" si="12"/>
        <v>8</v>
      </c>
      <c r="F77" s="40">
        <f>E77/E97</f>
        <v>9.1554131380178531E-4</v>
      </c>
    </row>
    <row r="78" spans="1:6" ht="36.75" customHeight="1" x14ac:dyDescent="0.2">
      <c r="A78" s="21">
        <v>41</v>
      </c>
      <c r="B78" s="79" t="s">
        <v>46</v>
      </c>
      <c r="C78" s="85">
        <v>179</v>
      </c>
      <c r="D78" s="86">
        <v>2</v>
      </c>
      <c r="E78" s="37">
        <f t="shared" si="12"/>
        <v>181</v>
      </c>
      <c r="F78" s="42">
        <f>E78/E97</f>
        <v>2.0714122224765392E-2</v>
      </c>
    </row>
    <row r="79" spans="1:6" ht="33.75" hidden="1" customHeight="1" x14ac:dyDescent="0.25">
      <c r="A79" s="21"/>
      <c r="B79" s="22" t="s">
        <v>67</v>
      </c>
      <c r="C79" s="89"/>
      <c r="D79" s="88"/>
      <c r="E79" s="37">
        <f t="shared" si="12"/>
        <v>0</v>
      </c>
      <c r="F79" s="42">
        <f>E79/E97</f>
        <v>0</v>
      </c>
    </row>
    <row r="80" spans="1:6" ht="45.75" customHeight="1" x14ac:dyDescent="0.2">
      <c r="A80" s="21">
        <v>42</v>
      </c>
      <c r="B80" s="78" t="s">
        <v>22</v>
      </c>
      <c r="C80" s="85">
        <v>88</v>
      </c>
      <c r="D80" s="86">
        <v>2</v>
      </c>
      <c r="E80" s="37">
        <f t="shared" si="12"/>
        <v>90</v>
      </c>
      <c r="F80" s="40">
        <f>E80/E97</f>
        <v>1.0299839780270085E-2</v>
      </c>
    </row>
    <row r="81" spans="1:6" ht="65.25" customHeight="1" x14ac:dyDescent="0.2">
      <c r="A81" s="21">
        <v>43</v>
      </c>
      <c r="B81" s="78" t="s">
        <v>19</v>
      </c>
      <c r="C81" s="85">
        <v>51</v>
      </c>
      <c r="D81" s="86">
        <v>2</v>
      </c>
      <c r="E81" s="37">
        <f t="shared" si="12"/>
        <v>53</v>
      </c>
      <c r="F81" s="40">
        <f>E81/E97</f>
        <v>6.0654612039368278E-3</v>
      </c>
    </row>
    <row r="82" spans="1:6" ht="34.5" customHeight="1" x14ac:dyDescent="0.2">
      <c r="A82" s="21">
        <v>44</v>
      </c>
      <c r="B82" s="78" t="s">
        <v>51</v>
      </c>
      <c r="C82" s="85">
        <v>7</v>
      </c>
      <c r="D82" s="86">
        <v>31</v>
      </c>
      <c r="E82" s="37">
        <f t="shared" si="12"/>
        <v>38</v>
      </c>
      <c r="F82" s="40">
        <f>E82/E97</f>
        <v>4.3488212405584804E-3</v>
      </c>
    </row>
    <row r="83" spans="1:6" ht="33" customHeight="1" x14ac:dyDescent="0.2">
      <c r="A83" s="21">
        <v>45</v>
      </c>
      <c r="B83" s="78" t="s">
        <v>57</v>
      </c>
      <c r="C83" s="85">
        <v>25</v>
      </c>
      <c r="D83" s="86">
        <v>2</v>
      </c>
      <c r="E83" s="37">
        <f t="shared" si="12"/>
        <v>27</v>
      </c>
      <c r="F83" s="40">
        <f>E83/E97</f>
        <v>3.0899519340810253E-3</v>
      </c>
    </row>
    <row r="84" spans="1:6" ht="49.5" customHeight="1" x14ac:dyDescent="0.2">
      <c r="A84" s="102">
        <v>46</v>
      </c>
      <c r="B84" s="103" t="s">
        <v>20</v>
      </c>
      <c r="C84" s="104">
        <v>16</v>
      </c>
      <c r="D84" s="105">
        <v>24</v>
      </c>
      <c r="E84" s="106">
        <f t="shared" si="12"/>
        <v>40</v>
      </c>
      <c r="F84" s="107">
        <f>E84/E97</f>
        <v>4.5777065690089267E-3</v>
      </c>
    </row>
    <row r="85" spans="1:6" ht="36" customHeight="1" x14ac:dyDescent="0.2">
      <c r="A85" s="102">
        <v>47</v>
      </c>
      <c r="B85" s="103" t="s">
        <v>135</v>
      </c>
      <c r="C85" s="113">
        <v>1</v>
      </c>
      <c r="D85" s="114">
        <v>0</v>
      </c>
      <c r="E85" s="106">
        <f t="shared" ref="E85:E86" si="16">SUM(C85:D85)</f>
        <v>1</v>
      </c>
      <c r="F85" s="107">
        <f>E85/E97</f>
        <v>1.1444266422522316E-4</v>
      </c>
    </row>
    <row r="86" spans="1:6" ht="35.25" customHeight="1" x14ac:dyDescent="0.2">
      <c r="A86" s="102">
        <v>48</v>
      </c>
      <c r="B86" s="103" t="s">
        <v>136</v>
      </c>
      <c r="C86" s="113">
        <v>1</v>
      </c>
      <c r="D86" s="114">
        <v>2</v>
      </c>
      <c r="E86" s="106">
        <f t="shared" si="16"/>
        <v>3</v>
      </c>
      <c r="F86" s="107">
        <f>E86/E97</f>
        <v>3.4332799267566952E-4</v>
      </c>
    </row>
    <row r="87" spans="1:6" ht="78.75" customHeight="1" x14ac:dyDescent="0.2">
      <c r="A87" s="21">
        <v>49</v>
      </c>
      <c r="B87" s="80" t="s">
        <v>48</v>
      </c>
      <c r="C87" s="93">
        <v>10</v>
      </c>
      <c r="D87" s="94">
        <v>15</v>
      </c>
      <c r="E87" s="37">
        <f t="shared" si="12"/>
        <v>25</v>
      </c>
      <c r="F87" s="43">
        <f>E87/E97</f>
        <v>2.8610666056305789E-3</v>
      </c>
    </row>
    <row r="88" spans="1:6" ht="37.5" hidden="1" customHeight="1" x14ac:dyDescent="0.2">
      <c r="A88" s="21"/>
      <c r="B88" s="80" t="s">
        <v>100</v>
      </c>
      <c r="C88" s="93"/>
      <c r="D88" s="94"/>
      <c r="E88" s="37">
        <f t="shared" si="12"/>
        <v>0</v>
      </c>
      <c r="F88" s="43">
        <f>E88/E97</f>
        <v>0</v>
      </c>
    </row>
    <row r="89" spans="1:6" ht="37.5" hidden="1" customHeight="1" x14ac:dyDescent="0.2">
      <c r="A89" s="21">
        <v>35</v>
      </c>
      <c r="B89" s="81" t="s">
        <v>112</v>
      </c>
      <c r="C89" s="93"/>
      <c r="D89" s="94"/>
      <c r="E89" s="37">
        <f t="shared" ref="E89" si="17">SUM(C89:D89)</f>
        <v>0</v>
      </c>
      <c r="F89" s="43">
        <f>E89/E97</f>
        <v>0</v>
      </c>
    </row>
    <row r="90" spans="1:6" ht="49.5" hidden="1" customHeight="1" x14ac:dyDescent="0.2">
      <c r="A90" s="21"/>
      <c r="B90" s="80" t="s">
        <v>73</v>
      </c>
      <c r="C90" s="93"/>
      <c r="D90" s="94"/>
      <c r="E90" s="37">
        <f t="shared" si="12"/>
        <v>0</v>
      </c>
      <c r="F90" s="43">
        <f>E90/E97</f>
        <v>0</v>
      </c>
    </row>
    <row r="91" spans="1:6" ht="33.75" hidden="1" customHeight="1" x14ac:dyDescent="0.2">
      <c r="A91" s="21"/>
      <c r="B91" s="80" t="s">
        <v>98</v>
      </c>
      <c r="C91" s="93"/>
      <c r="D91" s="94"/>
      <c r="E91" s="37">
        <f t="shared" si="12"/>
        <v>0</v>
      </c>
      <c r="F91" s="43">
        <f>E91/E97</f>
        <v>0</v>
      </c>
    </row>
    <row r="92" spans="1:6" ht="33.75" hidden="1" customHeight="1" thickBot="1" x14ac:dyDescent="0.25">
      <c r="A92" s="21">
        <v>36</v>
      </c>
      <c r="B92" s="80" t="s">
        <v>113</v>
      </c>
      <c r="C92" s="95"/>
      <c r="D92" s="96"/>
      <c r="E92" s="97">
        <f t="shared" ref="E92" si="18">SUM(C92:D92)</f>
        <v>0</v>
      </c>
      <c r="F92" s="98">
        <f>E92/E97</f>
        <v>0</v>
      </c>
    </row>
    <row r="93" spans="1:6" ht="31.5" customHeight="1" thickBot="1" x14ac:dyDescent="0.3">
      <c r="A93" s="21">
        <v>50</v>
      </c>
      <c r="B93" s="20" t="s">
        <v>91</v>
      </c>
      <c r="C93" s="36">
        <v>0</v>
      </c>
      <c r="D93" s="36">
        <v>1</v>
      </c>
      <c r="E93" s="37">
        <f t="shared" ref="E93:E96" si="19">SUM(C93:D93)</f>
        <v>1</v>
      </c>
      <c r="F93" s="43">
        <f>E93/E97</f>
        <v>1.1444266422522316E-4</v>
      </c>
    </row>
    <row r="94" spans="1:6" ht="31.5" hidden="1" customHeight="1" x14ac:dyDescent="0.25">
      <c r="A94" s="44"/>
      <c r="B94" s="62" t="s">
        <v>101</v>
      </c>
      <c r="C94" s="34"/>
      <c r="D94" s="34"/>
      <c r="E94" s="37">
        <f t="shared" si="19"/>
        <v>0</v>
      </c>
      <c r="F94" s="43">
        <f>E94/E97</f>
        <v>0</v>
      </c>
    </row>
    <row r="95" spans="1:6" ht="31.5" hidden="1" customHeight="1" x14ac:dyDescent="0.25">
      <c r="A95" s="44">
        <v>46</v>
      </c>
      <c r="B95" s="62" t="s">
        <v>109</v>
      </c>
      <c r="C95" s="34"/>
      <c r="D95" s="34"/>
      <c r="E95" s="49">
        <f t="shared" ref="E95" si="20">SUM(C95:D95)</f>
        <v>0</v>
      </c>
      <c r="F95" s="43">
        <f>E95/E97</f>
        <v>0</v>
      </c>
    </row>
    <row r="96" spans="1:6" ht="22.5" hidden="1" customHeight="1" thickBot="1" x14ac:dyDescent="0.25">
      <c r="A96" s="44">
        <v>46</v>
      </c>
      <c r="B96" s="45" t="s">
        <v>92</v>
      </c>
      <c r="C96" s="35"/>
      <c r="D96" s="35"/>
      <c r="E96" s="67">
        <f t="shared" si="19"/>
        <v>0</v>
      </c>
      <c r="F96" s="46">
        <f>E96/E97</f>
        <v>0</v>
      </c>
    </row>
    <row r="97" spans="1:6" ht="20.25" customHeight="1" thickBot="1" x14ac:dyDescent="0.3">
      <c r="A97" s="168" t="s">
        <v>1</v>
      </c>
      <c r="B97" s="169"/>
      <c r="C97" s="99">
        <f>SUM(C6:C96)</f>
        <v>2624</v>
      </c>
      <c r="D97" s="99">
        <f>SUM(D7:D96)</f>
        <v>6114</v>
      </c>
      <c r="E97" s="47">
        <f>SUM(E6:E96)</f>
        <v>8738</v>
      </c>
      <c r="F97" s="100">
        <f>SUM(F6:F96)</f>
        <v>0.99999999999999967</v>
      </c>
    </row>
    <row r="98" spans="1:6" ht="37.9" customHeight="1" x14ac:dyDescent="0.3">
      <c r="A98" s="10"/>
      <c r="B98" s="11"/>
      <c r="C98" s="68"/>
      <c r="D98" s="68"/>
      <c r="E98" s="9"/>
      <c r="F98" s="12"/>
    </row>
    <row r="99" spans="1:6" ht="56.25" customHeight="1" x14ac:dyDescent="0.3">
      <c r="A99" s="10"/>
      <c r="E99" s="9"/>
      <c r="F99" s="12"/>
    </row>
    <row r="100" spans="1:6" ht="57" customHeight="1" x14ac:dyDescent="0.3">
      <c r="A100" s="10"/>
      <c r="B100" s="11"/>
      <c r="C100" s="68"/>
      <c r="D100" s="68"/>
      <c r="E100" s="9"/>
      <c r="F100" s="12"/>
    </row>
    <row r="101" spans="1:6" ht="45" customHeight="1" x14ac:dyDescent="0.3">
      <c r="A101" s="10"/>
      <c r="B101" s="11"/>
      <c r="C101" s="68"/>
      <c r="D101" s="68"/>
      <c r="E101" s="9"/>
      <c r="F101" s="12"/>
    </row>
    <row r="102" spans="1:6" ht="18.75" x14ac:dyDescent="0.3">
      <c r="A102" s="167"/>
      <c r="B102" s="167"/>
      <c r="C102" s="74"/>
      <c r="D102" s="74"/>
      <c r="E102" s="13"/>
      <c r="F102" s="14"/>
    </row>
    <row r="103" spans="1:6" ht="15.75" x14ac:dyDescent="0.25">
      <c r="E103" s="4"/>
      <c r="F103" s="3"/>
    </row>
    <row r="104" spans="1:6" ht="18.75" x14ac:dyDescent="0.3">
      <c r="E104" s="9"/>
      <c r="F104" s="3"/>
    </row>
  </sheetData>
  <autoFilter ref="A3:F97">
    <filterColumn colId="0" showButton="0"/>
    <filterColumn colId="1" showButton="0"/>
    <filterColumn colId="2" showButton="0"/>
    <filterColumn colId="3" showButton="0"/>
    <filterColumn colId="4" showButton="0"/>
  </autoFilter>
  <mergeCells count="134">
    <mergeCell ref="C1:F1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GK1:GN1"/>
    <mergeCell ref="FI1:FL1"/>
    <mergeCell ref="FM1:FP1"/>
    <mergeCell ref="FQ1:FT1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102:B102"/>
    <mergeCell ref="A97:B97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A4:A5"/>
    <mergeCell ref="B4:B5"/>
    <mergeCell ref="E4:E5"/>
    <mergeCell ref="F4:F5"/>
    <mergeCell ref="C4:D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3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view="pageBreakPreview" zoomScaleNormal="100" zoomScaleSheetLayoutView="100" workbookViewId="0">
      <selection activeCell="A2" sqref="A2:J3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84" t="s">
        <v>127</v>
      </c>
      <c r="H1" s="184"/>
      <c r="I1" s="184"/>
      <c r="J1" s="184"/>
    </row>
    <row r="2" spans="1:11" ht="27" customHeight="1" x14ac:dyDescent="0.25">
      <c r="A2" s="183" t="s">
        <v>143</v>
      </c>
      <c r="B2" s="183"/>
      <c r="C2" s="183"/>
      <c r="D2" s="183"/>
      <c r="E2" s="183"/>
      <c r="F2" s="183"/>
      <c r="G2" s="183"/>
      <c r="H2" s="183"/>
      <c r="I2" s="183"/>
      <c r="J2" s="183"/>
      <c r="K2" s="27"/>
    </row>
    <row r="3" spans="1:11" ht="34.5" customHeight="1" thickBot="1" x14ac:dyDescent="0.3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27"/>
    </row>
    <row r="4" spans="1:11" ht="57" hidden="1" customHeight="1" x14ac:dyDescent="0.2">
      <c r="A4" s="15"/>
    </row>
    <row r="5" spans="1:11" ht="46.5" customHeight="1" x14ac:dyDescent="0.2">
      <c r="A5" s="198" t="s">
        <v>27</v>
      </c>
      <c r="B5" s="189" t="s">
        <v>4</v>
      </c>
      <c r="C5" s="201" t="s">
        <v>36</v>
      </c>
      <c r="D5" s="204" t="s">
        <v>37</v>
      </c>
      <c r="E5" s="185" t="s">
        <v>39</v>
      </c>
      <c r="F5" s="186"/>
      <c r="G5" s="185" t="s">
        <v>35</v>
      </c>
      <c r="H5" s="186"/>
      <c r="I5" s="195" t="s">
        <v>38</v>
      </c>
      <c r="J5" s="192" t="s">
        <v>40</v>
      </c>
    </row>
    <row r="6" spans="1:11" ht="18" customHeight="1" x14ac:dyDescent="0.2">
      <c r="A6" s="199"/>
      <c r="B6" s="190"/>
      <c r="C6" s="202"/>
      <c r="D6" s="205"/>
      <c r="E6" s="187" t="s">
        <v>5</v>
      </c>
      <c r="F6" s="60" t="s">
        <v>23</v>
      </c>
      <c r="G6" s="187" t="s">
        <v>5</v>
      </c>
      <c r="H6" s="60" t="s">
        <v>41</v>
      </c>
      <c r="I6" s="196"/>
      <c r="J6" s="193"/>
    </row>
    <row r="7" spans="1:11" ht="48" customHeight="1" x14ac:dyDescent="0.2">
      <c r="A7" s="200"/>
      <c r="B7" s="191"/>
      <c r="C7" s="203"/>
      <c r="D7" s="206"/>
      <c r="E7" s="188"/>
      <c r="F7" s="61" t="s">
        <v>42</v>
      </c>
      <c r="G7" s="207"/>
      <c r="H7" s="61" t="s">
        <v>76</v>
      </c>
      <c r="I7" s="197"/>
      <c r="J7" s="194"/>
    </row>
    <row r="8" spans="1:11" ht="15" customHeight="1" x14ac:dyDescent="0.2">
      <c r="A8" s="16">
        <v>1</v>
      </c>
      <c r="B8" s="54">
        <v>2</v>
      </c>
      <c r="C8" s="56">
        <v>3</v>
      </c>
      <c r="D8" s="58">
        <v>4</v>
      </c>
      <c r="E8" s="56">
        <v>5</v>
      </c>
      <c r="F8" s="60">
        <v>6</v>
      </c>
      <c r="G8" s="56">
        <v>7</v>
      </c>
      <c r="H8" s="60">
        <v>8</v>
      </c>
      <c r="I8" s="59">
        <v>9</v>
      </c>
      <c r="J8" s="57">
        <v>10</v>
      </c>
    </row>
    <row r="9" spans="1:11" ht="40.5" customHeight="1" thickBot="1" x14ac:dyDescent="0.25">
      <c r="A9" s="26">
        <v>1</v>
      </c>
      <c r="B9" s="55" t="s">
        <v>85</v>
      </c>
      <c r="C9" s="65">
        <v>8738</v>
      </c>
      <c r="D9" s="65">
        <v>8562</v>
      </c>
      <c r="E9" s="65">
        <v>8004</v>
      </c>
      <c r="F9" s="65">
        <v>0</v>
      </c>
      <c r="G9" s="65">
        <v>90</v>
      </c>
      <c r="H9" s="65">
        <v>14</v>
      </c>
      <c r="I9" s="65">
        <v>10</v>
      </c>
      <c r="J9" s="65">
        <v>0</v>
      </c>
    </row>
    <row r="10" spans="1:11" ht="21.75" customHeight="1" thickBot="1" x14ac:dyDescent="0.25">
      <c r="A10" s="181" t="s">
        <v>86</v>
      </c>
      <c r="B10" s="182"/>
      <c r="C10" s="66">
        <f>C9</f>
        <v>8738</v>
      </c>
      <c r="D10" s="66">
        <f t="shared" ref="D10:J10" si="0">D9</f>
        <v>8562</v>
      </c>
      <c r="E10" s="66">
        <f t="shared" si="0"/>
        <v>8004</v>
      </c>
      <c r="F10" s="66">
        <f t="shared" si="0"/>
        <v>0</v>
      </c>
      <c r="G10" s="66">
        <f t="shared" si="0"/>
        <v>90</v>
      </c>
      <c r="H10" s="66">
        <f t="shared" si="0"/>
        <v>14</v>
      </c>
      <c r="I10" s="66">
        <f t="shared" si="0"/>
        <v>10</v>
      </c>
      <c r="J10" s="66">
        <f t="shared" si="0"/>
        <v>0</v>
      </c>
    </row>
    <row r="12" spans="1:11" hidden="1" x14ac:dyDescent="0.2">
      <c r="B12" s="108" t="s">
        <v>114</v>
      </c>
      <c r="C12" s="108">
        <v>2592</v>
      </c>
      <c r="D12" s="108">
        <v>2550</v>
      </c>
      <c r="E12" s="108">
        <v>2528</v>
      </c>
      <c r="F12" s="108">
        <v>0</v>
      </c>
      <c r="G12" s="108">
        <v>25</v>
      </c>
      <c r="H12" s="108">
        <v>2</v>
      </c>
      <c r="I12" s="108">
        <v>2</v>
      </c>
      <c r="J12" s="108">
        <v>0</v>
      </c>
    </row>
    <row r="13" spans="1:11" hidden="1" x14ac:dyDescent="0.2">
      <c r="B13" s="108" t="s">
        <v>115</v>
      </c>
      <c r="C13" s="108">
        <v>2014</v>
      </c>
      <c r="D13" s="108">
        <v>1961</v>
      </c>
      <c r="E13" s="108">
        <v>2119</v>
      </c>
      <c r="F13" s="108">
        <v>0</v>
      </c>
      <c r="G13" s="108">
        <v>14</v>
      </c>
      <c r="H13" s="108">
        <v>1</v>
      </c>
      <c r="I13" s="108">
        <v>1</v>
      </c>
      <c r="J13" s="108">
        <v>0</v>
      </c>
    </row>
    <row r="14" spans="1:11" hidden="1" x14ac:dyDescent="0.2">
      <c r="B14" s="108" t="s">
        <v>116</v>
      </c>
      <c r="C14" s="108">
        <v>2872</v>
      </c>
      <c r="D14" s="108">
        <v>2857</v>
      </c>
      <c r="E14" s="108">
        <v>2255</v>
      </c>
      <c r="F14" s="108">
        <v>0</v>
      </c>
      <c r="G14" s="108">
        <v>21</v>
      </c>
      <c r="H14" s="108">
        <v>2</v>
      </c>
      <c r="I14" s="108">
        <v>1</v>
      </c>
      <c r="J14" s="108">
        <v>0</v>
      </c>
    </row>
    <row r="15" spans="1:11" hidden="1" x14ac:dyDescent="0.2"/>
    <row r="16" spans="1:11" hidden="1" x14ac:dyDescent="0.2">
      <c r="B16" t="s">
        <v>120</v>
      </c>
      <c r="C16">
        <f>C12+C13+C14</f>
        <v>7478</v>
      </c>
      <c r="D16">
        <f t="shared" ref="D16:J16" si="1">D12+D13+D14</f>
        <v>7368</v>
      </c>
      <c r="E16">
        <f t="shared" si="1"/>
        <v>6902</v>
      </c>
      <c r="F16">
        <f t="shared" si="1"/>
        <v>0</v>
      </c>
      <c r="G16">
        <f t="shared" si="1"/>
        <v>60</v>
      </c>
      <c r="H16">
        <f t="shared" si="1"/>
        <v>5</v>
      </c>
      <c r="I16">
        <f t="shared" si="1"/>
        <v>4</v>
      </c>
      <c r="J16">
        <f t="shared" si="1"/>
        <v>0</v>
      </c>
    </row>
    <row r="17" spans="2:10" hidden="1" x14ac:dyDescent="0.2"/>
    <row r="18" spans="2:10" hidden="1" x14ac:dyDescent="0.2"/>
    <row r="19" spans="2:10" x14ac:dyDescent="0.2">
      <c r="B19" s="115" t="s">
        <v>137</v>
      </c>
      <c r="C19" s="115">
        <v>2516</v>
      </c>
      <c r="D19" s="115">
        <v>2483</v>
      </c>
      <c r="E19" s="115">
        <v>2493</v>
      </c>
      <c r="F19" s="115">
        <v>0</v>
      </c>
      <c r="G19" s="115">
        <v>44</v>
      </c>
      <c r="H19" s="115">
        <v>11</v>
      </c>
      <c r="I19" s="115">
        <v>6</v>
      </c>
      <c r="J19" s="115">
        <v>0</v>
      </c>
    </row>
    <row r="20" spans="2:10" x14ac:dyDescent="0.2">
      <c r="B20" s="115" t="s">
        <v>138</v>
      </c>
      <c r="C20" s="115">
        <v>2729</v>
      </c>
      <c r="D20" s="115">
        <v>2683</v>
      </c>
      <c r="E20" s="115">
        <v>2658</v>
      </c>
      <c r="F20" s="115">
        <v>0</v>
      </c>
      <c r="G20" s="115">
        <v>25</v>
      </c>
      <c r="H20" s="115">
        <v>3</v>
      </c>
      <c r="I20" s="115">
        <v>4</v>
      </c>
      <c r="J20" s="115">
        <v>0</v>
      </c>
    </row>
    <row r="21" spans="2:10" x14ac:dyDescent="0.2">
      <c r="B21" s="115" t="s">
        <v>139</v>
      </c>
      <c r="C21" s="115">
        <v>3493</v>
      </c>
      <c r="D21" s="115">
        <v>3396</v>
      </c>
      <c r="E21" s="115">
        <v>2853</v>
      </c>
      <c r="F21" s="115">
        <v>0</v>
      </c>
      <c r="G21" s="115">
        <v>21</v>
      </c>
      <c r="H21" s="115">
        <v>0</v>
      </c>
      <c r="I21" s="115">
        <v>0</v>
      </c>
      <c r="J21" s="115">
        <v>0</v>
      </c>
    </row>
    <row r="22" spans="2:10" x14ac:dyDescent="0.2">
      <c r="B22" s="115"/>
      <c r="C22" s="115"/>
      <c r="D22" s="115"/>
      <c r="E22" s="115"/>
      <c r="F22" s="115"/>
      <c r="G22" s="115"/>
      <c r="H22" s="115"/>
      <c r="I22" s="115"/>
      <c r="J22" s="115"/>
    </row>
    <row r="23" spans="2:10" x14ac:dyDescent="0.2">
      <c r="B23" s="115"/>
      <c r="C23" s="115">
        <f>C19+C20+C21</f>
        <v>8738</v>
      </c>
      <c r="D23" s="115">
        <f t="shared" ref="D23:J23" si="2">D19+D20+D21</f>
        <v>8562</v>
      </c>
      <c r="E23" s="115">
        <f t="shared" si="2"/>
        <v>8004</v>
      </c>
      <c r="F23" s="115">
        <f t="shared" si="2"/>
        <v>0</v>
      </c>
      <c r="G23" s="115">
        <f t="shared" si="2"/>
        <v>90</v>
      </c>
      <c r="H23" s="115">
        <f t="shared" si="2"/>
        <v>14</v>
      </c>
      <c r="I23" s="115">
        <f t="shared" si="2"/>
        <v>10</v>
      </c>
      <c r="J23" s="115">
        <f t="shared" si="2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Пленкина Екатерина Ивановна</cp:lastModifiedBy>
  <cp:lastPrinted>2025-04-10T11:38:09Z</cp:lastPrinted>
  <dcterms:created xsi:type="dcterms:W3CDTF">2004-05-21T10:07:22Z</dcterms:created>
  <dcterms:modified xsi:type="dcterms:W3CDTF">2025-04-14T10:21:50Z</dcterms:modified>
</cp:coreProperties>
</file>