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_02 Общий отдел\02_Маслова Наталья Анатольевна\2 СПРАВКИ по обращениям граждан\обращения 2026\обращения_1 квартал 2026\1\"/>
    </mc:Choice>
  </mc:AlternateContent>
  <bookViews>
    <workbookView xWindow="240" yWindow="1095" windowWidth="14220" windowHeight="6045"/>
  </bookViews>
  <sheets>
    <sheet name="Статистика" sheetId="1" r:id="rId1"/>
    <sheet name="тематика " sheetId="3" r:id="rId2"/>
    <sheet name="контроль" sheetId="4" r:id="rId3"/>
  </sheets>
  <definedNames>
    <definedName name="_Наименование_субъекта_Российской_Фе" localSheetId="2">#REF!</definedName>
    <definedName name="_xlnm.Print_Area" localSheetId="2">контроль!$A$1:$J$21</definedName>
    <definedName name="_xlnm.Print_Area" localSheetId="0">Статистика!$A$1:$Q$33</definedName>
    <definedName name="_xlnm.Print_Area" localSheetId="1">'тематика '!#REF!</definedName>
  </definedNames>
  <calcPr calcId="152511"/>
</workbook>
</file>

<file path=xl/calcChain.xml><?xml version="1.0" encoding="utf-8"?>
<calcChain xmlns="http://schemas.openxmlformats.org/spreadsheetml/2006/main">
  <c r="E16" i="4" l="1"/>
  <c r="E18" i="4" s="1"/>
  <c r="F101" i="3" l="1"/>
  <c r="D101" i="3"/>
  <c r="C101" i="3"/>
  <c r="E100" i="3"/>
  <c r="E99" i="3"/>
  <c r="E98" i="3"/>
  <c r="G97" i="3"/>
  <c r="E97" i="3"/>
  <c r="E96" i="3"/>
  <c r="E95" i="3"/>
  <c r="G94" i="3"/>
  <c r="E94" i="3"/>
  <c r="E93" i="3"/>
  <c r="E92" i="3"/>
  <c r="G92" i="3" s="1"/>
  <c r="E91" i="3"/>
  <c r="G91" i="3" s="1"/>
  <c r="E90" i="3"/>
  <c r="G89" i="3"/>
  <c r="E89" i="3"/>
  <c r="E88" i="3"/>
  <c r="E87" i="3"/>
  <c r="G86" i="3"/>
  <c r="E86" i="3"/>
  <c r="E85" i="3"/>
  <c r="G84" i="3"/>
  <c r="E84" i="3"/>
  <c r="G83" i="3"/>
  <c r="E83" i="3"/>
  <c r="E82" i="3"/>
  <c r="G81" i="3"/>
  <c r="E81" i="3"/>
  <c r="E80" i="3"/>
  <c r="E79" i="3"/>
  <c r="E78" i="3"/>
  <c r="G78" i="3" s="1"/>
  <c r="E77" i="3"/>
  <c r="G76" i="3"/>
  <c r="E76" i="3"/>
  <c r="E75" i="3"/>
  <c r="E74" i="3"/>
  <c r="G73" i="3"/>
  <c r="E73" i="3"/>
  <c r="E72" i="3"/>
  <c r="E71" i="3"/>
  <c r="G70" i="3"/>
  <c r="E70" i="3"/>
  <c r="E69" i="3"/>
  <c r="G68" i="3"/>
  <c r="E68" i="3"/>
  <c r="E67" i="3"/>
  <c r="E66" i="3"/>
  <c r="G65" i="3"/>
  <c r="E65" i="3"/>
  <c r="E64" i="3"/>
  <c r="E63" i="3"/>
  <c r="G62" i="3"/>
  <c r="E62" i="3"/>
  <c r="E61" i="3"/>
  <c r="G60" i="3"/>
  <c r="E60" i="3"/>
  <c r="E59" i="3"/>
  <c r="E58" i="3"/>
  <c r="G57" i="3"/>
  <c r="E57" i="3"/>
  <c r="E56" i="3"/>
  <c r="E55" i="3"/>
  <c r="G54" i="3"/>
  <c r="E54" i="3"/>
  <c r="E53" i="3"/>
  <c r="G52" i="3"/>
  <c r="E52" i="3"/>
  <c r="E51" i="3"/>
  <c r="E50" i="3"/>
  <c r="G49" i="3"/>
  <c r="E49" i="3"/>
  <c r="E48" i="3"/>
  <c r="E47" i="3"/>
  <c r="E46" i="3"/>
  <c r="G46" i="3" s="1"/>
  <c r="E45" i="3"/>
  <c r="G44" i="3"/>
  <c r="E44" i="3"/>
  <c r="E43" i="3"/>
  <c r="E42" i="3"/>
  <c r="E41" i="3"/>
  <c r="G41" i="3" s="1"/>
  <c r="E40" i="3"/>
  <c r="E39" i="3"/>
  <c r="G38" i="3"/>
  <c r="E38" i="3"/>
  <c r="E37" i="3"/>
  <c r="E36" i="3"/>
  <c r="G36" i="3" s="1"/>
  <c r="E35" i="3"/>
  <c r="E34" i="3"/>
  <c r="E33" i="3"/>
  <c r="G33" i="3" s="1"/>
  <c r="E32" i="3"/>
  <c r="E31" i="3"/>
  <c r="E30" i="3"/>
  <c r="G30" i="3" s="1"/>
  <c r="E29" i="3"/>
  <c r="E28" i="3"/>
  <c r="G28" i="3" s="1"/>
  <c r="E27" i="3"/>
  <c r="E26" i="3"/>
  <c r="G25" i="3"/>
  <c r="E25" i="3"/>
  <c r="E24" i="3"/>
  <c r="E23" i="3"/>
  <c r="E22" i="3"/>
  <c r="G22" i="3" s="1"/>
  <c r="E21" i="3"/>
  <c r="G20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G23" i="3" l="1"/>
  <c r="G31" i="3"/>
  <c r="G39" i="3"/>
  <c r="G47" i="3"/>
  <c r="G55" i="3"/>
  <c r="G63" i="3"/>
  <c r="G71" i="3"/>
  <c r="G79" i="3"/>
  <c r="G87" i="3"/>
  <c r="G95" i="3"/>
  <c r="G26" i="3"/>
  <c r="G34" i="3"/>
  <c r="G42" i="3"/>
  <c r="G50" i="3"/>
  <c r="G58" i="3"/>
  <c r="G66" i="3"/>
  <c r="G74" i="3"/>
  <c r="G82" i="3"/>
  <c r="G90" i="3"/>
  <c r="G98" i="3"/>
  <c r="E101" i="3"/>
  <c r="H39" i="3" s="1"/>
  <c r="G21" i="3"/>
  <c r="G29" i="3"/>
  <c r="G37" i="3"/>
  <c r="G45" i="3"/>
  <c r="G53" i="3"/>
  <c r="G61" i="3"/>
  <c r="G69" i="3"/>
  <c r="G77" i="3"/>
  <c r="G85" i="3"/>
  <c r="G93" i="3"/>
  <c r="G24" i="3"/>
  <c r="G32" i="3"/>
  <c r="G40" i="3"/>
  <c r="G48" i="3"/>
  <c r="G56" i="3"/>
  <c r="G64" i="3"/>
  <c r="G72" i="3"/>
  <c r="G80" i="3"/>
  <c r="G88" i="3"/>
  <c r="G96" i="3"/>
  <c r="G19" i="3"/>
  <c r="G27" i="3"/>
  <c r="G35" i="3"/>
  <c r="G43" i="3"/>
  <c r="G51" i="3"/>
  <c r="G59" i="3"/>
  <c r="G67" i="3"/>
  <c r="G75" i="3"/>
  <c r="H72" i="3" l="1"/>
  <c r="H71" i="3"/>
  <c r="H53" i="3"/>
  <c r="H99" i="3"/>
  <c r="H23" i="3"/>
  <c r="H55" i="3"/>
  <c r="H75" i="3"/>
  <c r="H61" i="3"/>
  <c r="H95" i="3"/>
  <c r="H77" i="3"/>
  <c r="H59" i="3"/>
  <c r="H27" i="3"/>
  <c r="H29" i="3"/>
  <c r="H98" i="3"/>
  <c r="G101" i="3"/>
  <c r="H32" i="3"/>
  <c r="H66" i="3"/>
  <c r="H48" i="3"/>
  <c r="H47" i="3"/>
  <c r="H93" i="3"/>
  <c r="H17" i="3"/>
  <c r="H21" i="3"/>
  <c r="H26" i="3"/>
  <c r="H43" i="3"/>
  <c r="H42" i="3"/>
  <c r="H24" i="3"/>
  <c r="H87" i="3"/>
  <c r="H9" i="3"/>
  <c r="H74" i="3"/>
  <c r="H96" i="3"/>
  <c r="H13" i="3"/>
  <c r="H37" i="3"/>
  <c r="H19" i="3"/>
  <c r="H18" i="3"/>
  <c r="H82" i="3"/>
  <c r="H34" i="3"/>
  <c r="H51" i="3"/>
  <c r="H90" i="3"/>
  <c r="H63" i="3"/>
  <c r="H31" i="3"/>
  <c r="H11" i="3"/>
  <c r="H10" i="3"/>
  <c r="H64" i="3"/>
  <c r="H15" i="3"/>
  <c r="H45" i="3"/>
  <c r="G102" i="3"/>
  <c r="H79" i="3"/>
  <c r="H7" i="3"/>
  <c r="H20" i="3"/>
  <c r="H56" i="3"/>
  <c r="H40" i="3"/>
  <c r="H58" i="3"/>
  <c r="H80" i="3"/>
  <c r="H91" i="3"/>
  <c r="H83" i="3"/>
  <c r="H89" i="3"/>
  <c r="H41" i="3"/>
  <c r="H81" i="3"/>
  <c r="H65" i="3"/>
  <c r="H33" i="3"/>
  <c r="H97" i="3"/>
  <c r="H57" i="3"/>
  <c r="H92" i="3"/>
  <c r="H84" i="3"/>
  <c r="H76" i="3"/>
  <c r="H68" i="3"/>
  <c r="H60" i="3"/>
  <c r="H52" i="3"/>
  <c r="H44" i="3"/>
  <c r="H36" i="3"/>
  <c r="H28" i="3"/>
  <c r="H49" i="3"/>
  <c r="H25" i="3"/>
  <c r="H100" i="3"/>
  <c r="H94" i="3"/>
  <c r="H86" i="3"/>
  <c r="H78" i="3"/>
  <c r="H70" i="3"/>
  <c r="H62" i="3"/>
  <c r="H54" i="3"/>
  <c r="H46" i="3"/>
  <c r="H38" i="3"/>
  <c r="H30" i="3"/>
  <c r="H22" i="3"/>
  <c r="H16" i="3"/>
  <c r="H12" i="3"/>
  <c r="H8" i="3"/>
  <c r="H73" i="3"/>
  <c r="H67" i="3"/>
  <c r="H50" i="3"/>
  <c r="H69" i="3"/>
  <c r="H88" i="3"/>
  <c r="H85" i="3"/>
  <c r="H35" i="3"/>
  <c r="H6" i="3"/>
  <c r="H14" i="3"/>
  <c r="H101" i="3" l="1"/>
  <c r="E27" i="1" l="1"/>
  <c r="F27" i="1"/>
  <c r="G27" i="1"/>
  <c r="H27" i="1"/>
  <c r="I27" i="1"/>
  <c r="J27" i="1"/>
  <c r="K27" i="1"/>
  <c r="L27" i="1"/>
  <c r="M27" i="1"/>
  <c r="N27" i="1"/>
  <c r="O27" i="1"/>
  <c r="P27" i="1"/>
  <c r="Q27" i="1"/>
  <c r="I23" i="1"/>
  <c r="I24" i="1"/>
  <c r="I25" i="1"/>
  <c r="D23" i="1"/>
  <c r="D27" i="1" s="1"/>
  <c r="D24" i="1"/>
  <c r="D25" i="1"/>
  <c r="C25" i="1" l="1"/>
  <c r="C23" i="1"/>
  <c r="C24" i="1"/>
  <c r="C27" i="1" l="1"/>
  <c r="D13" i="1"/>
  <c r="I13" i="1"/>
  <c r="D14" i="1"/>
  <c r="I14" i="1"/>
  <c r="D15" i="1"/>
  <c r="C15" i="1" s="1"/>
  <c r="I15" i="1"/>
  <c r="D16" i="1"/>
  <c r="C16" i="1" s="1"/>
  <c r="I16" i="1"/>
  <c r="D17" i="1"/>
  <c r="I17" i="1"/>
  <c r="D18" i="1"/>
  <c r="I18" i="1"/>
  <c r="D19" i="1"/>
  <c r="I19" i="1"/>
  <c r="D20" i="1"/>
  <c r="I20" i="1"/>
  <c r="C18" i="1" l="1"/>
  <c r="C14" i="1"/>
  <c r="C13" i="1"/>
  <c r="C19" i="1"/>
  <c r="C17" i="1"/>
  <c r="C20" i="1"/>
  <c r="D23" i="4" l="1"/>
  <c r="E23" i="4"/>
  <c r="F23" i="4"/>
  <c r="G23" i="4"/>
  <c r="H23" i="4"/>
  <c r="I23" i="4"/>
  <c r="J23" i="4"/>
  <c r="C23" i="4"/>
  <c r="D16" i="4" l="1"/>
  <c r="D18" i="4" s="1"/>
  <c r="F16" i="4"/>
  <c r="F18" i="4" s="1"/>
  <c r="G16" i="4"/>
  <c r="G18" i="4" s="1"/>
  <c r="H16" i="4"/>
  <c r="H18" i="4" s="1"/>
  <c r="I16" i="4"/>
  <c r="I18" i="4" s="1"/>
  <c r="J16" i="4"/>
  <c r="J18" i="4" s="1"/>
  <c r="C16" i="4"/>
  <c r="I11" i="1" l="1"/>
  <c r="D11" i="1"/>
  <c r="C11" i="1" l="1"/>
  <c r="D10" i="4" l="1"/>
  <c r="E10" i="4"/>
  <c r="F10" i="4"/>
  <c r="G10" i="4"/>
  <c r="H10" i="4"/>
  <c r="I10" i="4"/>
  <c r="J10" i="4"/>
  <c r="C10" i="4"/>
  <c r="E12" i="1"/>
  <c r="F12" i="1"/>
  <c r="G12" i="1"/>
  <c r="H12" i="1"/>
  <c r="J12" i="1"/>
  <c r="K12" i="1"/>
  <c r="L12" i="1"/>
  <c r="M12" i="1"/>
  <c r="N12" i="1"/>
  <c r="O12" i="1"/>
  <c r="P12" i="1"/>
  <c r="Q12" i="1"/>
  <c r="I12" i="1" l="1"/>
  <c r="D12" i="1" l="1"/>
  <c r="C12" i="1" l="1"/>
</calcChain>
</file>

<file path=xl/sharedStrings.xml><?xml version="1.0" encoding="utf-8"?>
<sst xmlns="http://schemas.openxmlformats.org/spreadsheetml/2006/main" count="172" uniqueCount="154">
  <si>
    <t>Принято граждан</t>
  </si>
  <si>
    <t>ИТОГО</t>
  </si>
  <si>
    <t xml:space="preserve">№
п/п
</t>
  </si>
  <si>
    <t xml:space="preserve">Наименование тематики обращения
</t>
  </si>
  <si>
    <t>Наименование территориального налогового органа</t>
  </si>
  <si>
    <t>всего</t>
  </si>
  <si>
    <t>0003.0008.0086.0538 Налоговые преференции и льготы физическим лицам</t>
  </si>
  <si>
    <t>0003.0008.0086.0540 Земельный налог</t>
  </si>
  <si>
    <t>0003.0008.0086.0543 Транспортный налог</t>
  </si>
  <si>
    <t>0003.0008.0086.0544 Налог на имущество</t>
  </si>
  <si>
    <t>0003.0008.0086.0545 Налог на доходы физических лиц</t>
  </si>
  <si>
    <t>0003.0008.0086.0551 Учет налогоплательщиков. Получение и отказ от ИНН</t>
  </si>
  <si>
    <t>0003.0008.0086.0552 Организация работы с налогоплательщиками</t>
  </si>
  <si>
    <t>0003.0008.0086.0553 Актуализация сведений об объектах налогообложения</t>
  </si>
  <si>
    <t>0003.0008.0086.0554 Получение налоговых уведомлений об уплате налога</t>
  </si>
  <si>
    <t>0003.0008.0086.0556 Контроль и надзор в налоговой сфере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</si>
  <si>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</si>
  <si>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0003.0008.0086.0558 Задолженность по налогам, сборам и взносам в бюджеты государственных внебюджетных фондов</t>
  </si>
  <si>
    <t>0003.0008.0086.0560 Уклонение от налогообложения</t>
  </si>
  <si>
    <t>0003.0008.0086.0565 Регистрация юридических лиц, физических лиц в качестве индивидуальных предпринимателей и крестьянских (фермерских) хозяйств</t>
  </si>
  <si>
    <t>0003.0008.0086.0568 Регистрация контрольно-кассовой техники, используемой организациями и индивидуальными предпринимателями</t>
  </si>
  <si>
    <t>0003.0008.0086.0548 Налогообложение малого бизнеса, специальных налоговых режимов</t>
  </si>
  <si>
    <t>0003.0008.0086.0564 Контроль исполнения налогового законодательства физическими и юридическими лицами</t>
  </si>
  <si>
    <t>в том числе</t>
  </si>
  <si>
    <t>из МИ ФНС России по ЦОД</t>
  </si>
  <si>
    <t>из Администрации Президента Российской Федерации</t>
  </si>
  <si>
    <t>Обратиться в ФНС России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</si>
  <si>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</si>
  <si>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</si>
  <si>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</si>
  <si>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в т.ч.</t>
  </si>
  <si>
    <t>через электронные сервисы:</t>
  </si>
  <si>
    <t>на бумажном носителе</t>
  </si>
  <si>
    <t>ФГИС ДО</t>
  </si>
  <si>
    <t>ЛК</t>
  </si>
  <si>
    <t>Кол-во обращений, перенаправленных на исполнение в другой ТНО</t>
  </si>
  <si>
    <t xml:space="preserve">Кол-во  поступивших
обращений
</t>
  </si>
  <si>
    <t xml:space="preserve">Кол-во 
обращений, поставленных на контроль 
в отчетном периоде
</t>
  </si>
  <si>
    <t xml:space="preserve">Кол-во 
обращений,  срок исполнения продлен в отчетном периоде
</t>
  </si>
  <si>
    <t xml:space="preserve">Кол-во 
обращений, исполненных в отчетном периоде
</t>
  </si>
  <si>
    <t>%            обращений, исполненных с нарушением срока к количеству обращений, поставленных на контроль</t>
  </si>
  <si>
    <t>из них</t>
  </si>
  <si>
    <t>с нарушением срока  исполнения</t>
  </si>
  <si>
    <t>из вышестоящего налогового органа</t>
  </si>
  <si>
    <t>Общее                      количество поступивших 
обращений</t>
  </si>
  <si>
    <t>% к общему 
количеству 
поступивших обращений</t>
  </si>
  <si>
    <t>0003.0008.0086.0562 Оказание услуг в электронной форме. Пользование информационными ресурсами</t>
  </si>
  <si>
    <t>0003.0008.0086.0559 Предоставление отсрочки или рассрочки по уплате налога, сбора, пени, штрафа</t>
  </si>
  <si>
    <t xml:space="preserve"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 </t>
  </si>
  <si>
    <t>0003.0008.0086.0561 Доступ к персонифицированной информации о состоянии расчета с бюджетом</t>
  </si>
  <si>
    <t>0003.0008.0086.0547 Госпошлины</t>
  </si>
  <si>
    <t>0003.0008.0086.0566 Регистрация физических лиц в качестве индивидуальных предпринимателей</t>
  </si>
  <si>
    <t>0001.0002.0027.0124 Действие (бездействие) при рассмотрении обращения</t>
  </si>
  <si>
    <t>0001.0003.0030.0202 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</si>
  <si>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0002.0007.0068.0279 Исчисление и уплата страховых взносов в бюджеты государственных внебюджетных фондов</t>
  </si>
  <si>
    <t>0001.0002.0027.0132 Предоставление дополнительных документов и материалов</t>
  </si>
  <si>
    <t>0001.0002.0027.0122 Неполучение ответа на обращение</t>
  </si>
  <si>
    <t>0003.0008.0086.0567 Надзор в области организации и проведения азартных игр и лотерей</t>
  </si>
  <si>
    <t>0001.0002.0027.0133 Истребование дополнительных документов и материалов, в том числе в электронной форме</t>
  </si>
  <si>
    <t>0002.0006.0065.0254 Вопросы кадрового обеспечения организаций, предприятий и учреждений. Резерв управленческих кадров</t>
  </si>
  <si>
    <t>0001.0002.0024.0079 Предоставление сведений о доходах, расходах, об имуществе и обязательствах имущественного характера</t>
  </si>
  <si>
    <t>0003.0008.0086.0541 Налог на добавленную стоимость</t>
  </si>
  <si>
    <t>0003.0008.0086.0549 Юридические вопросы по налогам и сборам</t>
  </si>
  <si>
    <t>0002.0006.0064.0250 Трудовые отношения. Заключение, изменение и прекращение трудового договора</t>
  </si>
  <si>
    <t>0001.0002.0027.0128 Некорректные обращения</t>
  </si>
  <si>
    <t>0001.0002.0027.0129 Обращения, не поддающиеся прочтению</t>
  </si>
  <si>
    <t>0003.0008.0086.0555 Налоговая отчетность</t>
  </si>
  <si>
    <t>0003.0008.0086.0563 Маркировка товаров контрольными (идентификационными) знаками</t>
  </si>
  <si>
    <t>0001.0002.0023.0064 Деятельность органов исполнительной власти субъекта Российской Федерации. Принимаемые решения</t>
  </si>
  <si>
    <t>0001.0003.0041.0219 Интеллектуальная собственность. Патенты, соблюдение авторского права и смежных прав</t>
  </si>
  <si>
    <t>0003.0008.0086.0539 Водный налог</t>
  </si>
  <si>
    <t>0003.0008.0086.0546 Налог на прибыль</t>
  </si>
  <si>
    <t>0001.0002.0027.0131 Прекращение рассмотрения обращения</t>
  </si>
  <si>
    <t>0003.0008.0089.0623 Нарушение валютного законодательства Российской Федерации и актов органов валютного регулирования</t>
  </si>
  <si>
    <t>0003.0008.0086.0550 Нологообложение алкогольной продукции</t>
  </si>
  <si>
    <t>0002.0007.0072.0288 Просьбы об оказании финансовой помощи</t>
  </si>
  <si>
    <t>с нарушением 
срока перенаправления</t>
  </si>
  <si>
    <t xml:space="preserve">всего </t>
  </si>
  <si>
    <t>ТКС</t>
  </si>
  <si>
    <t>в  т.ч.</t>
  </si>
  <si>
    <t>СЭД</t>
  </si>
  <si>
    <t>СООН</t>
  </si>
  <si>
    <t>Количество поступивших 
обращений СЭД</t>
  </si>
  <si>
    <t>Количество поступивших 
обращений в СООН</t>
  </si>
  <si>
    <t>из других ведомств (бумага + эл.вид)</t>
  </si>
  <si>
    <t>УФНС России по Тверской области</t>
  </si>
  <si>
    <t xml:space="preserve">ВСЕГО ПО РЕГИОНУ: </t>
  </si>
  <si>
    <t>Управление</t>
  </si>
  <si>
    <t>0001.0002.0027.0135 Предоставление ответа, размещенного на официальном сайте в сети «Интернет»</t>
  </si>
  <si>
    <t>0001.0003.0030.0471 Проблемы предпринимателей‚ работающих без образования юридического лица</t>
  </si>
  <si>
    <t>0001.0003.0041.0000 Интеллектуальная собственность (исключительные права) (за исключением международного частного права)</t>
  </si>
  <si>
    <t xml:space="preserve">0003.0012.0132.0877 Оказание услуг в электронном виде </t>
  </si>
  <si>
    <t>По другим вопросам</t>
  </si>
  <si>
    <t>0001.0002.0027.0134 Ознакомление с документами и материалами, касающимися рассмотрения обращений</t>
  </si>
  <si>
    <t>0001.0003.0030.0215 Преобретение права собственности. Прекращение права собственности</t>
  </si>
  <si>
    <t>0001.0002.0023.0062 Деятельность федеральных государственных органов, министерств и других федеральных органов исполнительной власти. Принимаемые решения</t>
  </si>
  <si>
    <t>0001.0002.0025.0092 Государственные и муниципальные услуги (многофункциональные центры)</t>
  </si>
  <si>
    <t>0003.0008.0077.0457 Стратегия и перспективы развития</t>
  </si>
  <si>
    <t>0003.0008.0092.0628 Проверка деятельности хозяйствующих субьектов</t>
  </si>
  <si>
    <t>0001.0002.0027.0149 0001.0002.0027.0149 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</si>
  <si>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0003.0008.0087.0580 Банковское регулирование и надзор за деятельностью кредитных организаций</t>
  </si>
  <si>
    <t>0004.0016.0162.1021 Регистрация по месту жительства и пребывания</t>
  </si>
  <si>
    <t>0002.0006.0065.0263 Трудовые конфликты. Решение трудовых споров</t>
  </si>
  <si>
    <t>0002.0006.0065.0264 Надзор и контроль за соблюдением трудового законадательства</t>
  </si>
  <si>
    <t>0001.0002.0024.0067 Поступление на гос.службу РФ</t>
  </si>
  <si>
    <t>0001.0003.0031.0203 Регестрация, перерегистрация юридических лиц всех форм собственности и видов деятельности.</t>
  </si>
  <si>
    <t>0002.0006.0065.0257.  Выплата заработной платы.</t>
  </si>
  <si>
    <t>0001.0003.0037.0210 Государственная регистрация прав на недвижимое имущество и сделок с ним</t>
  </si>
  <si>
    <t>0003.0008.0086.0537 Государственная политика в налоговой сфере</t>
  </si>
  <si>
    <t xml:space="preserve">0003.0016.0162.1022 Противопожарная служба, соблюдение норм противопожарной безопасности. </t>
  </si>
  <si>
    <t>0001.0002.0024.0069 Прохождение государственной службы РФ</t>
  </si>
  <si>
    <t>0002.0007.0071.0282 Назначеине пенсий</t>
  </si>
  <si>
    <t>0003.0008.0089.0622 Валютное регулирование</t>
  </si>
  <si>
    <t>003.0010.0116.0791 Утилизационный сбор</t>
  </si>
  <si>
    <t>июль</t>
  </si>
  <si>
    <t>август</t>
  </si>
  <si>
    <t>сентябрь</t>
  </si>
  <si>
    <t>0003.0008.0086.0542 Налог на добычу полезных ископаемых</t>
  </si>
  <si>
    <t>0001.0002.0024.0079 Государственная кадастровая оценка. Кадастровая стоимость объекта недвижимости.</t>
  </si>
  <si>
    <t>0001.0002.0027.0123 Принятое по обращению решение</t>
  </si>
  <si>
    <t>ИТОГО:</t>
  </si>
  <si>
    <t>0002.0007.0074.0300 Льготы и меры социальной поддержки инвалидов</t>
  </si>
  <si>
    <t>0003.0008.0079.0503 Игорный бизнесс. Лотереи</t>
  </si>
  <si>
    <t>0003.0008.0086.0548.0093 Налогообложение малого бизнеса</t>
  </si>
  <si>
    <t>0003.0008.0086.0548.0094 Налог на профессиональный доход</t>
  </si>
  <si>
    <t>0003.0008.0086.0548.0095 Иные специальные налоговые режимы</t>
  </si>
  <si>
    <t>0003.0008.0086.0558.0096 Задолженность ФЛ, ИПЮ ЮЛ по налогам, сборам и взносам перед бюджетом иностранного государства</t>
  </si>
  <si>
    <t>0003.0008.0086.0558.0097 Вопросы, касающиеся ареста имущества по ст.77 НК РФ (наличие(отсутствие) сведений об аресте имущества в реестре обеспечительных мер (РОМ))</t>
  </si>
  <si>
    <t>0003.0008.0086.0558.0098 Учет уплаченных налогов, сборов и иных платежей (розыск платежа)</t>
  </si>
  <si>
    <t>0003.0008.0086.0558.0107 Задолженностт по налогам, сборам и взносам перед бюджетом  российской Федерации. Взыскания задолженности.</t>
  </si>
  <si>
    <t>0003.0008.0086.0568.0091 Регистрация контрольно-кассовой техники</t>
  </si>
  <si>
    <t>0003.0008.0086.0568.0092 Контроль и надзор в сфере применения контрольно-кассовой техники</t>
  </si>
  <si>
    <t>январь</t>
  </si>
  <si>
    <t>февраль</t>
  </si>
  <si>
    <t>март</t>
  </si>
  <si>
    <t>0002.0006.0065.0258.  Нормативное правовое регулирование в сфере труда.</t>
  </si>
  <si>
    <t>0002.0006.0065.0262 Оплата листка нетрудоспособности (при временной нетрудоспособности, по беременности и родам, по уходу за больным членом семьи)</t>
  </si>
  <si>
    <t>0002.0007.0071.0283 Перерасчет размеров пенсий</t>
  </si>
  <si>
    <t xml:space="preserve">Приложение № 1                                                  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                                        в 1 квартале 2026 года  от ___________ № ___________
</t>
  </si>
  <si>
    <t>Статистические данные по обращениям граждан, поступившим в Управление Федеральной налоговой службы по Тверской областиза период
 c 01.01.2026 по 31.03.2026</t>
  </si>
  <si>
    <t>Приложение № 2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1 квартале 2026 года                                                
от __________ № _________</t>
  </si>
  <si>
    <t>Справка по тематике обращений граждан,
 поступивших в Управление Федеральной налоговой службы по Тверской области   
за период c 01.01.2026 по 31.03.2026</t>
  </si>
  <si>
    <t>Приложение № 3 
к Справке о работе с обращениями граждан и запросами пользователей информацией в налоговых органах Тверской области в 1 квартале 2026 года  от ___________ № ___________</t>
  </si>
  <si>
    <t>Справка об исполнении обращений граждан,                                                                                                                                                                      поступившим в Управление Федеральной налоговой службы по Тверской области за период c 01.01.2026  по 31.03.2026</t>
  </si>
  <si>
    <t>январь без пересылов</t>
  </si>
  <si>
    <t>февраль без пересылов</t>
  </si>
  <si>
    <t>март без пересылов</t>
  </si>
  <si>
    <t>ПЕРЕСЫЛЫ</t>
  </si>
  <si>
    <t>0002.0006.0065.0261 Увольнение и восстановление на работе (кроме обжалования решения судов)</t>
  </si>
  <si>
    <t>0003.0008.0086.0562.0083 Оказание услуг в электронной форме Оказание услуг в электронной форме. Пользование информационными ресурсами</t>
  </si>
  <si>
    <t>0003.0008.0086.0562.0084 Пользование информационными ресурсами</t>
  </si>
  <si>
    <t>0003.0008.0089.0624 Валютный контроль</t>
  </si>
  <si>
    <t>вычесть пересылы</t>
  </si>
  <si>
    <t>пересылы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</si>
</sst>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21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3.5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Arial Cyr"/>
      <family val="2"/>
      <charset val="204"/>
    </font>
    <font>
      <b/>
      <sz val="12"/>
      <name val="Arial Cyr"/>
      <charset val="204"/>
    </font>
    <font>
      <b/>
      <sz val="11"/>
      <color indexed="8"/>
      <name val="Times New Roman"/>
      <family val="1"/>
      <charset val="204"/>
    </font>
    <font>
      <sz val="14"/>
      <name val="Arial Cyr"/>
      <charset val="204"/>
    </font>
    <font>
      <sz val="10"/>
      <color theme="0" tint="-0.34998626667073579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AFDD9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21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Border="1"/>
    <xf numFmtId="0" fontId="4" fillId="0" borderId="0" xfId="0" applyFont="1" applyFill="1" applyBorder="1"/>
    <xf numFmtId="0" fontId="2" fillId="0" borderId="0" xfId="0" applyFont="1" applyBorder="1" applyAlignment="1"/>
    <xf numFmtId="0" fontId="2" fillId="0" borderId="0" xfId="0" applyFont="1" applyBorder="1" applyAlignment="1">
      <alignment vertical="center"/>
    </xf>
    <xf numFmtId="0" fontId="2" fillId="2" borderId="0" xfId="0" applyFont="1" applyFill="1" applyBorder="1" applyAlignment="1">
      <alignment horizontal="right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10" fontId="2" fillId="2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right"/>
    </xf>
    <xf numFmtId="10" fontId="6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0" fillId="3" borderId="0" xfId="0" applyFill="1"/>
    <xf numFmtId="0" fontId="4" fillId="0" borderId="1" xfId="0" applyFont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19" fillId="0" borderId="0" xfId="0" applyFont="1" applyAlignment="1">
      <alignment wrapText="1"/>
    </xf>
    <xf numFmtId="0" fontId="0" fillId="0" borderId="9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/>
    </xf>
    <xf numFmtId="10" fontId="4" fillId="0" borderId="31" xfId="1" applyNumberFormat="1" applyFont="1" applyBorder="1" applyAlignment="1">
      <alignment horizontal="center" vertical="center"/>
    </xf>
    <xf numFmtId="10" fontId="4" fillId="0" borderId="31" xfId="1" applyNumberFormat="1" applyFont="1" applyFill="1" applyBorder="1" applyAlignment="1">
      <alignment horizontal="center" vertical="center"/>
    </xf>
    <xf numFmtId="10" fontId="4" fillId="0" borderId="31" xfId="0" applyNumberFormat="1" applyFont="1" applyFill="1" applyBorder="1" applyAlignment="1">
      <alignment horizontal="center" vertical="center"/>
    </xf>
    <xf numFmtId="10" fontId="4" fillId="0" borderId="16" xfId="0" applyNumberFormat="1" applyFont="1" applyFill="1" applyBorder="1" applyAlignment="1">
      <alignment horizontal="center" vertical="center"/>
    </xf>
    <xf numFmtId="10" fontId="4" fillId="0" borderId="31" xfId="0" applyNumberFormat="1" applyFont="1" applyFill="1" applyBorder="1" applyAlignment="1">
      <alignment horizontal="center" vertical="center" wrapText="1"/>
    </xf>
    <xf numFmtId="10" fontId="4" fillId="0" borderId="44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vertical="center" wrapText="1"/>
    </xf>
    <xf numFmtId="10" fontId="4" fillId="0" borderId="46" xfId="0" applyNumberFormat="1" applyFont="1" applyFill="1" applyBorder="1" applyAlignment="1">
      <alignment horizontal="center" vertical="center"/>
    </xf>
    <xf numFmtId="0" fontId="9" fillId="0" borderId="41" xfId="0" applyFont="1" applyFill="1" applyBorder="1" applyAlignment="1">
      <alignment horizontal="center" vertical="center"/>
    </xf>
    <xf numFmtId="10" fontId="4" fillId="0" borderId="44" xfId="1" applyNumberFormat="1" applyFont="1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left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7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wrapText="1"/>
    </xf>
    <xf numFmtId="3" fontId="4" fillId="0" borderId="49" xfId="0" applyNumberFormat="1" applyFont="1" applyBorder="1" applyAlignment="1">
      <alignment horizontal="center" vertical="center" wrapText="1"/>
    </xf>
    <xf numFmtId="3" fontId="17" fillId="0" borderId="28" xfId="0" applyNumberFormat="1" applyFont="1" applyBorder="1" applyAlignment="1">
      <alignment horizontal="center"/>
    </xf>
    <xf numFmtId="3" fontId="10" fillId="0" borderId="15" xfId="0" applyNumberFormat="1" applyFont="1" applyBorder="1" applyAlignment="1">
      <alignment horizontal="center" vertical="center" wrapText="1" readingOrder="1"/>
    </xf>
    <xf numFmtId="3" fontId="9" fillId="0" borderId="22" xfId="0" applyNumberFormat="1" applyFont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Fill="1" applyBorder="1" applyAlignment="1">
      <alignment vertical="top" wrapText="1"/>
    </xf>
    <xf numFmtId="0" fontId="4" fillId="0" borderId="42" xfId="0" applyFont="1" applyFill="1" applyBorder="1" applyAlignment="1">
      <alignment vertical="top" wrapText="1"/>
    </xf>
    <xf numFmtId="0" fontId="4" fillId="0" borderId="42" xfId="0" applyFont="1" applyFill="1" applyBorder="1" applyAlignment="1">
      <alignment horizontal="left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11" fillId="0" borderId="53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 wrapText="1"/>
    </xf>
    <xf numFmtId="0" fontId="4" fillId="0" borderId="55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/>
    </xf>
    <xf numFmtId="10" fontId="4" fillId="0" borderId="55" xfId="0" applyNumberFormat="1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10" fontId="9" fillId="0" borderId="56" xfId="0" applyNumberFormat="1" applyFont="1" applyFill="1" applyBorder="1" applyAlignment="1">
      <alignment horizontal="center" vertical="center"/>
    </xf>
    <xf numFmtId="0" fontId="4" fillId="0" borderId="44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vertical="top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4" borderId="43" xfId="0" applyFont="1" applyFill="1" applyBorder="1" applyAlignment="1">
      <alignment horizontal="center" vertical="center"/>
    </xf>
    <xf numFmtId="10" fontId="4" fillId="4" borderId="31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0" xfId="0" applyFill="1"/>
    <xf numFmtId="0" fontId="4" fillId="4" borderId="19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10" fontId="4" fillId="4" borderId="16" xfId="0" applyNumberFormat="1" applyFont="1" applyFill="1" applyBorder="1" applyAlignment="1">
      <alignment horizontal="center" vertical="center"/>
    </xf>
    <xf numFmtId="0" fontId="4" fillId="4" borderId="43" xfId="0" applyFont="1" applyFill="1" applyBorder="1" applyAlignment="1">
      <alignment horizontal="center" vertical="center" wrapText="1"/>
    </xf>
    <xf numFmtId="0" fontId="4" fillId="4" borderId="44" xfId="0" applyFont="1" applyFill="1" applyBorder="1" applyAlignment="1">
      <alignment horizontal="center" vertical="center" wrapText="1"/>
    </xf>
    <xf numFmtId="0" fontId="20" fillId="0" borderId="0" xfId="0" applyFont="1"/>
    <xf numFmtId="0" fontId="20" fillId="0" borderId="1" xfId="0" applyFont="1" applyBorder="1"/>
    <xf numFmtId="3" fontId="20" fillId="0" borderId="0" xfId="0" applyNumberFormat="1" applyFont="1"/>
    <xf numFmtId="0" fontId="4" fillId="0" borderId="5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57" xfId="0" applyFont="1" applyBorder="1" applyAlignment="1">
      <alignment horizontal="center" vertical="center" wrapText="1"/>
    </xf>
    <xf numFmtId="0" fontId="4" fillId="0" borderId="5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left" vertical="top" wrapText="1"/>
    </xf>
    <xf numFmtId="10" fontId="4" fillId="4" borderId="3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39" xfId="0" applyFont="1" applyFill="1" applyBorder="1" applyAlignment="1">
      <alignment horizontal="center" vertical="center" wrapText="1"/>
    </xf>
    <xf numFmtId="0" fontId="15" fillId="2" borderId="40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44" fontId="15" fillId="2" borderId="40" xfId="2" applyFont="1" applyFill="1" applyBorder="1" applyAlignment="1">
      <alignment horizontal="center" vertical="center" textRotation="90" wrapText="1"/>
    </xf>
    <xf numFmtId="44" fontId="15" fillId="2" borderId="0" xfId="2" applyFont="1" applyFill="1" applyBorder="1" applyAlignment="1">
      <alignment horizontal="center" vertical="center" textRotation="90" wrapText="1"/>
    </xf>
    <xf numFmtId="0" fontId="15" fillId="2" borderId="37" xfId="0" applyFont="1" applyFill="1" applyBorder="1" applyAlignment="1">
      <alignment horizontal="center" vertical="center" wrapText="1"/>
    </xf>
    <xf numFmtId="44" fontId="15" fillId="2" borderId="7" xfId="2" applyFont="1" applyFill="1" applyBorder="1" applyAlignment="1">
      <alignment horizontal="center" vertical="center" textRotation="90" wrapText="1"/>
    </xf>
    <xf numFmtId="44" fontId="15" fillId="2" borderId="14" xfId="2" applyFont="1" applyFill="1" applyBorder="1" applyAlignment="1">
      <alignment horizontal="center" vertical="center" textRotation="90" wrapText="1"/>
    </xf>
    <xf numFmtId="0" fontId="15" fillId="2" borderId="24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15" fillId="2" borderId="3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8" fillId="2" borderId="22" xfId="0" applyFont="1" applyFill="1" applyBorder="1" applyAlignment="1">
      <alignment horizontal="right" vertical="center" wrapText="1"/>
    </xf>
    <xf numFmtId="0" fontId="18" fillId="2" borderId="41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/>
    <xf numFmtId="0" fontId="2" fillId="0" borderId="0" xfId="0" applyFont="1" applyBorder="1" applyAlignment="1">
      <alignment horizontal="center" vertical="center" wrapText="1"/>
    </xf>
    <xf numFmtId="0" fontId="19" fillId="0" borderId="0" xfId="0" applyFont="1" applyBorder="1" applyAlignment="1"/>
    <xf numFmtId="0" fontId="13" fillId="2" borderId="7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 shrinkToFit="1"/>
    </xf>
    <xf numFmtId="0" fontId="13" fillId="2" borderId="14" xfId="0" applyFont="1" applyFill="1" applyBorder="1" applyAlignment="1">
      <alignment horizontal="center" vertical="center" wrapText="1" shrinkToFit="1"/>
    </xf>
    <xf numFmtId="0" fontId="14" fillId="2" borderId="24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center" vertical="center" wrapText="1"/>
    </xf>
    <xf numFmtId="0" fontId="13" fillId="2" borderId="49" xfId="0" applyFont="1" applyFill="1" applyBorder="1" applyAlignment="1">
      <alignment horizontal="center" vertical="center" textRotation="90" wrapText="1" shrinkToFit="1"/>
    </xf>
    <xf numFmtId="0" fontId="13" fillId="2" borderId="50" xfId="0" applyFont="1" applyFill="1" applyBorder="1" applyAlignment="1">
      <alignment horizontal="center" vertical="center" textRotation="90" wrapText="1" shrinkToFit="1"/>
    </xf>
    <xf numFmtId="0" fontId="13" fillId="2" borderId="51" xfId="0" applyFont="1" applyFill="1" applyBorder="1" applyAlignment="1">
      <alignment horizontal="center" vertical="center" textRotation="90" wrapText="1" shrinkToFi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left"/>
    </xf>
    <xf numFmtId="0" fontId="9" fillId="0" borderId="23" xfId="0" applyFont="1" applyFill="1" applyBorder="1" applyAlignment="1">
      <alignment horizontal="left"/>
    </xf>
    <xf numFmtId="0" fontId="6" fillId="0" borderId="0" xfId="0" applyFont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8" fillId="2" borderId="22" xfId="0" applyFont="1" applyFill="1" applyBorder="1" applyAlignment="1">
      <alignment horizontal="left" vertical="center" wrapText="1"/>
    </xf>
    <xf numFmtId="0" fontId="18" fillId="2" borderId="4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7" fillId="0" borderId="52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7" fillId="0" borderId="34" xfId="0" applyFont="1" applyBorder="1" applyAlignment="1">
      <alignment horizontal="center" vertical="center" wrapText="1"/>
    </xf>
    <xf numFmtId="0" fontId="0" fillId="0" borderId="21" xfId="0" applyBorder="1" applyAlignment="1"/>
    <xf numFmtId="0" fontId="0" fillId="0" borderId="47" xfId="0" applyBorder="1" applyAlignment="1"/>
    <xf numFmtId="0" fontId="7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0" fillId="0" borderId="45" xfId="0" applyBorder="1" applyAlignment="1"/>
    <xf numFmtId="0" fontId="0" fillId="0" borderId="43" xfId="0" applyBorder="1" applyAlignment="1"/>
    <xf numFmtId="0" fontId="7" fillId="0" borderId="32" xfId="0" applyFont="1" applyBorder="1" applyAlignment="1">
      <alignment horizontal="center" vertical="center" wrapText="1"/>
    </xf>
    <xf numFmtId="0" fontId="0" fillId="0" borderId="20" xfId="0" applyBorder="1" applyAlignment="1"/>
    <xf numFmtId="0" fontId="0" fillId="0" borderId="42" xfId="0" applyBorder="1" applyAlignment="1"/>
    <xf numFmtId="0" fontId="0" fillId="0" borderId="43" xfId="0" applyBorder="1" applyAlignment="1">
      <alignment horizontal="center" vertical="center"/>
    </xf>
  </cellXfs>
  <cellStyles count="3">
    <cellStyle name="Денежный" xfId="2" builtinId="4"/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FAFDD9"/>
      <color rgb="FFFFFF99"/>
      <color rgb="FFFFCCCC"/>
      <color rgb="FFE8BFB2"/>
      <color rgb="FFFF9966"/>
      <color rgb="FFFBA7A7"/>
      <color rgb="FFFF7C80"/>
      <color rgb="FFF86868"/>
      <color rgb="FFF5DEA5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0"/>
  <sheetViews>
    <sheetView tabSelected="1" view="pageBreakPreview" zoomScaleNormal="100" zoomScaleSheetLayoutView="100" workbookViewId="0">
      <selection activeCell="L12" sqref="L12"/>
    </sheetView>
  </sheetViews>
  <sheetFormatPr defaultRowHeight="12.75" x14ac:dyDescent="0.2"/>
  <cols>
    <col min="1" max="1" width="3.85546875" style="2" customWidth="1"/>
    <col min="2" max="2" width="31.28515625" customWidth="1"/>
    <col min="3" max="3" width="10.5703125" customWidth="1"/>
    <col min="4" max="4" width="9.140625" customWidth="1"/>
    <col min="5" max="5" width="11.85546875" customWidth="1"/>
    <col min="6" max="6" width="8.42578125" customWidth="1"/>
    <col min="7" max="8" width="10.5703125" customWidth="1"/>
    <col min="9" max="9" width="8.7109375" customWidth="1"/>
    <col min="10" max="10" width="12.28515625" customWidth="1"/>
    <col min="11" max="11" width="13.5703125" customWidth="1"/>
    <col min="12" max="12" width="12.42578125" customWidth="1"/>
    <col min="13" max="13" width="10.5703125" customWidth="1"/>
    <col min="14" max="14" width="14.7109375" customWidth="1"/>
    <col min="15" max="15" width="9.5703125" customWidth="1"/>
    <col min="17" max="17" width="10.5703125" customWidth="1"/>
  </cols>
  <sheetData>
    <row r="1" spans="1:17" ht="54.75" customHeight="1" x14ac:dyDescent="0.2">
      <c r="K1" s="145" t="s">
        <v>138</v>
      </c>
      <c r="L1" s="145"/>
      <c r="M1" s="145"/>
      <c r="N1" s="146"/>
      <c r="O1" s="146"/>
    </row>
    <row r="2" spans="1:17" ht="45" customHeight="1" thickBot="1" x14ac:dyDescent="0.3">
      <c r="A2" s="147" t="s">
        <v>139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8"/>
      <c r="O2" s="148"/>
    </row>
    <row r="3" spans="1:17" ht="33.75" customHeight="1" thickBot="1" x14ac:dyDescent="0.25">
      <c r="A3" s="149" t="s">
        <v>27</v>
      </c>
      <c r="B3" s="151" t="s">
        <v>28</v>
      </c>
      <c r="C3" s="153" t="s">
        <v>29</v>
      </c>
      <c r="D3" s="154"/>
      <c r="E3" s="154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6"/>
      <c r="Q3" s="131" t="s">
        <v>0</v>
      </c>
    </row>
    <row r="4" spans="1:17" ht="21" customHeight="1" x14ac:dyDescent="0.2">
      <c r="A4" s="150"/>
      <c r="B4" s="152"/>
      <c r="C4" s="157" t="s">
        <v>77</v>
      </c>
      <c r="D4" s="160" t="s">
        <v>30</v>
      </c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32"/>
    </row>
    <row r="5" spans="1:17" ht="18" customHeight="1" thickBot="1" x14ac:dyDescent="0.25">
      <c r="A5" s="150"/>
      <c r="B5" s="152"/>
      <c r="C5" s="158"/>
      <c r="D5" s="161" t="s">
        <v>31</v>
      </c>
      <c r="E5" s="161"/>
      <c r="F5" s="161"/>
      <c r="G5" s="161"/>
      <c r="H5" s="160"/>
      <c r="I5" s="161"/>
      <c r="J5" s="161"/>
      <c r="K5" s="161"/>
      <c r="L5" s="162" t="s">
        <v>32</v>
      </c>
      <c r="M5" s="162" t="s">
        <v>84</v>
      </c>
      <c r="N5" s="162" t="s">
        <v>24</v>
      </c>
      <c r="O5" s="162" t="s">
        <v>43</v>
      </c>
      <c r="P5" s="166" t="s">
        <v>25</v>
      </c>
      <c r="Q5" s="132"/>
    </row>
    <row r="6" spans="1:17" ht="27.75" customHeight="1" thickBot="1" x14ac:dyDescent="0.25">
      <c r="A6" s="150"/>
      <c r="B6" s="152"/>
      <c r="C6" s="158"/>
      <c r="D6" s="129" t="s">
        <v>26</v>
      </c>
      <c r="E6" s="168"/>
      <c r="F6" s="169"/>
      <c r="G6" s="170" t="s">
        <v>78</v>
      </c>
      <c r="H6" s="126" t="s">
        <v>33</v>
      </c>
      <c r="I6" s="128" t="s">
        <v>34</v>
      </c>
      <c r="J6" s="129"/>
      <c r="K6" s="130"/>
      <c r="L6" s="163"/>
      <c r="M6" s="164"/>
      <c r="N6" s="164"/>
      <c r="O6" s="164"/>
      <c r="P6" s="167"/>
      <c r="Q6" s="132"/>
    </row>
    <row r="7" spans="1:17" ht="57.75" customHeight="1" thickBot="1" x14ac:dyDescent="0.25">
      <c r="A7" s="150"/>
      <c r="B7" s="152"/>
      <c r="C7" s="159"/>
      <c r="D7" s="133" t="s">
        <v>5</v>
      </c>
      <c r="E7" s="126" t="s">
        <v>79</v>
      </c>
      <c r="F7" s="135"/>
      <c r="G7" s="171"/>
      <c r="H7" s="127"/>
      <c r="I7" s="136" t="s">
        <v>5</v>
      </c>
      <c r="J7" s="129" t="s">
        <v>30</v>
      </c>
      <c r="K7" s="130"/>
      <c r="L7" s="163"/>
      <c r="M7" s="164"/>
      <c r="N7" s="164"/>
      <c r="O7" s="164"/>
      <c r="P7" s="167"/>
      <c r="Q7" s="132"/>
    </row>
    <row r="8" spans="1:17" ht="57.75" customHeight="1" x14ac:dyDescent="0.2">
      <c r="A8" s="150"/>
      <c r="B8" s="152"/>
      <c r="C8" s="159"/>
      <c r="D8" s="134"/>
      <c r="E8" s="138" t="s">
        <v>80</v>
      </c>
      <c r="F8" s="130" t="s">
        <v>81</v>
      </c>
      <c r="G8" s="171"/>
      <c r="H8" s="127"/>
      <c r="I8" s="137"/>
      <c r="J8" s="141" t="s">
        <v>80</v>
      </c>
      <c r="K8" s="130" t="s">
        <v>81</v>
      </c>
      <c r="L8" s="163"/>
      <c r="M8" s="164"/>
      <c r="N8" s="164"/>
      <c r="O8" s="164"/>
      <c r="P8" s="167"/>
      <c r="Q8" s="132"/>
    </row>
    <row r="9" spans="1:17" ht="32.25" customHeight="1" thickBot="1" x14ac:dyDescent="0.25">
      <c r="A9" s="150"/>
      <c r="B9" s="152"/>
      <c r="C9" s="159"/>
      <c r="D9" s="134"/>
      <c r="E9" s="139"/>
      <c r="F9" s="140"/>
      <c r="G9" s="171"/>
      <c r="H9" s="127"/>
      <c r="I9" s="137"/>
      <c r="J9" s="142"/>
      <c r="K9" s="140"/>
      <c r="L9" s="163"/>
      <c r="M9" s="164"/>
      <c r="N9" s="165"/>
      <c r="O9" s="165"/>
      <c r="P9" s="167"/>
      <c r="Q9" s="132"/>
    </row>
    <row r="10" spans="1:17" s="1" customFormat="1" ht="19.5" customHeight="1" thickBot="1" x14ac:dyDescent="0.3">
      <c r="A10" s="21">
        <v>1</v>
      </c>
      <c r="B10" s="27">
        <v>2</v>
      </c>
      <c r="C10" s="48">
        <v>3</v>
      </c>
      <c r="D10" s="50">
        <v>4</v>
      </c>
      <c r="E10" s="21">
        <v>5</v>
      </c>
      <c r="F10" s="29">
        <v>6</v>
      </c>
      <c r="G10" s="48">
        <v>7</v>
      </c>
      <c r="H10" s="50">
        <v>8</v>
      </c>
      <c r="I10" s="51">
        <v>9</v>
      </c>
      <c r="J10" s="21">
        <v>10</v>
      </c>
      <c r="K10" s="29">
        <v>11</v>
      </c>
      <c r="L10" s="28">
        <v>12</v>
      </c>
      <c r="M10" s="22">
        <v>13</v>
      </c>
      <c r="N10" s="23">
        <v>14</v>
      </c>
      <c r="O10" s="23">
        <v>15</v>
      </c>
      <c r="P10" s="30">
        <v>16</v>
      </c>
      <c r="Q10" s="31">
        <v>17</v>
      </c>
    </row>
    <row r="11" spans="1:17" s="1" customFormat="1" ht="30" customHeight="1" thickBot="1" x14ac:dyDescent="0.25">
      <c r="A11" s="26">
        <v>1</v>
      </c>
      <c r="B11" s="49" t="s">
        <v>85</v>
      </c>
      <c r="C11" s="61">
        <f>D11+G11+H11+I11+L11+M11+N11+O11+P11</f>
        <v>13437</v>
      </c>
      <c r="D11" s="61">
        <f>E11+F11</f>
        <v>228</v>
      </c>
      <c r="E11" s="61">
        <v>50</v>
      </c>
      <c r="F11" s="61">
        <v>178</v>
      </c>
      <c r="G11" s="61">
        <v>51</v>
      </c>
      <c r="H11" s="61">
        <v>3</v>
      </c>
      <c r="I11" s="61">
        <f>J11+K11</f>
        <v>11774</v>
      </c>
      <c r="J11" s="61">
        <v>1890</v>
      </c>
      <c r="K11" s="61">
        <v>9884</v>
      </c>
      <c r="L11" s="61">
        <v>1155</v>
      </c>
      <c r="M11" s="61">
        <v>164</v>
      </c>
      <c r="N11" s="61">
        <v>4</v>
      </c>
      <c r="O11" s="61">
        <v>58</v>
      </c>
      <c r="P11" s="61">
        <v>0</v>
      </c>
      <c r="Q11" s="61">
        <v>6</v>
      </c>
    </row>
    <row r="12" spans="1:17" ht="23.25" customHeight="1" thickBot="1" x14ac:dyDescent="0.3">
      <c r="A12" s="143" t="s">
        <v>86</v>
      </c>
      <c r="B12" s="144"/>
      <c r="C12" s="62">
        <f>C11</f>
        <v>13437</v>
      </c>
      <c r="D12" s="62">
        <f t="shared" ref="D12:Q12" si="0">D11</f>
        <v>228</v>
      </c>
      <c r="E12" s="62">
        <f t="shared" si="0"/>
        <v>50</v>
      </c>
      <c r="F12" s="62">
        <f t="shared" si="0"/>
        <v>178</v>
      </c>
      <c r="G12" s="62">
        <f t="shared" si="0"/>
        <v>51</v>
      </c>
      <c r="H12" s="62">
        <f t="shared" si="0"/>
        <v>3</v>
      </c>
      <c r="I12" s="62">
        <f t="shared" si="0"/>
        <v>11774</v>
      </c>
      <c r="J12" s="62">
        <f t="shared" si="0"/>
        <v>1890</v>
      </c>
      <c r="K12" s="62">
        <f t="shared" si="0"/>
        <v>9884</v>
      </c>
      <c r="L12" s="62">
        <f t="shared" si="0"/>
        <v>1155</v>
      </c>
      <c r="M12" s="62">
        <f t="shared" si="0"/>
        <v>164</v>
      </c>
      <c r="N12" s="62">
        <f t="shared" si="0"/>
        <v>4</v>
      </c>
      <c r="O12" s="62">
        <f t="shared" si="0"/>
        <v>58</v>
      </c>
      <c r="P12" s="62">
        <f t="shared" si="0"/>
        <v>0</v>
      </c>
      <c r="Q12" s="62">
        <f t="shared" si="0"/>
        <v>6</v>
      </c>
    </row>
    <row r="13" spans="1:17" hidden="1" x14ac:dyDescent="0.2">
      <c r="B13" s="108" t="s">
        <v>132</v>
      </c>
      <c r="C13" s="108">
        <f>D13+G13+H13+I13+L13+M13+N13+O13+P13</f>
        <v>3684</v>
      </c>
      <c r="D13" s="108">
        <f>E13+F13</f>
        <v>52</v>
      </c>
      <c r="E13" s="108">
        <v>9</v>
      </c>
      <c r="F13" s="108">
        <v>43</v>
      </c>
      <c r="G13" s="108">
        <v>26</v>
      </c>
      <c r="H13" s="108">
        <v>0</v>
      </c>
      <c r="I13" s="108">
        <f>J13+K13</f>
        <v>3222</v>
      </c>
      <c r="J13" s="108">
        <v>691</v>
      </c>
      <c r="K13" s="108">
        <v>2531</v>
      </c>
      <c r="L13" s="108">
        <v>320</v>
      </c>
      <c r="M13" s="108">
        <v>51</v>
      </c>
      <c r="N13" s="108">
        <v>1</v>
      </c>
      <c r="O13" s="108">
        <v>12</v>
      </c>
      <c r="P13" s="108">
        <v>0</v>
      </c>
      <c r="Q13" s="108">
        <v>3</v>
      </c>
    </row>
    <row r="14" spans="1:17" hidden="1" x14ac:dyDescent="0.2">
      <c r="B14" s="109" t="s">
        <v>114</v>
      </c>
      <c r="C14" s="108">
        <f t="shared" ref="C14:C20" si="1">D14+G14+H14+I14+L14+M14+N14+O14+P14</f>
        <v>0</v>
      </c>
      <c r="D14" s="108">
        <f t="shared" ref="D14:D20" si="2">E14+F14</f>
        <v>0</v>
      </c>
      <c r="E14" s="109"/>
      <c r="F14" s="109"/>
      <c r="G14" s="109"/>
      <c r="H14" s="109"/>
      <c r="I14" s="108">
        <f t="shared" ref="I14:I20" si="3">J14+K14</f>
        <v>0</v>
      </c>
      <c r="J14" s="109"/>
      <c r="K14" s="109"/>
      <c r="L14" s="109"/>
      <c r="M14" s="109"/>
      <c r="N14" s="109"/>
      <c r="O14" s="109"/>
      <c r="P14" s="109"/>
      <c r="Q14" s="109"/>
    </row>
    <row r="15" spans="1:17" hidden="1" x14ac:dyDescent="0.2">
      <c r="B15" s="109" t="s">
        <v>115</v>
      </c>
      <c r="C15" s="108">
        <f t="shared" si="1"/>
        <v>0</v>
      </c>
      <c r="D15" s="108">
        <f t="shared" si="2"/>
        <v>0</v>
      </c>
      <c r="E15" s="109"/>
      <c r="F15" s="109"/>
      <c r="G15" s="109"/>
      <c r="H15" s="109"/>
      <c r="I15" s="108">
        <f t="shared" si="3"/>
        <v>0</v>
      </c>
      <c r="J15" s="109"/>
      <c r="K15" s="109"/>
      <c r="L15" s="109"/>
      <c r="M15" s="109"/>
      <c r="N15" s="109"/>
      <c r="O15" s="109"/>
      <c r="P15" s="109"/>
      <c r="Q15" s="109"/>
    </row>
    <row r="16" spans="1:17" hidden="1" x14ac:dyDescent="0.2">
      <c r="B16" s="109" t="s">
        <v>116</v>
      </c>
      <c r="C16" s="108">
        <f t="shared" si="1"/>
        <v>0</v>
      </c>
      <c r="D16" s="108">
        <f t="shared" si="2"/>
        <v>0</v>
      </c>
      <c r="E16" s="109"/>
      <c r="F16" s="109"/>
      <c r="G16" s="109"/>
      <c r="H16" s="109"/>
      <c r="I16" s="108">
        <f t="shared" si="3"/>
        <v>0</v>
      </c>
      <c r="J16" s="109"/>
      <c r="K16" s="109"/>
      <c r="L16" s="109"/>
      <c r="M16" s="109"/>
      <c r="N16" s="109"/>
      <c r="O16" s="109"/>
      <c r="P16" s="109"/>
      <c r="Q16" s="109"/>
    </row>
    <row r="17" spans="2:17" hidden="1" x14ac:dyDescent="0.2">
      <c r="B17" s="108"/>
      <c r="C17" s="108">
        <f t="shared" si="1"/>
        <v>0</v>
      </c>
      <c r="D17" s="108">
        <f t="shared" si="2"/>
        <v>0</v>
      </c>
      <c r="E17" s="108"/>
      <c r="F17" s="108"/>
      <c r="G17" s="108"/>
      <c r="H17" s="108"/>
      <c r="I17" s="108">
        <f t="shared" si="3"/>
        <v>0</v>
      </c>
      <c r="J17" s="108"/>
      <c r="K17" s="108"/>
      <c r="L17" s="108"/>
      <c r="M17" s="108"/>
      <c r="N17" s="108"/>
      <c r="O17" s="108"/>
      <c r="P17" s="108"/>
      <c r="Q17" s="108"/>
    </row>
    <row r="18" spans="2:17" hidden="1" x14ac:dyDescent="0.2">
      <c r="B18" s="108" t="s">
        <v>1</v>
      </c>
      <c r="C18" s="108">
        <f t="shared" si="1"/>
        <v>0</v>
      </c>
      <c r="D18" s="108">
        <f t="shared" si="2"/>
        <v>0</v>
      </c>
      <c r="E18" s="110"/>
      <c r="F18" s="110"/>
      <c r="G18" s="110"/>
      <c r="H18" s="110"/>
      <c r="I18" s="108">
        <f t="shared" si="3"/>
        <v>0</v>
      </c>
      <c r="J18" s="110"/>
      <c r="K18" s="110"/>
      <c r="L18" s="110"/>
      <c r="M18" s="110"/>
      <c r="N18" s="110"/>
      <c r="O18" s="110"/>
      <c r="P18" s="110"/>
      <c r="Q18" s="110"/>
    </row>
    <row r="19" spans="2:17" hidden="1" x14ac:dyDescent="0.2">
      <c r="B19" s="108" t="s">
        <v>133</v>
      </c>
      <c r="C19" s="108">
        <f t="shared" si="1"/>
        <v>4385</v>
      </c>
      <c r="D19" s="108">
        <f t="shared" si="2"/>
        <v>68</v>
      </c>
      <c r="E19" s="108">
        <v>19</v>
      </c>
      <c r="F19" s="108">
        <v>49</v>
      </c>
      <c r="G19" s="108">
        <v>25</v>
      </c>
      <c r="H19" s="108">
        <v>0</v>
      </c>
      <c r="I19" s="108">
        <f t="shared" si="3"/>
        <v>3882</v>
      </c>
      <c r="J19" s="108">
        <v>526</v>
      </c>
      <c r="K19" s="108">
        <v>3356</v>
      </c>
      <c r="L19" s="108">
        <v>346</v>
      </c>
      <c r="M19" s="108">
        <v>45</v>
      </c>
      <c r="N19" s="108">
        <v>1</v>
      </c>
      <c r="O19" s="108">
        <v>18</v>
      </c>
      <c r="P19" s="108">
        <v>0</v>
      </c>
      <c r="Q19" s="108">
        <v>1</v>
      </c>
    </row>
    <row r="20" spans="2:17" hidden="1" x14ac:dyDescent="0.2">
      <c r="B20" s="108" t="s">
        <v>134</v>
      </c>
      <c r="C20" s="108">
        <f t="shared" si="1"/>
        <v>5368</v>
      </c>
      <c r="D20" s="108">
        <f t="shared" si="2"/>
        <v>108</v>
      </c>
      <c r="E20" s="108">
        <v>22</v>
      </c>
      <c r="F20" s="108">
        <v>86</v>
      </c>
      <c r="G20" s="108">
        <v>0</v>
      </c>
      <c r="H20" s="108">
        <v>2</v>
      </c>
      <c r="I20" s="108">
        <f t="shared" si="3"/>
        <v>4670</v>
      </c>
      <c r="J20" s="108">
        <v>673</v>
      </c>
      <c r="K20" s="108">
        <v>3997</v>
      </c>
      <c r="L20" s="108">
        <v>490</v>
      </c>
      <c r="M20" s="108">
        <v>68</v>
      </c>
      <c r="N20" s="108">
        <v>2</v>
      </c>
      <c r="O20" s="108">
        <v>28</v>
      </c>
      <c r="P20" s="108">
        <v>0</v>
      </c>
      <c r="Q20" s="108">
        <v>2</v>
      </c>
    </row>
    <row r="21" spans="2:17" hidden="1" x14ac:dyDescent="0.2"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</row>
    <row r="22" spans="2:17" hidden="1" x14ac:dyDescent="0.2"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</row>
    <row r="23" spans="2:17" hidden="1" x14ac:dyDescent="0.2">
      <c r="B23" s="108" t="s">
        <v>144</v>
      </c>
      <c r="C23" s="108">
        <f t="shared" ref="C23:C25" si="4">D23+G23+H23+I23+L23+M23+N23+O23+P23</f>
        <v>3654</v>
      </c>
      <c r="D23" s="108">
        <f t="shared" ref="D23:D25" si="5">E23+F23</f>
        <v>50</v>
      </c>
      <c r="E23" s="108">
        <v>7</v>
      </c>
      <c r="F23" s="108">
        <v>43</v>
      </c>
      <c r="G23" s="108">
        <v>25</v>
      </c>
      <c r="H23" s="108">
        <v>0</v>
      </c>
      <c r="I23" s="108">
        <f t="shared" ref="I23:I25" si="6">J23+K23</f>
        <v>3219</v>
      </c>
      <c r="J23" s="108">
        <v>689</v>
      </c>
      <c r="K23" s="108">
        <v>2530</v>
      </c>
      <c r="L23" s="108">
        <v>309</v>
      </c>
      <c r="M23" s="108">
        <v>51</v>
      </c>
      <c r="N23" s="108"/>
      <c r="O23" s="108"/>
      <c r="P23" s="108">
        <v>0</v>
      </c>
      <c r="Q23" s="108"/>
    </row>
    <row r="24" spans="2:17" hidden="1" x14ac:dyDescent="0.2">
      <c r="B24" s="108" t="s">
        <v>145</v>
      </c>
      <c r="C24" s="108">
        <f t="shared" si="4"/>
        <v>4352</v>
      </c>
      <c r="D24" s="108">
        <f t="shared" si="5"/>
        <v>68</v>
      </c>
      <c r="E24" s="108">
        <v>19</v>
      </c>
      <c r="F24" s="108">
        <v>49</v>
      </c>
      <c r="G24" s="108">
        <v>25</v>
      </c>
      <c r="H24" s="108">
        <v>0</v>
      </c>
      <c r="I24" s="108">
        <f t="shared" si="6"/>
        <v>3881</v>
      </c>
      <c r="J24" s="108">
        <v>525</v>
      </c>
      <c r="K24" s="108">
        <v>3356</v>
      </c>
      <c r="L24" s="108">
        <v>334</v>
      </c>
      <c r="M24" s="108">
        <v>44</v>
      </c>
      <c r="N24" s="108"/>
      <c r="O24" s="108"/>
      <c r="P24" s="108">
        <v>0</v>
      </c>
      <c r="Q24" s="108"/>
    </row>
    <row r="25" spans="2:17" hidden="1" x14ac:dyDescent="0.2">
      <c r="B25" s="108" t="s">
        <v>146</v>
      </c>
      <c r="C25" s="108">
        <f t="shared" si="4"/>
        <v>5316</v>
      </c>
      <c r="D25" s="108">
        <f t="shared" si="5"/>
        <v>104</v>
      </c>
      <c r="E25" s="108">
        <v>18</v>
      </c>
      <c r="F25" s="108">
        <v>86</v>
      </c>
      <c r="G25" s="108">
        <v>0</v>
      </c>
      <c r="H25" s="108">
        <v>2</v>
      </c>
      <c r="I25" s="108">
        <f t="shared" si="6"/>
        <v>4670</v>
      </c>
      <c r="J25" s="108">
        <v>673</v>
      </c>
      <c r="K25" s="108">
        <v>3997</v>
      </c>
      <c r="L25" s="108">
        <v>474</v>
      </c>
      <c r="M25" s="108">
        <v>66</v>
      </c>
      <c r="N25" s="108"/>
      <c r="O25" s="108"/>
      <c r="P25" s="108">
        <v>0</v>
      </c>
      <c r="Q25" s="108"/>
    </row>
    <row r="26" spans="2:17" hidden="1" x14ac:dyDescent="0.2"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</row>
    <row r="27" spans="2:17" hidden="1" x14ac:dyDescent="0.2">
      <c r="B27" s="108"/>
      <c r="C27" s="108">
        <f>C23+C24+C25</f>
        <v>13322</v>
      </c>
      <c r="D27" s="108">
        <f t="shared" ref="D27:Q27" si="7">D23+D24+D25</f>
        <v>222</v>
      </c>
      <c r="E27" s="108">
        <f t="shared" si="7"/>
        <v>44</v>
      </c>
      <c r="F27" s="108">
        <f t="shared" si="7"/>
        <v>178</v>
      </c>
      <c r="G27" s="108">
        <f t="shared" si="7"/>
        <v>50</v>
      </c>
      <c r="H27" s="108">
        <f t="shared" si="7"/>
        <v>2</v>
      </c>
      <c r="I27" s="108">
        <f t="shared" si="7"/>
        <v>11770</v>
      </c>
      <c r="J27" s="108">
        <f t="shared" si="7"/>
        <v>1887</v>
      </c>
      <c r="K27" s="108">
        <f t="shared" si="7"/>
        <v>9883</v>
      </c>
      <c r="L27" s="108">
        <f t="shared" si="7"/>
        <v>1117</v>
      </c>
      <c r="M27" s="108">
        <f t="shared" si="7"/>
        <v>161</v>
      </c>
      <c r="N27" s="108">
        <f t="shared" si="7"/>
        <v>0</v>
      </c>
      <c r="O27" s="108">
        <f t="shared" si="7"/>
        <v>0</v>
      </c>
      <c r="P27" s="108">
        <f t="shared" si="7"/>
        <v>0</v>
      </c>
      <c r="Q27" s="108">
        <f t="shared" si="7"/>
        <v>0</v>
      </c>
    </row>
    <row r="28" spans="2:17" hidden="1" x14ac:dyDescent="0.2"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</row>
    <row r="29" spans="2:17" hidden="1" x14ac:dyDescent="0.2"/>
    <row r="30" spans="2:17" hidden="1" x14ac:dyDescent="0.2"/>
  </sheetData>
  <mergeCells count="27">
    <mergeCell ref="A12:B12"/>
    <mergeCell ref="K1:O1"/>
    <mergeCell ref="A2:O2"/>
    <mergeCell ref="A3:A9"/>
    <mergeCell ref="B3:B9"/>
    <mergeCell ref="C3:P3"/>
    <mergeCell ref="C4:C9"/>
    <mergeCell ref="D4:P4"/>
    <mergeCell ref="D5:K5"/>
    <mergeCell ref="L5:L9"/>
    <mergeCell ref="M5:M9"/>
    <mergeCell ref="N5:N9"/>
    <mergeCell ref="O5:O9"/>
    <mergeCell ref="P5:P9"/>
    <mergeCell ref="D6:F6"/>
    <mergeCell ref="G6:G9"/>
    <mergeCell ref="H6:H9"/>
    <mergeCell ref="I6:K6"/>
    <mergeCell ref="Q3:Q9"/>
    <mergeCell ref="D7:D9"/>
    <mergeCell ref="E7:F7"/>
    <mergeCell ref="I7:I9"/>
    <mergeCell ref="J7:K7"/>
    <mergeCell ref="E8:E9"/>
    <mergeCell ref="F8:F9"/>
    <mergeCell ref="J8:J9"/>
    <mergeCell ref="K8:K9"/>
  </mergeCells>
  <phoneticPr fontId="0" type="noConversion"/>
  <printOptions horizontalCentered="1"/>
  <pageMargins left="0.51181102362204722" right="0.43307086614173229" top="0.27559055118110237" bottom="0.39370078740157483" header="0.23622047244094491" footer="0.15748031496062992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X108"/>
  <sheetViews>
    <sheetView view="pageBreakPreview" zoomScaleNormal="100" zoomScaleSheetLayoutView="100" workbookViewId="0">
      <selection activeCell="K5" sqref="K5"/>
    </sheetView>
  </sheetViews>
  <sheetFormatPr defaultRowHeight="12.75" x14ac:dyDescent="0.2"/>
  <cols>
    <col min="1" max="1" width="4.5703125" customWidth="1"/>
    <col min="2" max="2" width="55.7109375" customWidth="1"/>
    <col min="3" max="3" width="16.7109375" style="67" customWidth="1"/>
    <col min="4" max="4" width="16.28515625" style="67" customWidth="1"/>
    <col min="5" max="5" width="16.28515625" customWidth="1"/>
    <col min="6" max="7" width="16.28515625" hidden="1" customWidth="1"/>
    <col min="8" max="8" width="18" customWidth="1"/>
  </cols>
  <sheetData>
    <row r="1" spans="1:258" ht="59.25" customHeight="1" x14ac:dyDescent="0.3">
      <c r="C1" s="145" t="s">
        <v>140</v>
      </c>
      <c r="D1" s="145"/>
      <c r="E1" s="145"/>
      <c r="F1" s="145"/>
      <c r="G1" s="145"/>
      <c r="H1" s="145"/>
      <c r="I1" s="5"/>
      <c r="J1" s="5"/>
      <c r="K1" s="187"/>
      <c r="L1" s="187"/>
      <c r="M1" s="187"/>
      <c r="N1" s="187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4"/>
      <c r="AI1" s="184"/>
      <c r="AJ1" s="184"/>
      <c r="AK1" s="184"/>
      <c r="AL1" s="184"/>
      <c r="AM1" s="184"/>
      <c r="AN1" s="184"/>
      <c r="AO1" s="184"/>
      <c r="AP1" s="184"/>
      <c r="AQ1" s="184"/>
      <c r="AR1" s="184"/>
      <c r="AS1" s="184"/>
      <c r="AT1" s="184"/>
      <c r="AU1" s="184"/>
      <c r="AV1" s="184"/>
      <c r="AW1" s="184"/>
      <c r="AX1" s="184"/>
      <c r="AY1" s="184"/>
      <c r="AZ1" s="184"/>
      <c r="BA1" s="184"/>
      <c r="BB1" s="184"/>
      <c r="BC1" s="184"/>
      <c r="BD1" s="184"/>
      <c r="BE1" s="184"/>
      <c r="BF1" s="184"/>
      <c r="BG1" s="184"/>
      <c r="BH1" s="184"/>
      <c r="BI1" s="184"/>
      <c r="BJ1" s="184"/>
      <c r="BK1" s="184"/>
      <c r="BL1" s="184"/>
      <c r="BM1" s="184"/>
      <c r="BN1" s="184"/>
      <c r="BO1" s="184"/>
      <c r="BP1" s="184"/>
      <c r="BQ1" s="184"/>
      <c r="BR1" s="184"/>
      <c r="BS1" s="184"/>
      <c r="BT1" s="184"/>
      <c r="BU1" s="184"/>
      <c r="BV1" s="184"/>
      <c r="BW1" s="184"/>
      <c r="BX1" s="184"/>
      <c r="BY1" s="184"/>
      <c r="BZ1" s="184"/>
      <c r="CA1" s="184"/>
      <c r="CB1" s="184"/>
      <c r="CC1" s="184"/>
      <c r="CD1" s="184"/>
      <c r="CE1" s="184"/>
      <c r="CF1" s="184"/>
      <c r="CG1" s="184"/>
      <c r="CH1" s="184"/>
      <c r="CI1" s="184"/>
      <c r="CJ1" s="184"/>
      <c r="CK1" s="184"/>
      <c r="CL1" s="184"/>
      <c r="CM1" s="184"/>
      <c r="CN1" s="184"/>
      <c r="CO1" s="184"/>
      <c r="CP1" s="184"/>
      <c r="CQ1" s="184"/>
      <c r="CR1" s="184"/>
      <c r="CS1" s="184"/>
      <c r="CT1" s="184"/>
      <c r="CU1" s="184"/>
      <c r="CV1" s="184"/>
      <c r="CW1" s="184"/>
      <c r="CX1" s="184"/>
      <c r="CY1" s="184"/>
      <c r="CZ1" s="184"/>
      <c r="DA1" s="184"/>
      <c r="DB1" s="184"/>
      <c r="DC1" s="184"/>
      <c r="DD1" s="184"/>
      <c r="DE1" s="184"/>
      <c r="DF1" s="184"/>
      <c r="DG1" s="184"/>
      <c r="DH1" s="184"/>
      <c r="DI1" s="184"/>
      <c r="DJ1" s="184"/>
      <c r="DK1" s="184"/>
      <c r="DL1" s="184"/>
      <c r="DM1" s="184"/>
      <c r="DN1" s="184"/>
      <c r="DO1" s="184"/>
      <c r="DP1" s="184"/>
      <c r="DQ1" s="184"/>
      <c r="DR1" s="184"/>
      <c r="DS1" s="184"/>
      <c r="DT1" s="184"/>
      <c r="DU1" s="184"/>
      <c r="DV1" s="184"/>
      <c r="DW1" s="184"/>
      <c r="DX1" s="184"/>
      <c r="DY1" s="184"/>
      <c r="DZ1" s="184"/>
      <c r="EA1" s="184"/>
      <c r="EB1" s="184"/>
      <c r="EC1" s="184"/>
      <c r="ED1" s="184"/>
      <c r="EE1" s="184"/>
      <c r="EF1" s="184"/>
      <c r="EG1" s="184"/>
      <c r="EH1" s="184"/>
      <c r="EI1" s="184"/>
      <c r="EJ1" s="184"/>
      <c r="EK1" s="184"/>
      <c r="EL1" s="184"/>
      <c r="EM1" s="184"/>
      <c r="EN1" s="184"/>
      <c r="EO1" s="184"/>
      <c r="EP1" s="184"/>
      <c r="EQ1" s="184"/>
      <c r="ER1" s="184"/>
      <c r="ES1" s="184"/>
      <c r="ET1" s="184"/>
      <c r="EU1" s="184"/>
      <c r="EV1" s="184"/>
      <c r="EW1" s="184"/>
      <c r="EX1" s="184"/>
      <c r="EY1" s="184"/>
      <c r="EZ1" s="184"/>
      <c r="FA1" s="184"/>
      <c r="FB1" s="184"/>
      <c r="FC1" s="184"/>
      <c r="FD1" s="184"/>
      <c r="FE1" s="184"/>
      <c r="FF1" s="184"/>
      <c r="FG1" s="184"/>
      <c r="FH1" s="184"/>
      <c r="FI1" s="184"/>
      <c r="FJ1" s="184"/>
      <c r="FK1" s="184"/>
      <c r="FL1" s="184"/>
      <c r="FM1" s="184"/>
      <c r="FN1" s="184"/>
      <c r="FO1" s="184"/>
      <c r="FP1" s="184"/>
      <c r="FQ1" s="184"/>
      <c r="FR1" s="184"/>
      <c r="FS1" s="184"/>
      <c r="FT1" s="184"/>
      <c r="FU1" s="184"/>
      <c r="FV1" s="184"/>
      <c r="FW1" s="184"/>
      <c r="FX1" s="184"/>
      <c r="FY1" s="184"/>
      <c r="FZ1" s="184"/>
      <c r="GA1" s="184"/>
      <c r="GB1" s="184"/>
      <c r="GC1" s="184"/>
      <c r="GD1" s="184"/>
      <c r="GE1" s="184"/>
      <c r="GF1" s="184"/>
      <c r="GG1" s="184"/>
      <c r="GH1" s="184"/>
      <c r="GI1" s="184"/>
      <c r="GJ1" s="184"/>
      <c r="GK1" s="184"/>
      <c r="GL1" s="184"/>
      <c r="GM1" s="184"/>
      <c r="GN1" s="184"/>
      <c r="GO1" s="184"/>
      <c r="GP1" s="184"/>
      <c r="GQ1" s="184"/>
      <c r="GR1" s="184"/>
      <c r="GS1" s="184"/>
      <c r="GT1" s="184"/>
      <c r="GU1" s="184"/>
      <c r="GV1" s="184"/>
      <c r="GW1" s="184"/>
      <c r="GX1" s="184"/>
      <c r="GY1" s="184"/>
      <c r="GZ1" s="184"/>
      <c r="HA1" s="184"/>
      <c r="HB1" s="184"/>
      <c r="HC1" s="184"/>
      <c r="HD1" s="184"/>
      <c r="HE1" s="184"/>
      <c r="HF1" s="184"/>
      <c r="HG1" s="184"/>
      <c r="HH1" s="184"/>
      <c r="HI1" s="184"/>
      <c r="HJ1" s="184"/>
      <c r="HK1" s="184"/>
      <c r="HL1" s="184"/>
      <c r="HM1" s="184"/>
      <c r="HN1" s="184"/>
      <c r="HO1" s="184"/>
      <c r="HP1" s="184"/>
      <c r="HQ1" s="184"/>
      <c r="HR1" s="184"/>
      <c r="HS1" s="184"/>
      <c r="HT1" s="184"/>
      <c r="HU1" s="184"/>
      <c r="HV1" s="184"/>
      <c r="HW1" s="184"/>
      <c r="HX1" s="184"/>
      <c r="HY1" s="184"/>
      <c r="HZ1" s="184"/>
      <c r="IA1" s="184"/>
      <c r="IB1" s="184"/>
      <c r="IC1" s="184"/>
      <c r="ID1" s="184"/>
      <c r="IE1" s="184"/>
      <c r="IF1" s="184"/>
      <c r="IG1" s="184"/>
      <c r="IH1" s="184"/>
      <c r="II1" s="184"/>
      <c r="IJ1" s="184"/>
      <c r="IK1" s="184"/>
      <c r="IL1" s="184"/>
      <c r="IM1" s="184"/>
      <c r="IN1" s="184"/>
      <c r="IO1" s="184"/>
      <c r="IP1" s="184"/>
      <c r="IQ1" s="184"/>
      <c r="IR1" s="184"/>
      <c r="IS1" s="184"/>
      <c r="IT1" s="184"/>
      <c r="IU1" s="184"/>
      <c r="IV1" s="184"/>
      <c r="IW1" s="184"/>
      <c r="IX1" s="184"/>
    </row>
    <row r="2" spans="1:258" ht="0.75" customHeight="1" x14ac:dyDescent="0.3">
      <c r="A2" s="185"/>
      <c r="B2" s="185"/>
      <c r="C2" s="185"/>
      <c r="D2" s="185"/>
      <c r="E2" s="185"/>
      <c r="F2" s="185"/>
      <c r="G2" s="185"/>
      <c r="H2" s="185"/>
      <c r="I2" s="5"/>
      <c r="J2" s="5"/>
      <c r="K2" s="114"/>
      <c r="L2" s="114"/>
      <c r="M2" s="114"/>
      <c r="N2" s="114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N2" s="113"/>
      <c r="AO2" s="113"/>
      <c r="AP2" s="113"/>
      <c r="AQ2" s="113"/>
      <c r="AR2" s="113"/>
      <c r="AS2" s="113"/>
      <c r="AT2" s="113"/>
      <c r="AU2" s="113"/>
      <c r="AV2" s="113"/>
      <c r="AW2" s="113"/>
      <c r="AX2" s="113"/>
      <c r="AY2" s="113"/>
      <c r="AZ2" s="113"/>
      <c r="BA2" s="113"/>
      <c r="BB2" s="113"/>
      <c r="BC2" s="113"/>
      <c r="BD2" s="113"/>
      <c r="BE2" s="113"/>
      <c r="BF2" s="113"/>
      <c r="BG2" s="113"/>
      <c r="BH2" s="113"/>
      <c r="BI2" s="113"/>
      <c r="BJ2" s="113"/>
      <c r="BK2" s="113"/>
      <c r="BL2" s="113"/>
      <c r="BM2" s="113"/>
      <c r="BN2" s="113"/>
      <c r="BO2" s="113"/>
      <c r="BP2" s="113"/>
      <c r="BQ2" s="113"/>
      <c r="BR2" s="113"/>
      <c r="BS2" s="113"/>
      <c r="BT2" s="113"/>
      <c r="BU2" s="113"/>
      <c r="BV2" s="113"/>
      <c r="BW2" s="113"/>
      <c r="BX2" s="113"/>
      <c r="BY2" s="113"/>
      <c r="BZ2" s="113"/>
      <c r="CA2" s="113"/>
      <c r="CB2" s="113"/>
      <c r="CC2" s="113"/>
      <c r="CD2" s="113"/>
      <c r="CE2" s="113"/>
      <c r="CF2" s="113"/>
      <c r="CG2" s="113"/>
      <c r="CH2" s="113"/>
      <c r="CI2" s="113"/>
      <c r="CJ2" s="113"/>
      <c r="CK2" s="113"/>
      <c r="CL2" s="113"/>
      <c r="CM2" s="113"/>
      <c r="CN2" s="113"/>
      <c r="CO2" s="113"/>
      <c r="CP2" s="113"/>
      <c r="CQ2" s="113"/>
      <c r="CR2" s="113"/>
      <c r="CS2" s="113"/>
      <c r="CT2" s="113"/>
      <c r="CU2" s="113"/>
      <c r="CV2" s="113"/>
      <c r="CW2" s="113"/>
      <c r="CX2" s="113"/>
      <c r="CY2" s="113"/>
      <c r="CZ2" s="113"/>
      <c r="DA2" s="113"/>
      <c r="DB2" s="113"/>
      <c r="DC2" s="113"/>
      <c r="DD2" s="113"/>
      <c r="DE2" s="113"/>
      <c r="DF2" s="113"/>
      <c r="DG2" s="113"/>
      <c r="DH2" s="113"/>
      <c r="DI2" s="113"/>
      <c r="DJ2" s="113"/>
      <c r="DK2" s="113"/>
      <c r="DL2" s="113"/>
      <c r="DM2" s="113"/>
      <c r="DN2" s="113"/>
      <c r="DO2" s="113"/>
      <c r="DP2" s="113"/>
      <c r="DQ2" s="113"/>
      <c r="DR2" s="113"/>
      <c r="DS2" s="113"/>
      <c r="DT2" s="113"/>
      <c r="DU2" s="113"/>
      <c r="DV2" s="113"/>
      <c r="DW2" s="113"/>
      <c r="DX2" s="113"/>
      <c r="DY2" s="113"/>
      <c r="DZ2" s="113"/>
      <c r="EA2" s="113"/>
      <c r="EB2" s="113"/>
      <c r="EC2" s="113"/>
      <c r="ED2" s="113"/>
      <c r="EE2" s="113"/>
      <c r="EF2" s="113"/>
      <c r="EG2" s="113"/>
      <c r="EH2" s="113"/>
      <c r="EI2" s="113"/>
      <c r="EJ2" s="113"/>
      <c r="EK2" s="113"/>
      <c r="EL2" s="113"/>
      <c r="EM2" s="113"/>
      <c r="EN2" s="113"/>
      <c r="EO2" s="113"/>
      <c r="EP2" s="113"/>
      <c r="EQ2" s="113"/>
      <c r="ER2" s="113"/>
      <c r="ES2" s="113"/>
      <c r="ET2" s="113"/>
      <c r="EU2" s="113"/>
      <c r="EV2" s="113"/>
      <c r="EW2" s="113"/>
      <c r="EX2" s="113"/>
      <c r="EY2" s="113"/>
      <c r="EZ2" s="113"/>
      <c r="FA2" s="113"/>
      <c r="FB2" s="113"/>
      <c r="FC2" s="113"/>
      <c r="FD2" s="113"/>
      <c r="FE2" s="113"/>
      <c r="FF2" s="113"/>
      <c r="FG2" s="113"/>
      <c r="FH2" s="113"/>
      <c r="FI2" s="113"/>
      <c r="FJ2" s="113"/>
      <c r="FK2" s="113"/>
      <c r="FL2" s="113"/>
      <c r="FM2" s="113"/>
      <c r="FN2" s="113"/>
      <c r="FO2" s="113"/>
      <c r="FP2" s="113"/>
      <c r="FQ2" s="113"/>
      <c r="FR2" s="113"/>
      <c r="FS2" s="113"/>
      <c r="FT2" s="113"/>
      <c r="FU2" s="113"/>
      <c r="FV2" s="113"/>
      <c r="FW2" s="113"/>
      <c r="FX2" s="113"/>
      <c r="FY2" s="113"/>
      <c r="FZ2" s="113"/>
      <c r="GA2" s="113"/>
      <c r="GB2" s="113"/>
      <c r="GC2" s="113"/>
      <c r="GD2" s="113"/>
      <c r="GE2" s="113"/>
      <c r="GF2" s="113"/>
      <c r="GG2" s="113"/>
      <c r="GH2" s="113"/>
      <c r="GI2" s="113"/>
      <c r="GJ2" s="113"/>
      <c r="GK2" s="113"/>
      <c r="GL2" s="113"/>
      <c r="GM2" s="113"/>
      <c r="GN2" s="113"/>
      <c r="GO2" s="113"/>
      <c r="GP2" s="113"/>
      <c r="GQ2" s="113"/>
      <c r="GR2" s="113"/>
      <c r="GS2" s="113"/>
      <c r="GT2" s="113"/>
      <c r="GU2" s="113"/>
      <c r="GV2" s="113"/>
      <c r="GW2" s="113"/>
      <c r="GX2" s="113"/>
      <c r="GY2" s="113"/>
      <c r="GZ2" s="113"/>
      <c r="HA2" s="113"/>
      <c r="HB2" s="113"/>
      <c r="HC2" s="113"/>
      <c r="HD2" s="113"/>
      <c r="HE2" s="113"/>
      <c r="HF2" s="113"/>
      <c r="HG2" s="113"/>
      <c r="HH2" s="113"/>
      <c r="HI2" s="113"/>
      <c r="HJ2" s="113"/>
      <c r="HK2" s="113"/>
      <c r="HL2" s="113"/>
      <c r="HM2" s="113"/>
      <c r="HN2" s="113"/>
      <c r="HO2" s="113"/>
      <c r="HP2" s="113"/>
      <c r="HQ2" s="113"/>
      <c r="HR2" s="113"/>
      <c r="HS2" s="113"/>
      <c r="HT2" s="113"/>
      <c r="HU2" s="113"/>
      <c r="HV2" s="113"/>
      <c r="HW2" s="113"/>
      <c r="HX2" s="113"/>
      <c r="HY2" s="113"/>
      <c r="HZ2" s="113"/>
      <c r="IA2" s="113"/>
      <c r="IB2" s="113"/>
      <c r="IC2" s="113"/>
      <c r="ID2" s="113"/>
      <c r="IE2" s="113"/>
      <c r="IF2" s="113"/>
      <c r="IG2" s="113"/>
      <c r="IH2" s="113"/>
      <c r="II2" s="113"/>
      <c r="IJ2" s="113"/>
      <c r="IK2" s="113"/>
      <c r="IL2" s="113"/>
      <c r="IM2" s="113"/>
      <c r="IN2" s="113"/>
      <c r="IO2" s="113"/>
      <c r="IP2" s="113"/>
      <c r="IQ2" s="113"/>
      <c r="IR2" s="113"/>
      <c r="IS2" s="113"/>
      <c r="IT2" s="113"/>
      <c r="IU2" s="113"/>
      <c r="IV2" s="113"/>
      <c r="IW2" s="113"/>
      <c r="IX2" s="113"/>
    </row>
    <row r="3" spans="1:258" ht="69.75" customHeight="1" thickBot="1" x14ac:dyDescent="0.25">
      <c r="A3" s="147" t="s">
        <v>141</v>
      </c>
      <c r="B3" s="147"/>
      <c r="C3" s="147"/>
      <c r="D3" s="147"/>
      <c r="E3" s="147"/>
      <c r="F3" s="147"/>
      <c r="G3" s="147"/>
      <c r="H3" s="147"/>
      <c r="I3" s="6"/>
      <c r="J3" s="6"/>
      <c r="K3" s="186"/>
      <c r="L3" s="186"/>
      <c r="M3" s="186"/>
      <c r="N3" s="186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/>
      <c r="AC3" s="177"/>
      <c r="AD3" s="177"/>
      <c r="AE3" s="177"/>
      <c r="AF3" s="177"/>
      <c r="AG3" s="177"/>
      <c r="AH3" s="177"/>
      <c r="AI3" s="177"/>
      <c r="AJ3" s="177"/>
      <c r="AK3" s="177"/>
      <c r="AL3" s="177"/>
      <c r="AM3" s="177"/>
      <c r="AN3" s="177"/>
      <c r="AO3" s="177"/>
      <c r="AP3" s="177"/>
      <c r="AQ3" s="177"/>
      <c r="AR3" s="177"/>
      <c r="AS3" s="177"/>
      <c r="AT3" s="177"/>
      <c r="AU3" s="177"/>
      <c r="AV3" s="177"/>
      <c r="AW3" s="177"/>
      <c r="AX3" s="177"/>
      <c r="AY3" s="177"/>
      <c r="AZ3" s="177"/>
      <c r="BA3" s="177"/>
      <c r="BB3" s="177"/>
      <c r="BC3" s="177"/>
      <c r="BD3" s="177"/>
      <c r="BE3" s="177"/>
      <c r="BF3" s="177"/>
      <c r="BG3" s="177"/>
      <c r="BH3" s="177"/>
      <c r="BI3" s="177"/>
      <c r="BJ3" s="177"/>
      <c r="BK3" s="177"/>
      <c r="BL3" s="177"/>
      <c r="BM3" s="177"/>
      <c r="BN3" s="177"/>
      <c r="BO3" s="177"/>
      <c r="BP3" s="177"/>
      <c r="BQ3" s="177"/>
      <c r="BR3" s="177"/>
      <c r="BS3" s="177"/>
      <c r="BT3" s="177"/>
      <c r="BU3" s="177"/>
      <c r="BV3" s="177"/>
      <c r="BW3" s="177"/>
      <c r="BX3" s="177"/>
      <c r="BY3" s="177"/>
      <c r="BZ3" s="177"/>
      <c r="CA3" s="177"/>
      <c r="CB3" s="177"/>
      <c r="CC3" s="177"/>
      <c r="CD3" s="177"/>
      <c r="CE3" s="177"/>
      <c r="CF3" s="177"/>
      <c r="CG3" s="177"/>
      <c r="CH3" s="177"/>
      <c r="CI3" s="177"/>
      <c r="CJ3" s="177"/>
      <c r="CK3" s="177"/>
      <c r="CL3" s="177"/>
      <c r="CM3" s="177"/>
      <c r="CN3" s="177"/>
      <c r="CO3" s="177"/>
      <c r="CP3" s="177"/>
      <c r="CQ3" s="177"/>
      <c r="CR3" s="177"/>
      <c r="CS3" s="177"/>
      <c r="CT3" s="177"/>
      <c r="CU3" s="177"/>
      <c r="CV3" s="177"/>
      <c r="CW3" s="177"/>
      <c r="CX3" s="177"/>
      <c r="CY3" s="177"/>
      <c r="CZ3" s="177"/>
      <c r="DA3" s="177"/>
      <c r="DB3" s="177"/>
      <c r="DC3" s="177"/>
      <c r="DD3" s="177"/>
      <c r="DE3" s="177"/>
      <c r="DF3" s="177"/>
      <c r="DG3" s="177"/>
      <c r="DH3" s="177"/>
      <c r="DI3" s="177"/>
      <c r="DJ3" s="177"/>
      <c r="DK3" s="177"/>
      <c r="DL3" s="177"/>
      <c r="DM3" s="177"/>
      <c r="DN3" s="177"/>
      <c r="DO3" s="177"/>
      <c r="DP3" s="177"/>
      <c r="DQ3" s="177"/>
      <c r="DR3" s="177"/>
      <c r="DS3" s="177"/>
      <c r="DT3" s="177"/>
      <c r="DU3" s="177"/>
      <c r="DV3" s="177"/>
      <c r="DW3" s="177"/>
      <c r="DX3" s="177"/>
      <c r="DY3" s="177"/>
      <c r="DZ3" s="177"/>
      <c r="EA3" s="177"/>
      <c r="EB3" s="177"/>
      <c r="EC3" s="177"/>
      <c r="ED3" s="177"/>
      <c r="EE3" s="177"/>
      <c r="EF3" s="177"/>
      <c r="EG3" s="177"/>
      <c r="EH3" s="177"/>
      <c r="EI3" s="177"/>
      <c r="EJ3" s="177"/>
      <c r="EK3" s="177"/>
      <c r="EL3" s="177"/>
      <c r="EM3" s="177"/>
      <c r="EN3" s="177"/>
      <c r="EO3" s="177"/>
      <c r="EP3" s="177"/>
      <c r="EQ3" s="177"/>
      <c r="ER3" s="177"/>
      <c r="ES3" s="177"/>
      <c r="ET3" s="177"/>
      <c r="EU3" s="177"/>
      <c r="EV3" s="177"/>
      <c r="EW3" s="177"/>
      <c r="EX3" s="177"/>
      <c r="EY3" s="177"/>
      <c r="EZ3" s="177"/>
      <c r="FA3" s="177"/>
      <c r="FB3" s="177"/>
      <c r="FC3" s="177"/>
      <c r="FD3" s="177"/>
      <c r="FE3" s="177"/>
      <c r="FF3" s="177"/>
      <c r="FG3" s="177"/>
      <c r="FH3" s="177"/>
      <c r="FI3" s="177"/>
      <c r="FJ3" s="177"/>
      <c r="FK3" s="177"/>
      <c r="FL3" s="177"/>
      <c r="FM3" s="177"/>
      <c r="FN3" s="177"/>
      <c r="FO3" s="177"/>
      <c r="FP3" s="177"/>
      <c r="FQ3" s="177"/>
      <c r="FR3" s="177"/>
      <c r="FS3" s="177"/>
      <c r="FT3" s="177"/>
      <c r="FU3" s="177"/>
      <c r="FV3" s="177"/>
      <c r="FW3" s="177"/>
      <c r="FX3" s="177"/>
      <c r="FY3" s="177"/>
      <c r="FZ3" s="177"/>
      <c r="GA3" s="177"/>
      <c r="GB3" s="177"/>
      <c r="GC3" s="177"/>
      <c r="GD3" s="177"/>
      <c r="GE3" s="177"/>
      <c r="GF3" s="177"/>
      <c r="GG3" s="177"/>
      <c r="GH3" s="177"/>
      <c r="GI3" s="177"/>
      <c r="GJ3" s="177"/>
      <c r="GK3" s="177"/>
      <c r="GL3" s="177"/>
      <c r="GM3" s="177"/>
      <c r="GN3" s="177"/>
      <c r="GO3" s="177"/>
      <c r="GP3" s="177"/>
      <c r="GQ3" s="177"/>
      <c r="GR3" s="177"/>
      <c r="GS3" s="177"/>
      <c r="GT3" s="177"/>
      <c r="GU3" s="177"/>
      <c r="GV3" s="177"/>
      <c r="GW3" s="177"/>
      <c r="GX3" s="177"/>
      <c r="GY3" s="177"/>
      <c r="GZ3" s="177"/>
      <c r="HA3" s="177"/>
      <c r="HB3" s="177"/>
      <c r="HC3" s="177"/>
      <c r="HD3" s="177"/>
      <c r="HE3" s="177"/>
      <c r="HF3" s="177"/>
      <c r="HG3" s="177"/>
      <c r="HH3" s="177"/>
      <c r="HI3" s="177"/>
      <c r="HJ3" s="177"/>
      <c r="HK3" s="177"/>
      <c r="HL3" s="177"/>
      <c r="HM3" s="177"/>
      <c r="HN3" s="177"/>
      <c r="HO3" s="177"/>
      <c r="HP3" s="177"/>
      <c r="HQ3" s="177"/>
      <c r="HR3" s="177"/>
      <c r="HS3" s="177"/>
      <c r="HT3" s="177"/>
      <c r="HU3" s="177"/>
      <c r="HV3" s="177"/>
      <c r="HW3" s="177"/>
      <c r="HX3" s="177"/>
      <c r="HY3" s="177"/>
      <c r="HZ3" s="177"/>
      <c r="IA3" s="177"/>
      <c r="IB3" s="177"/>
      <c r="IC3" s="177"/>
      <c r="ID3" s="177"/>
      <c r="IE3" s="177"/>
      <c r="IF3" s="177"/>
      <c r="IG3" s="177"/>
      <c r="IH3" s="177"/>
      <c r="II3" s="177"/>
      <c r="IJ3" s="177"/>
      <c r="IK3" s="177"/>
      <c r="IL3" s="177"/>
      <c r="IM3" s="177"/>
      <c r="IN3" s="177"/>
      <c r="IO3" s="177"/>
      <c r="IP3" s="177"/>
      <c r="IQ3" s="177"/>
      <c r="IR3" s="177"/>
      <c r="IS3" s="177"/>
      <c r="IT3" s="177"/>
      <c r="IU3" s="177"/>
      <c r="IV3" s="177"/>
      <c r="IW3" s="177"/>
      <c r="IX3" s="177"/>
    </row>
    <row r="4" spans="1:258" ht="21" customHeight="1" x14ac:dyDescent="0.2">
      <c r="A4" s="178" t="s">
        <v>2</v>
      </c>
      <c r="B4" s="180" t="s">
        <v>3</v>
      </c>
      <c r="C4" s="182" t="s">
        <v>87</v>
      </c>
      <c r="D4" s="183"/>
      <c r="E4" s="178" t="s">
        <v>44</v>
      </c>
      <c r="F4" s="118"/>
      <c r="G4" s="118"/>
      <c r="H4" s="172" t="s">
        <v>45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</row>
    <row r="5" spans="1:258" ht="69" customHeight="1" thickBot="1" x14ac:dyDescent="0.25">
      <c r="A5" s="179"/>
      <c r="B5" s="181"/>
      <c r="C5" s="116" t="s">
        <v>82</v>
      </c>
      <c r="D5" s="117" t="s">
        <v>83</v>
      </c>
      <c r="E5" s="179"/>
      <c r="F5" s="119" t="s">
        <v>147</v>
      </c>
      <c r="G5" s="119" t="s">
        <v>1</v>
      </c>
      <c r="H5" s="173"/>
    </row>
    <row r="6" spans="1:258" ht="70.5" hidden="1" customHeight="1" x14ac:dyDescent="0.2">
      <c r="A6" s="16">
        <v>1</v>
      </c>
      <c r="B6" s="70" t="s">
        <v>95</v>
      </c>
      <c r="C6" s="115"/>
      <c r="D6" s="94"/>
      <c r="E6" s="35">
        <f t="shared" ref="E6:E49" si="0">SUM(C6:D6)</f>
        <v>0</v>
      </c>
      <c r="F6" s="120"/>
      <c r="G6" s="120"/>
      <c r="H6" s="46">
        <f>E6/E101</f>
        <v>0</v>
      </c>
    </row>
    <row r="7" spans="1:258" ht="52.5" hidden="1" customHeight="1" x14ac:dyDescent="0.2">
      <c r="A7" s="16">
        <v>3</v>
      </c>
      <c r="B7" s="70" t="s">
        <v>68</v>
      </c>
      <c r="C7" s="75"/>
      <c r="D7" s="76"/>
      <c r="E7" s="35">
        <f t="shared" si="0"/>
        <v>0</v>
      </c>
      <c r="F7" s="120"/>
      <c r="G7" s="120"/>
      <c r="H7" s="46">
        <f>E7/E101</f>
        <v>0</v>
      </c>
    </row>
    <row r="8" spans="1:258" ht="28.5" hidden="1" customHeight="1" x14ac:dyDescent="0.2">
      <c r="A8" s="16">
        <v>3</v>
      </c>
      <c r="B8" s="70" t="s">
        <v>104</v>
      </c>
      <c r="C8" s="75"/>
      <c r="D8" s="76"/>
      <c r="E8" s="35">
        <f t="shared" si="0"/>
        <v>0</v>
      </c>
      <c r="F8" s="120"/>
      <c r="G8" s="120"/>
      <c r="H8" s="46">
        <f>E8/E101</f>
        <v>0</v>
      </c>
    </row>
    <row r="9" spans="1:258" ht="28.5" hidden="1" customHeight="1" x14ac:dyDescent="0.2">
      <c r="A9" s="16">
        <v>3</v>
      </c>
      <c r="B9" s="70" t="s">
        <v>110</v>
      </c>
      <c r="C9" s="75"/>
      <c r="D9" s="76"/>
      <c r="E9" s="35">
        <f t="shared" ref="E9" si="1">SUM(C9:D9)</f>
        <v>0</v>
      </c>
      <c r="F9" s="120"/>
      <c r="G9" s="120"/>
      <c r="H9" s="46">
        <f>E9/E101</f>
        <v>0</v>
      </c>
    </row>
    <row r="10" spans="1:258" ht="45.75" hidden="1" customHeight="1" x14ac:dyDescent="0.2">
      <c r="A10" s="16">
        <v>1</v>
      </c>
      <c r="B10" s="71" t="s">
        <v>60</v>
      </c>
      <c r="C10" s="77"/>
      <c r="D10" s="76"/>
      <c r="E10" s="35">
        <f t="shared" si="0"/>
        <v>0</v>
      </c>
      <c r="F10" s="120"/>
      <c r="G10" s="120"/>
      <c r="H10" s="36">
        <f>E10/E101</f>
        <v>0</v>
      </c>
    </row>
    <row r="11" spans="1:258" ht="36.75" hidden="1" customHeight="1" x14ac:dyDescent="0.2">
      <c r="A11" s="16">
        <v>3</v>
      </c>
      <c r="B11" s="71" t="s">
        <v>96</v>
      </c>
      <c r="C11" s="77"/>
      <c r="D11" s="76"/>
      <c r="E11" s="35">
        <f t="shared" si="0"/>
        <v>0</v>
      </c>
      <c r="F11" s="120"/>
      <c r="G11" s="120"/>
      <c r="H11" s="36">
        <f>E11/E101</f>
        <v>0</v>
      </c>
    </row>
    <row r="12" spans="1:258" ht="36.75" hidden="1" customHeight="1" x14ac:dyDescent="0.2">
      <c r="A12" s="16">
        <v>2</v>
      </c>
      <c r="B12" s="71" t="s">
        <v>118</v>
      </c>
      <c r="C12" s="77"/>
      <c r="D12" s="76"/>
      <c r="E12" s="35">
        <f t="shared" ref="E12" si="2">SUM(C12:D12)</f>
        <v>0</v>
      </c>
      <c r="F12" s="120"/>
      <c r="G12" s="120"/>
      <c r="H12" s="36">
        <f>E12/E101</f>
        <v>0</v>
      </c>
    </row>
    <row r="13" spans="1:258" ht="21.75" hidden="1" customHeight="1" x14ac:dyDescent="0.2">
      <c r="A13" s="16">
        <v>3</v>
      </c>
      <c r="B13" s="69" t="s">
        <v>56</v>
      </c>
      <c r="C13" s="78"/>
      <c r="D13" s="79"/>
      <c r="E13" s="35">
        <f t="shared" si="0"/>
        <v>0</v>
      </c>
      <c r="F13" s="120"/>
      <c r="G13" s="120"/>
      <c r="H13" s="37">
        <f>E13/E101</f>
        <v>0</v>
      </c>
    </row>
    <row r="14" spans="1:258" ht="21.75" hidden="1" customHeight="1" x14ac:dyDescent="0.2">
      <c r="A14" s="16">
        <v>3</v>
      </c>
      <c r="B14" s="69" t="s">
        <v>119</v>
      </c>
      <c r="C14" s="78"/>
      <c r="D14" s="79"/>
      <c r="E14" s="35">
        <f t="shared" ref="E14" si="3">SUM(C14:D14)</f>
        <v>0</v>
      </c>
      <c r="F14" s="120"/>
      <c r="G14" s="120"/>
      <c r="H14" s="37">
        <f>E14/E101</f>
        <v>0</v>
      </c>
    </row>
    <row r="15" spans="1:258" ht="33.75" hidden="1" customHeight="1" x14ac:dyDescent="0.25">
      <c r="A15" s="16">
        <v>3</v>
      </c>
      <c r="B15" s="17" t="s">
        <v>52</v>
      </c>
      <c r="C15" s="78"/>
      <c r="D15" s="79"/>
      <c r="E15" s="35">
        <f t="shared" si="0"/>
        <v>0</v>
      </c>
      <c r="F15" s="120"/>
      <c r="G15" s="120"/>
      <c r="H15" s="37">
        <f>E15/E101</f>
        <v>0</v>
      </c>
    </row>
    <row r="16" spans="1:258" ht="18" hidden="1" customHeight="1" x14ac:dyDescent="0.25">
      <c r="A16" s="16">
        <v>3</v>
      </c>
      <c r="B16" s="20" t="s">
        <v>64</v>
      </c>
      <c r="C16" s="80"/>
      <c r="D16" s="81"/>
      <c r="E16" s="35">
        <f t="shared" si="0"/>
        <v>0</v>
      </c>
      <c r="F16" s="120"/>
      <c r="G16" s="120"/>
      <c r="H16" s="37">
        <f>E16/E101</f>
        <v>0</v>
      </c>
    </row>
    <row r="17" spans="1:8" ht="31.5" hidden="1" x14ac:dyDescent="0.25">
      <c r="A17" s="16">
        <v>3</v>
      </c>
      <c r="B17" s="20" t="s">
        <v>65</v>
      </c>
      <c r="C17" s="80"/>
      <c r="D17" s="81"/>
      <c r="E17" s="35">
        <f t="shared" si="0"/>
        <v>0</v>
      </c>
      <c r="F17" s="120"/>
      <c r="G17" s="120"/>
      <c r="H17" s="37">
        <f>E17/E101</f>
        <v>0</v>
      </c>
    </row>
    <row r="18" spans="1:8" ht="31.5" hidden="1" x14ac:dyDescent="0.25">
      <c r="A18" s="16">
        <v>3</v>
      </c>
      <c r="B18" s="20" t="s">
        <v>72</v>
      </c>
      <c r="C18" s="80"/>
      <c r="D18" s="81"/>
      <c r="E18" s="35">
        <f t="shared" si="0"/>
        <v>0</v>
      </c>
      <c r="F18" s="120"/>
      <c r="G18" s="120"/>
      <c r="H18" s="37">
        <f>E18/E101</f>
        <v>0</v>
      </c>
    </row>
    <row r="19" spans="1:8" ht="31.5" x14ac:dyDescent="0.25">
      <c r="A19" s="16">
        <v>1</v>
      </c>
      <c r="B19" s="17" t="s">
        <v>55</v>
      </c>
      <c r="C19" s="77">
        <v>18</v>
      </c>
      <c r="D19" s="76">
        <v>0</v>
      </c>
      <c r="E19" s="35">
        <f t="shared" si="0"/>
        <v>18</v>
      </c>
      <c r="F19" s="121"/>
      <c r="G19" s="121">
        <f>E19-F19</f>
        <v>18</v>
      </c>
      <c r="H19" s="38">
        <f>E19/E101</f>
        <v>1.3395847287340924E-3</v>
      </c>
    </row>
    <row r="20" spans="1:8" ht="47.25" x14ac:dyDescent="0.25">
      <c r="A20" s="16">
        <v>2</v>
      </c>
      <c r="B20" s="20" t="s">
        <v>58</v>
      </c>
      <c r="C20" s="77">
        <v>6</v>
      </c>
      <c r="D20" s="76">
        <v>3</v>
      </c>
      <c r="E20" s="35">
        <f t="shared" si="0"/>
        <v>9</v>
      </c>
      <c r="F20" s="121"/>
      <c r="G20" s="121">
        <f t="shared" ref="G20:G83" si="4">E20-F20</f>
        <v>9</v>
      </c>
      <c r="H20" s="38">
        <f>E20/E101</f>
        <v>6.6979236436704619E-4</v>
      </c>
    </row>
    <row r="21" spans="1:8" ht="31.5" hidden="1" x14ac:dyDescent="0.25">
      <c r="A21" s="16">
        <v>4</v>
      </c>
      <c r="B21" s="20" t="s">
        <v>93</v>
      </c>
      <c r="C21" s="77"/>
      <c r="D21" s="76"/>
      <c r="E21" s="35">
        <f t="shared" si="0"/>
        <v>0</v>
      </c>
      <c r="F21" s="121"/>
      <c r="G21" s="121">
        <f t="shared" si="4"/>
        <v>0</v>
      </c>
      <c r="H21" s="38">
        <f>E21/E101</f>
        <v>0</v>
      </c>
    </row>
    <row r="22" spans="1:8" ht="47.25" hidden="1" x14ac:dyDescent="0.25">
      <c r="A22" s="16">
        <v>3</v>
      </c>
      <c r="B22" s="20" t="s">
        <v>88</v>
      </c>
      <c r="C22" s="77"/>
      <c r="D22" s="76"/>
      <c r="E22" s="35">
        <f t="shared" si="0"/>
        <v>0</v>
      </c>
      <c r="F22" s="121"/>
      <c r="G22" s="121">
        <f t="shared" si="4"/>
        <v>0</v>
      </c>
      <c r="H22" s="38">
        <f>E22/E101</f>
        <v>0</v>
      </c>
    </row>
    <row r="23" spans="1:8" ht="78.75" hidden="1" x14ac:dyDescent="0.25">
      <c r="A23" s="16">
        <v>1</v>
      </c>
      <c r="B23" s="20" t="s">
        <v>99</v>
      </c>
      <c r="C23" s="77"/>
      <c r="D23" s="76"/>
      <c r="E23" s="35">
        <f t="shared" si="0"/>
        <v>0</v>
      </c>
      <c r="F23" s="121"/>
      <c r="G23" s="121">
        <f t="shared" si="4"/>
        <v>0</v>
      </c>
      <c r="H23" s="38">
        <f>E23/E101</f>
        <v>0</v>
      </c>
    </row>
    <row r="24" spans="1:8" ht="47.25" x14ac:dyDescent="0.25">
      <c r="A24" s="16">
        <v>3</v>
      </c>
      <c r="B24" s="20" t="s">
        <v>69</v>
      </c>
      <c r="C24" s="82">
        <v>0</v>
      </c>
      <c r="D24" s="81">
        <v>1</v>
      </c>
      <c r="E24" s="35">
        <f t="shared" si="0"/>
        <v>1</v>
      </c>
      <c r="F24" s="121"/>
      <c r="G24" s="121">
        <f t="shared" si="4"/>
        <v>1</v>
      </c>
      <c r="H24" s="38">
        <f>E24/E101</f>
        <v>7.4421373818560685E-5</v>
      </c>
    </row>
    <row r="25" spans="1:8" ht="63" x14ac:dyDescent="0.25">
      <c r="A25" s="16">
        <v>4</v>
      </c>
      <c r="B25" s="17" t="s">
        <v>53</v>
      </c>
      <c r="C25" s="77">
        <v>3</v>
      </c>
      <c r="D25" s="76">
        <v>55</v>
      </c>
      <c r="E25" s="35">
        <f t="shared" si="0"/>
        <v>58</v>
      </c>
      <c r="F25" s="121">
        <v>2</v>
      </c>
      <c r="G25" s="121">
        <f t="shared" si="4"/>
        <v>56</v>
      </c>
      <c r="H25" s="38">
        <f>E25/E101</f>
        <v>4.3164396814765202E-3</v>
      </c>
    </row>
    <row r="26" spans="1:8" ht="47.25" hidden="1" x14ac:dyDescent="0.25">
      <c r="A26" s="16">
        <v>3</v>
      </c>
      <c r="B26" s="17" t="s">
        <v>105</v>
      </c>
      <c r="C26" s="77"/>
      <c r="D26" s="76"/>
      <c r="E26" s="35">
        <f t="shared" si="0"/>
        <v>0</v>
      </c>
      <c r="F26" s="121"/>
      <c r="G26" s="121">
        <f t="shared" si="4"/>
        <v>0</v>
      </c>
      <c r="H26" s="38">
        <f>E26/E101</f>
        <v>0</v>
      </c>
    </row>
    <row r="27" spans="1:8" ht="31.5" hidden="1" x14ac:dyDescent="0.25">
      <c r="A27" s="16"/>
      <c r="B27" s="17" t="s">
        <v>94</v>
      </c>
      <c r="C27" s="77"/>
      <c r="D27" s="76"/>
      <c r="E27" s="35">
        <f t="shared" si="0"/>
        <v>0</v>
      </c>
      <c r="F27" s="121"/>
      <c r="G27" s="121">
        <f t="shared" si="4"/>
        <v>0</v>
      </c>
      <c r="H27" s="38">
        <f>E27/E101</f>
        <v>0</v>
      </c>
    </row>
    <row r="28" spans="1:8" ht="31.5" hidden="1" x14ac:dyDescent="0.25">
      <c r="A28" s="16"/>
      <c r="B28" s="17" t="s">
        <v>89</v>
      </c>
      <c r="C28" s="77"/>
      <c r="D28" s="76"/>
      <c r="E28" s="35">
        <f t="shared" si="0"/>
        <v>0</v>
      </c>
      <c r="F28" s="121"/>
      <c r="G28" s="121">
        <f t="shared" si="4"/>
        <v>0</v>
      </c>
      <c r="H28" s="38">
        <f>E28/E101</f>
        <v>0</v>
      </c>
    </row>
    <row r="29" spans="1:8" ht="31.5" hidden="1" x14ac:dyDescent="0.25">
      <c r="A29" s="16">
        <v>12</v>
      </c>
      <c r="B29" s="17" t="s">
        <v>107</v>
      </c>
      <c r="C29" s="77"/>
      <c r="D29" s="76"/>
      <c r="E29" s="35">
        <f t="shared" ref="E29" si="5">SUM(C29:D29)</f>
        <v>0</v>
      </c>
      <c r="F29" s="121"/>
      <c r="G29" s="121">
        <f t="shared" si="4"/>
        <v>0</v>
      </c>
      <c r="H29" s="38">
        <f>E29/E101</f>
        <v>0</v>
      </c>
    </row>
    <row r="30" spans="1:8" ht="47.25" hidden="1" x14ac:dyDescent="0.25">
      <c r="A30" s="16"/>
      <c r="B30" s="17" t="s">
        <v>90</v>
      </c>
      <c r="C30" s="77"/>
      <c r="D30" s="76"/>
      <c r="E30" s="35">
        <f t="shared" si="0"/>
        <v>0</v>
      </c>
      <c r="F30" s="121"/>
      <c r="G30" s="121">
        <f t="shared" si="4"/>
        <v>0</v>
      </c>
      <c r="H30" s="38">
        <f>E30/E101</f>
        <v>0</v>
      </c>
    </row>
    <row r="31" spans="1:8" ht="47.25" x14ac:dyDescent="0.25">
      <c r="A31" s="16">
        <v>5</v>
      </c>
      <c r="B31" s="17" t="s">
        <v>63</v>
      </c>
      <c r="C31" s="83">
        <v>0</v>
      </c>
      <c r="D31" s="79">
        <v>2</v>
      </c>
      <c r="E31" s="35">
        <f t="shared" si="0"/>
        <v>2</v>
      </c>
      <c r="F31" s="121"/>
      <c r="G31" s="121">
        <f t="shared" si="4"/>
        <v>2</v>
      </c>
      <c r="H31" s="38">
        <f>E31/E101</f>
        <v>1.4884274763712137E-4</v>
      </c>
    </row>
    <row r="32" spans="1:8" ht="47.25" hidden="1" x14ac:dyDescent="0.25">
      <c r="A32" s="16"/>
      <c r="B32" s="20" t="s">
        <v>59</v>
      </c>
      <c r="C32" s="82"/>
      <c r="D32" s="81"/>
      <c r="E32" s="35">
        <f t="shared" si="0"/>
        <v>0</v>
      </c>
      <c r="F32" s="121"/>
      <c r="G32" s="121">
        <f t="shared" si="4"/>
        <v>0</v>
      </c>
      <c r="H32" s="38">
        <f>E32/E101</f>
        <v>0</v>
      </c>
    </row>
    <row r="33" spans="1:8" ht="15.75" hidden="1" x14ac:dyDescent="0.2">
      <c r="A33" s="16">
        <v>5</v>
      </c>
      <c r="B33" s="66" t="s">
        <v>106</v>
      </c>
      <c r="C33" s="82"/>
      <c r="D33" s="81"/>
      <c r="E33" s="35">
        <f t="shared" si="0"/>
        <v>0</v>
      </c>
      <c r="F33" s="121"/>
      <c r="G33" s="121">
        <f t="shared" si="4"/>
        <v>0</v>
      </c>
      <c r="H33" s="38">
        <f>E33/E101</f>
        <v>0</v>
      </c>
    </row>
    <row r="34" spans="1:8" ht="31.5" hidden="1" x14ac:dyDescent="0.2">
      <c r="A34" s="16">
        <v>6</v>
      </c>
      <c r="B34" s="66" t="s">
        <v>135</v>
      </c>
      <c r="C34" s="82"/>
      <c r="D34" s="81"/>
      <c r="E34" s="35">
        <f t="shared" ref="E34:E36" si="6">SUM(C34:D34)</f>
        <v>0</v>
      </c>
      <c r="F34" s="121"/>
      <c r="G34" s="121">
        <f t="shared" si="4"/>
        <v>0</v>
      </c>
      <c r="H34" s="38">
        <f>E34/E101</f>
        <v>0</v>
      </c>
    </row>
    <row r="35" spans="1:8" ht="31.5" x14ac:dyDescent="0.2">
      <c r="A35" s="16">
        <v>6</v>
      </c>
      <c r="B35" s="66" t="s">
        <v>148</v>
      </c>
      <c r="C35" s="82">
        <v>1</v>
      </c>
      <c r="D35" s="81"/>
      <c r="E35" s="35">
        <f t="shared" si="6"/>
        <v>1</v>
      </c>
      <c r="F35" s="121"/>
      <c r="G35" s="121">
        <f t="shared" si="4"/>
        <v>1</v>
      </c>
      <c r="H35" s="38">
        <f>E35/E101</f>
        <v>7.4421373818560685E-5</v>
      </c>
    </row>
    <row r="36" spans="1:8" ht="63" hidden="1" x14ac:dyDescent="0.2">
      <c r="A36" s="16">
        <v>7</v>
      </c>
      <c r="B36" s="66" t="s">
        <v>136</v>
      </c>
      <c r="C36" s="82"/>
      <c r="D36" s="81"/>
      <c r="E36" s="35">
        <f t="shared" si="6"/>
        <v>0</v>
      </c>
      <c r="F36" s="121"/>
      <c r="G36" s="121">
        <f t="shared" si="4"/>
        <v>0</v>
      </c>
      <c r="H36" s="38">
        <f>E36/E101</f>
        <v>0</v>
      </c>
    </row>
    <row r="37" spans="1:8" ht="31.5" hidden="1" x14ac:dyDescent="0.25">
      <c r="A37" s="16">
        <v>8</v>
      </c>
      <c r="B37" s="20" t="s">
        <v>102</v>
      </c>
      <c r="C37" s="82"/>
      <c r="D37" s="81"/>
      <c r="E37" s="35">
        <f t="shared" si="0"/>
        <v>0</v>
      </c>
      <c r="F37" s="121"/>
      <c r="G37" s="121">
        <f t="shared" si="4"/>
        <v>0</v>
      </c>
      <c r="H37" s="38">
        <f>E37/E101</f>
        <v>0</v>
      </c>
    </row>
    <row r="38" spans="1:8" ht="31.5" hidden="1" x14ac:dyDescent="0.25">
      <c r="A38" s="16"/>
      <c r="B38" s="20" t="s">
        <v>103</v>
      </c>
      <c r="C38" s="82"/>
      <c r="D38" s="81"/>
      <c r="E38" s="35">
        <f t="shared" si="0"/>
        <v>0</v>
      </c>
      <c r="F38" s="121"/>
      <c r="G38" s="121">
        <f t="shared" si="4"/>
        <v>0</v>
      </c>
      <c r="H38" s="38">
        <f>E38/E101</f>
        <v>0</v>
      </c>
    </row>
    <row r="39" spans="1:8" ht="47.25" x14ac:dyDescent="0.25">
      <c r="A39" s="16">
        <v>7</v>
      </c>
      <c r="B39" s="17" t="s">
        <v>54</v>
      </c>
      <c r="C39" s="77">
        <v>0</v>
      </c>
      <c r="D39" s="76">
        <v>113</v>
      </c>
      <c r="E39" s="35">
        <f t="shared" si="0"/>
        <v>113</v>
      </c>
      <c r="F39" s="121"/>
      <c r="G39" s="121">
        <f t="shared" si="4"/>
        <v>113</v>
      </c>
      <c r="H39" s="38">
        <f>E39/E101</f>
        <v>8.4096152414973573E-3</v>
      </c>
    </row>
    <row r="40" spans="1:8" ht="47.25" hidden="1" x14ac:dyDescent="0.25">
      <c r="A40" s="16">
        <v>10</v>
      </c>
      <c r="B40" s="17" t="s">
        <v>54</v>
      </c>
      <c r="C40" s="77"/>
      <c r="D40" s="76"/>
      <c r="E40" s="35">
        <f t="shared" ref="E40" si="7">SUM(C40:D40)</f>
        <v>0</v>
      </c>
      <c r="F40" s="121"/>
      <c r="G40" s="121">
        <f t="shared" si="4"/>
        <v>0</v>
      </c>
      <c r="H40" s="38">
        <f>E40/E101</f>
        <v>0</v>
      </c>
    </row>
    <row r="41" spans="1:8" ht="15.75" hidden="1" x14ac:dyDescent="0.2">
      <c r="A41" s="16">
        <v>11</v>
      </c>
      <c r="B41" s="69" t="s">
        <v>111</v>
      </c>
      <c r="C41" s="77"/>
      <c r="D41" s="76"/>
      <c r="E41" s="35">
        <f t="shared" si="0"/>
        <v>0</v>
      </c>
      <c r="F41" s="121"/>
      <c r="G41" s="121">
        <f t="shared" si="4"/>
        <v>0</v>
      </c>
      <c r="H41" s="38">
        <f>E41/E101</f>
        <v>0</v>
      </c>
    </row>
    <row r="42" spans="1:8" ht="15.75" hidden="1" x14ac:dyDescent="0.2">
      <c r="A42" s="16">
        <v>12</v>
      </c>
      <c r="B42" s="69" t="s">
        <v>137</v>
      </c>
      <c r="C42" s="111"/>
      <c r="D42" s="76"/>
      <c r="E42" s="35">
        <f t="shared" ref="E42" si="8">SUM(C42:D42)</f>
        <v>0</v>
      </c>
      <c r="F42" s="121"/>
      <c r="G42" s="121">
        <f t="shared" si="4"/>
        <v>0</v>
      </c>
      <c r="H42" s="38">
        <f>E42/E101</f>
        <v>0</v>
      </c>
    </row>
    <row r="43" spans="1:8" ht="31.5" hidden="1" x14ac:dyDescent="0.25">
      <c r="A43" s="16"/>
      <c r="B43" s="17" t="s">
        <v>75</v>
      </c>
      <c r="C43" s="83"/>
      <c r="D43" s="79"/>
      <c r="E43" s="35">
        <f t="shared" si="0"/>
        <v>0</v>
      </c>
      <c r="F43" s="121"/>
      <c r="G43" s="121">
        <f t="shared" si="4"/>
        <v>0</v>
      </c>
      <c r="H43" s="38">
        <f>E43/E101</f>
        <v>0</v>
      </c>
    </row>
    <row r="44" spans="1:8" ht="31.5" hidden="1" x14ac:dyDescent="0.25">
      <c r="A44" s="16"/>
      <c r="B44" s="17" t="s">
        <v>121</v>
      </c>
      <c r="C44" s="83"/>
      <c r="D44" s="79"/>
      <c r="E44" s="35">
        <f t="shared" ref="E44" si="9">SUM(C44:D44)</f>
        <v>0</v>
      </c>
      <c r="F44" s="121"/>
      <c r="G44" s="121">
        <f t="shared" si="4"/>
        <v>0</v>
      </c>
      <c r="H44" s="38">
        <f>E44/E101</f>
        <v>0</v>
      </c>
    </row>
    <row r="45" spans="1:8" ht="31.5" hidden="1" x14ac:dyDescent="0.25">
      <c r="A45" s="16"/>
      <c r="B45" s="17" t="s">
        <v>97</v>
      </c>
      <c r="C45" s="83"/>
      <c r="D45" s="79"/>
      <c r="E45" s="35">
        <f t="shared" si="0"/>
        <v>0</v>
      </c>
      <c r="F45" s="121"/>
      <c r="G45" s="121">
        <f t="shared" si="4"/>
        <v>0</v>
      </c>
      <c r="H45" s="38">
        <f>E45/E101</f>
        <v>0</v>
      </c>
    </row>
    <row r="46" spans="1:8" ht="15.75" hidden="1" x14ac:dyDescent="0.25">
      <c r="A46" s="16"/>
      <c r="B46" s="17" t="s">
        <v>122</v>
      </c>
      <c r="C46" s="83"/>
      <c r="D46" s="79"/>
      <c r="E46" s="35">
        <f t="shared" ref="E46:E47" si="10">SUM(C46:D46)</f>
        <v>0</v>
      </c>
      <c r="F46" s="121"/>
      <c r="G46" s="121">
        <f t="shared" si="4"/>
        <v>0</v>
      </c>
      <c r="H46" s="38">
        <f>E46/E101</f>
        <v>0</v>
      </c>
    </row>
    <row r="47" spans="1:8" ht="31.5" x14ac:dyDescent="0.2">
      <c r="A47" s="16">
        <v>8</v>
      </c>
      <c r="B47" s="72" t="s">
        <v>108</v>
      </c>
      <c r="C47" s="83">
        <v>0</v>
      </c>
      <c r="D47" s="79">
        <v>1</v>
      </c>
      <c r="E47" s="35">
        <f t="shared" si="10"/>
        <v>1</v>
      </c>
      <c r="F47" s="121"/>
      <c r="G47" s="121">
        <f t="shared" si="4"/>
        <v>1</v>
      </c>
      <c r="H47" s="38">
        <f>E47/E101</f>
        <v>7.4421373818560685E-5</v>
      </c>
    </row>
    <row r="48" spans="1:8" ht="31.5" x14ac:dyDescent="0.2">
      <c r="A48" s="19">
        <v>9</v>
      </c>
      <c r="B48" s="72" t="s">
        <v>6</v>
      </c>
      <c r="C48" s="78">
        <v>28</v>
      </c>
      <c r="D48" s="79">
        <v>55</v>
      </c>
      <c r="E48" s="35">
        <f t="shared" si="0"/>
        <v>83</v>
      </c>
      <c r="F48" s="121">
        <v>4</v>
      </c>
      <c r="G48" s="121">
        <f t="shared" si="4"/>
        <v>79</v>
      </c>
      <c r="H48" s="38">
        <f>E48/E101</f>
        <v>6.1769740269405375E-3</v>
      </c>
    </row>
    <row r="49" spans="1:8" ht="15.75" x14ac:dyDescent="0.2">
      <c r="A49" s="19">
        <v>10</v>
      </c>
      <c r="B49" s="72" t="s">
        <v>70</v>
      </c>
      <c r="C49" s="78">
        <v>2</v>
      </c>
      <c r="D49" s="79">
        <v>0</v>
      </c>
      <c r="E49" s="35">
        <f t="shared" si="0"/>
        <v>2</v>
      </c>
      <c r="F49" s="121"/>
      <c r="G49" s="121">
        <f t="shared" si="4"/>
        <v>2</v>
      </c>
      <c r="H49" s="38">
        <f>E49/E101</f>
        <v>1.4884274763712137E-4</v>
      </c>
    </row>
    <row r="50" spans="1:8" ht="15.75" x14ac:dyDescent="0.2">
      <c r="A50" s="19">
        <v>11</v>
      </c>
      <c r="B50" s="72" t="s">
        <v>7</v>
      </c>
      <c r="C50" s="78">
        <v>96</v>
      </c>
      <c r="D50" s="79">
        <v>67</v>
      </c>
      <c r="E50" s="35">
        <f t="shared" ref="E50:E100" si="11">SUM(C50:D50)</f>
        <v>163</v>
      </c>
      <c r="F50" s="121">
        <v>7</v>
      </c>
      <c r="G50" s="121">
        <f t="shared" si="4"/>
        <v>156</v>
      </c>
      <c r="H50" s="38">
        <f>E50/E101</f>
        <v>1.2130683932425392E-2</v>
      </c>
    </row>
    <row r="51" spans="1:8" s="102" customFormat="1" ht="31.5" x14ac:dyDescent="0.2">
      <c r="A51" s="19">
        <v>12</v>
      </c>
      <c r="B51" s="72" t="s">
        <v>61</v>
      </c>
      <c r="C51" s="78">
        <v>147</v>
      </c>
      <c r="D51" s="79">
        <v>35</v>
      </c>
      <c r="E51" s="35">
        <f t="shared" si="11"/>
        <v>182</v>
      </c>
      <c r="F51" s="121">
        <v>1</v>
      </c>
      <c r="G51" s="121">
        <f t="shared" si="4"/>
        <v>181</v>
      </c>
      <c r="H51" s="38">
        <f>E51/E101</f>
        <v>1.3544690034978046E-2</v>
      </c>
    </row>
    <row r="52" spans="1:8" ht="31.5" x14ac:dyDescent="0.2">
      <c r="A52" s="19">
        <v>13</v>
      </c>
      <c r="B52" s="72" t="s">
        <v>117</v>
      </c>
      <c r="C52" s="78"/>
      <c r="D52" s="79">
        <v>1</v>
      </c>
      <c r="E52" s="35">
        <f t="shared" si="11"/>
        <v>1</v>
      </c>
      <c r="F52" s="121"/>
      <c r="G52" s="121">
        <f t="shared" si="4"/>
        <v>1</v>
      </c>
      <c r="H52" s="38">
        <f>E52/E101</f>
        <v>7.4421373818560685E-5</v>
      </c>
    </row>
    <row r="53" spans="1:8" ht="15.75" x14ac:dyDescent="0.2">
      <c r="A53" s="19">
        <v>14</v>
      </c>
      <c r="B53" s="72" t="s">
        <v>8</v>
      </c>
      <c r="C53" s="78">
        <v>166</v>
      </c>
      <c r="D53" s="79">
        <v>153</v>
      </c>
      <c r="E53" s="35">
        <f t="shared" si="11"/>
        <v>319</v>
      </c>
      <c r="F53" s="121">
        <v>2</v>
      </c>
      <c r="G53" s="121">
        <f t="shared" si="4"/>
        <v>317</v>
      </c>
      <c r="H53" s="38">
        <f>E53/E101</f>
        <v>2.374041824812086E-2</v>
      </c>
    </row>
    <row r="54" spans="1:8" ht="15.75" x14ac:dyDescent="0.2">
      <c r="A54" s="19">
        <v>15</v>
      </c>
      <c r="B54" s="72" t="s">
        <v>9</v>
      </c>
      <c r="C54" s="78">
        <v>174</v>
      </c>
      <c r="D54" s="79">
        <v>289</v>
      </c>
      <c r="E54" s="35">
        <f t="shared" si="11"/>
        <v>463</v>
      </c>
      <c r="F54" s="121">
        <v>11</v>
      </c>
      <c r="G54" s="121">
        <f t="shared" si="4"/>
        <v>452</v>
      </c>
      <c r="H54" s="38">
        <f>E54/E101</f>
        <v>3.4457096077993597E-2</v>
      </c>
    </row>
    <row r="55" spans="1:8" ht="15.75" x14ac:dyDescent="0.2">
      <c r="A55" s="19">
        <v>16</v>
      </c>
      <c r="B55" s="72" t="s">
        <v>10</v>
      </c>
      <c r="C55" s="78">
        <v>290</v>
      </c>
      <c r="D55" s="79">
        <v>3387</v>
      </c>
      <c r="E55" s="35">
        <f t="shared" si="11"/>
        <v>3677</v>
      </c>
      <c r="F55" s="121">
        <v>4</v>
      </c>
      <c r="G55" s="121">
        <f t="shared" si="4"/>
        <v>3673</v>
      </c>
      <c r="H55" s="38">
        <f>E55/E101</f>
        <v>0.27364739153084766</v>
      </c>
    </row>
    <row r="56" spans="1:8" ht="15.75" x14ac:dyDescent="0.2">
      <c r="A56" s="19">
        <v>17</v>
      </c>
      <c r="B56" s="72" t="s">
        <v>71</v>
      </c>
      <c r="C56" s="84">
        <v>30</v>
      </c>
      <c r="D56" s="85">
        <v>2</v>
      </c>
      <c r="E56" s="35">
        <f t="shared" si="11"/>
        <v>32</v>
      </c>
      <c r="F56" s="121"/>
      <c r="G56" s="121">
        <f t="shared" si="4"/>
        <v>32</v>
      </c>
      <c r="H56" s="38">
        <f>E56/E101</f>
        <v>2.3814839621939419E-3</v>
      </c>
    </row>
    <row r="57" spans="1:8" ht="15.75" x14ac:dyDescent="0.2">
      <c r="A57" s="19">
        <v>18</v>
      </c>
      <c r="B57" s="72" t="s">
        <v>50</v>
      </c>
      <c r="C57" s="84">
        <v>7</v>
      </c>
      <c r="D57" s="85">
        <v>9</v>
      </c>
      <c r="E57" s="35">
        <f t="shared" si="11"/>
        <v>16</v>
      </c>
      <c r="F57" s="121"/>
      <c r="G57" s="121">
        <f t="shared" si="4"/>
        <v>16</v>
      </c>
      <c r="H57" s="39">
        <f>E57/E101</f>
        <v>1.190741981096971E-3</v>
      </c>
    </row>
    <row r="58" spans="1:8" ht="31.5" x14ac:dyDescent="0.2">
      <c r="A58" s="95">
        <v>19</v>
      </c>
      <c r="B58" s="96" t="s">
        <v>21</v>
      </c>
      <c r="C58" s="103">
        <v>70</v>
      </c>
      <c r="D58" s="104">
        <v>931</v>
      </c>
      <c r="E58" s="99">
        <f t="shared" si="11"/>
        <v>1001</v>
      </c>
      <c r="F58" s="122">
        <v>1</v>
      </c>
      <c r="G58" s="121">
        <f t="shared" si="4"/>
        <v>1000</v>
      </c>
      <c r="H58" s="105">
        <f>E58/E101</f>
        <v>7.4495795192379255E-2</v>
      </c>
    </row>
    <row r="59" spans="1:8" ht="31.5" x14ac:dyDescent="0.2">
      <c r="A59" s="95">
        <v>20</v>
      </c>
      <c r="B59" s="96" t="s">
        <v>123</v>
      </c>
      <c r="C59" s="103">
        <v>23</v>
      </c>
      <c r="D59" s="104">
        <v>0</v>
      </c>
      <c r="E59" s="99">
        <f t="shared" si="11"/>
        <v>23</v>
      </c>
      <c r="F59" s="122">
        <v>1</v>
      </c>
      <c r="G59" s="121">
        <f t="shared" si="4"/>
        <v>22</v>
      </c>
      <c r="H59" s="105">
        <f>E59/E101</f>
        <v>1.7116915978268958E-3</v>
      </c>
    </row>
    <row r="60" spans="1:8" ht="31.5" x14ac:dyDescent="0.2">
      <c r="A60" s="95">
        <v>21</v>
      </c>
      <c r="B60" s="96" t="s">
        <v>124</v>
      </c>
      <c r="C60" s="103">
        <v>5</v>
      </c>
      <c r="D60" s="104">
        <v>2</v>
      </c>
      <c r="E60" s="99">
        <f t="shared" si="11"/>
        <v>7</v>
      </c>
      <c r="F60" s="122">
        <v>2</v>
      </c>
      <c r="G60" s="121">
        <f t="shared" si="4"/>
        <v>5</v>
      </c>
      <c r="H60" s="105">
        <f>E60/E101</f>
        <v>5.2094961672992488E-4</v>
      </c>
    </row>
    <row r="61" spans="1:8" ht="31.5" x14ac:dyDescent="0.2">
      <c r="A61" s="95">
        <v>22</v>
      </c>
      <c r="B61" s="96" t="s">
        <v>125</v>
      </c>
      <c r="C61" s="103">
        <v>11</v>
      </c>
      <c r="D61" s="104">
        <v>1</v>
      </c>
      <c r="E61" s="99">
        <f t="shared" si="11"/>
        <v>12</v>
      </c>
      <c r="F61" s="122"/>
      <c r="G61" s="121">
        <f t="shared" si="4"/>
        <v>12</v>
      </c>
      <c r="H61" s="105">
        <f>E61/E101</f>
        <v>8.9305648582272833E-4</v>
      </c>
    </row>
    <row r="62" spans="1:8" ht="31.5" x14ac:dyDescent="0.2">
      <c r="A62" s="19">
        <v>23</v>
      </c>
      <c r="B62" s="72" t="s">
        <v>62</v>
      </c>
      <c r="C62" s="84">
        <v>6</v>
      </c>
      <c r="D62" s="85">
        <v>0</v>
      </c>
      <c r="E62" s="35">
        <f t="shared" si="11"/>
        <v>6</v>
      </c>
      <c r="F62" s="121">
        <v>2</v>
      </c>
      <c r="G62" s="121">
        <f t="shared" si="4"/>
        <v>4</v>
      </c>
      <c r="H62" s="39">
        <f>E62/E101</f>
        <v>4.4652824291136416E-4</v>
      </c>
    </row>
    <row r="63" spans="1:8" ht="31.5" x14ac:dyDescent="0.2">
      <c r="A63" s="19">
        <v>24</v>
      </c>
      <c r="B63" s="72" t="s">
        <v>74</v>
      </c>
      <c r="C63" s="84">
        <v>0</v>
      </c>
      <c r="D63" s="85">
        <v>1</v>
      </c>
      <c r="E63" s="35">
        <f t="shared" si="11"/>
        <v>1</v>
      </c>
      <c r="F63" s="121"/>
      <c r="G63" s="121">
        <f t="shared" si="4"/>
        <v>1</v>
      </c>
      <c r="H63" s="39">
        <f>E63/E101</f>
        <v>7.4421373818560685E-5</v>
      </c>
    </row>
    <row r="64" spans="1:8" ht="31.5" x14ac:dyDescent="0.2">
      <c r="A64" s="19">
        <v>25</v>
      </c>
      <c r="B64" s="72" t="s">
        <v>11</v>
      </c>
      <c r="C64" s="78">
        <v>29</v>
      </c>
      <c r="D64" s="79">
        <v>2225</v>
      </c>
      <c r="E64" s="35">
        <f t="shared" si="11"/>
        <v>2254</v>
      </c>
      <c r="F64" s="121"/>
      <c r="G64" s="121">
        <f t="shared" si="4"/>
        <v>2254</v>
      </c>
      <c r="H64" s="38">
        <f>E64/E101</f>
        <v>0.16774577658703579</v>
      </c>
    </row>
    <row r="65" spans="1:8" ht="31.5" x14ac:dyDescent="0.2">
      <c r="A65" s="19">
        <v>26</v>
      </c>
      <c r="B65" s="72" t="s">
        <v>12</v>
      </c>
      <c r="C65" s="78">
        <v>692</v>
      </c>
      <c r="D65" s="79">
        <v>282</v>
      </c>
      <c r="E65" s="35">
        <f t="shared" si="11"/>
        <v>974</v>
      </c>
      <c r="F65" s="121">
        <v>3</v>
      </c>
      <c r="G65" s="121">
        <f t="shared" si="4"/>
        <v>971</v>
      </c>
      <c r="H65" s="38">
        <f>E65/E101</f>
        <v>7.248641809927811E-2</v>
      </c>
    </row>
    <row r="66" spans="1:8" ht="31.5" x14ac:dyDescent="0.2">
      <c r="A66" s="19">
        <v>27</v>
      </c>
      <c r="B66" s="72" t="s">
        <v>13</v>
      </c>
      <c r="C66" s="78">
        <v>11</v>
      </c>
      <c r="D66" s="79">
        <v>712</v>
      </c>
      <c r="E66" s="35">
        <f t="shared" si="11"/>
        <v>723</v>
      </c>
      <c r="F66" s="121"/>
      <c r="G66" s="121">
        <f t="shared" si="4"/>
        <v>723</v>
      </c>
      <c r="H66" s="38">
        <f>E66/E101</f>
        <v>5.3806653270819377E-2</v>
      </c>
    </row>
    <row r="67" spans="1:8" ht="31.5" x14ac:dyDescent="0.2">
      <c r="A67" s="19">
        <v>28</v>
      </c>
      <c r="B67" s="72" t="s">
        <v>14</v>
      </c>
      <c r="C67" s="78">
        <v>3</v>
      </c>
      <c r="D67" s="79">
        <v>28</v>
      </c>
      <c r="E67" s="35">
        <f t="shared" si="11"/>
        <v>31</v>
      </c>
      <c r="F67" s="121"/>
      <c r="G67" s="121">
        <f t="shared" si="4"/>
        <v>31</v>
      </c>
      <c r="H67" s="38">
        <f>E67/E101</f>
        <v>2.3070625883753813E-3</v>
      </c>
    </row>
    <row r="68" spans="1:8" ht="15.75" x14ac:dyDescent="0.25">
      <c r="A68" s="19">
        <v>29</v>
      </c>
      <c r="B68" s="20" t="s">
        <v>66</v>
      </c>
      <c r="C68" s="82">
        <v>46</v>
      </c>
      <c r="D68" s="81">
        <v>259</v>
      </c>
      <c r="E68" s="35">
        <f t="shared" si="11"/>
        <v>305</v>
      </c>
      <c r="F68" s="121"/>
      <c r="G68" s="121">
        <f t="shared" si="4"/>
        <v>305</v>
      </c>
      <c r="H68" s="38">
        <f>E68/E101</f>
        <v>2.2698519014661012E-2</v>
      </c>
    </row>
    <row r="69" spans="1:8" ht="31.5" x14ac:dyDescent="0.2">
      <c r="A69" s="19">
        <v>30</v>
      </c>
      <c r="B69" s="72" t="s">
        <v>15</v>
      </c>
      <c r="C69" s="78">
        <v>20</v>
      </c>
      <c r="D69" s="79">
        <v>162</v>
      </c>
      <c r="E69" s="35">
        <f t="shared" si="11"/>
        <v>182</v>
      </c>
      <c r="F69" s="121">
        <v>1</v>
      </c>
      <c r="G69" s="121">
        <f t="shared" si="4"/>
        <v>181</v>
      </c>
      <c r="H69" s="38">
        <f>E69/E101</f>
        <v>1.3544690034978046E-2</v>
      </c>
    </row>
    <row r="70" spans="1:8" ht="47.25" x14ac:dyDescent="0.2">
      <c r="A70" s="19">
        <v>31</v>
      </c>
      <c r="B70" s="72" t="s">
        <v>16</v>
      </c>
      <c r="C70" s="78">
        <v>39</v>
      </c>
      <c r="D70" s="79">
        <v>277</v>
      </c>
      <c r="E70" s="35">
        <f t="shared" si="11"/>
        <v>316</v>
      </c>
      <c r="F70" s="121">
        <v>7</v>
      </c>
      <c r="G70" s="121">
        <f t="shared" si="4"/>
        <v>309</v>
      </c>
      <c r="H70" s="38">
        <f>E70/E101</f>
        <v>2.3517154126665177E-2</v>
      </c>
    </row>
    <row r="71" spans="1:8" s="15" customFormat="1" ht="47.25" x14ac:dyDescent="0.2">
      <c r="A71" s="95">
        <v>32</v>
      </c>
      <c r="B71" s="96" t="s">
        <v>17</v>
      </c>
      <c r="C71" s="97">
        <v>203</v>
      </c>
      <c r="D71" s="98">
        <v>885</v>
      </c>
      <c r="E71" s="99">
        <f t="shared" si="11"/>
        <v>1088</v>
      </c>
      <c r="F71" s="122">
        <v>1</v>
      </c>
      <c r="G71" s="121">
        <f t="shared" si="4"/>
        <v>1087</v>
      </c>
      <c r="H71" s="100">
        <f>E71/E101</f>
        <v>8.0970454714594034E-2</v>
      </c>
    </row>
    <row r="72" spans="1:8" s="15" customFormat="1" ht="47.25" x14ac:dyDescent="0.2">
      <c r="A72" s="95">
        <v>33</v>
      </c>
      <c r="B72" s="96" t="s">
        <v>126</v>
      </c>
      <c r="C72" s="97">
        <v>1</v>
      </c>
      <c r="D72" s="98">
        <v>1</v>
      </c>
      <c r="E72" s="99">
        <f t="shared" si="11"/>
        <v>2</v>
      </c>
      <c r="F72" s="122"/>
      <c r="G72" s="121">
        <f t="shared" si="4"/>
        <v>2</v>
      </c>
      <c r="H72" s="100">
        <f>E72/E101</f>
        <v>1.4884274763712137E-4</v>
      </c>
    </row>
    <row r="73" spans="1:8" s="15" customFormat="1" ht="63" x14ac:dyDescent="0.2">
      <c r="A73" s="95">
        <v>34</v>
      </c>
      <c r="B73" s="96" t="s">
        <v>127</v>
      </c>
      <c r="C73" s="97">
        <v>7</v>
      </c>
      <c r="D73" s="98">
        <v>0</v>
      </c>
      <c r="E73" s="99">
        <f t="shared" si="11"/>
        <v>7</v>
      </c>
      <c r="F73" s="122"/>
      <c r="G73" s="121">
        <f t="shared" si="4"/>
        <v>7</v>
      </c>
      <c r="H73" s="100">
        <f>E73/E101</f>
        <v>5.2094961672992488E-4</v>
      </c>
    </row>
    <row r="74" spans="1:8" s="15" customFormat="1" ht="31.5" x14ac:dyDescent="0.2">
      <c r="A74" s="95">
        <v>35</v>
      </c>
      <c r="B74" s="96" t="s">
        <v>128</v>
      </c>
      <c r="C74" s="97">
        <v>24</v>
      </c>
      <c r="D74" s="98">
        <v>2</v>
      </c>
      <c r="E74" s="99">
        <f t="shared" si="11"/>
        <v>26</v>
      </c>
      <c r="F74" s="122">
        <v>3</v>
      </c>
      <c r="G74" s="121">
        <f t="shared" si="4"/>
        <v>23</v>
      </c>
      <c r="H74" s="100">
        <f>E74/E101</f>
        <v>1.9349557192825779E-3</v>
      </c>
    </row>
    <row r="75" spans="1:8" s="15" customFormat="1" ht="47.25" x14ac:dyDescent="0.2">
      <c r="A75" s="95">
        <v>36</v>
      </c>
      <c r="B75" s="96" t="s">
        <v>129</v>
      </c>
      <c r="C75" s="97">
        <v>96</v>
      </c>
      <c r="D75" s="98">
        <v>12</v>
      </c>
      <c r="E75" s="99">
        <f t="shared" si="11"/>
        <v>108</v>
      </c>
      <c r="F75" s="122">
        <v>12</v>
      </c>
      <c r="G75" s="121">
        <f t="shared" si="4"/>
        <v>96</v>
      </c>
      <c r="H75" s="100">
        <f>E75/E101</f>
        <v>8.0375083724045539E-3</v>
      </c>
    </row>
    <row r="76" spans="1:8" s="15" customFormat="1" ht="31.5" x14ac:dyDescent="0.2">
      <c r="A76" s="19">
        <v>37</v>
      </c>
      <c r="B76" s="72" t="s">
        <v>47</v>
      </c>
      <c r="C76" s="78">
        <v>6</v>
      </c>
      <c r="D76" s="79">
        <v>0</v>
      </c>
      <c r="E76" s="35">
        <f t="shared" si="11"/>
        <v>6</v>
      </c>
      <c r="F76" s="121"/>
      <c r="G76" s="121">
        <f t="shared" si="4"/>
        <v>6</v>
      </c>
      <c r="H76" s="38">
        <f>E76/E101</f>
        <v>4.4652824291136416E-4</v>
      </c>
    </row>
    <row r="77" spans="1:8" ht="15.75" x14ac:dyDescent="0.2">
      <c r="A77" s="19">
        <v>38</v>
      </c>
      <c r="B77" s="72" t="s">
        <v>18</v>
      </c>
      <c r="C77" s="78">
        <v>58</v>
      </c>
      <c r="D77" s="79">
        <v>8</v>
      </c>
      <c r="E77" s="35">
        <f t="shared" si="11"/>
        <v>66</v>
      </c>
      <c r="F77" s="121">
        <v>36</v>
      </c>
      <c r="G77" s="121">
        <f t="shared" si="4"/>
        <v>30</v>
      </c>
      <c r="H77" s="38">
        <f>E77/E101</f>
        <v>4.9118106720250059E-3</v>
      </c>
    </row>
    <row r="78" spans="1:8" ht="31.5" x14ac:dyDescent="0.2">
      <c r="A78" s="19">
        <v>39</v>
      </c>
      <c r="B78" s="72" t="s">
        <v>49</v>
      </c>
      <c r="C78" s="78">
        <v>3</v>
      </c>
      <c r="D78" s="79">
        <v>1</v>
      </c>
      <c r="E78" s="35">
        <f t="shared" si="11"/>
        <v>4</v>
      </c>
      <c r="F78" s="121">
        <v>1</v>
      </c>
      <c r="G78" s="121">
        <f t="shared" si="4"/>
        <v>3</v>
      </c>
      <c r="H78" s="38">
        <f>E78/E101</f>
        <v>2.9768549527424274E-4</v>
      </c>
    </row>
    <row r="79" spans="1:8" ht="31.5" x14ac:dyDescent="0.2">
      <c r="A79" s="95">
        <v>40</v>
      </c>
      <c r="B79" s="123" t="s">
        <v>46</v>
      </c>
      <c r="C79" s="97">
        <v>791</v>
      </c>
      <c r="D79" s="98">
        <v>12</v>
      </c>
      <c r="E79" s="99">
        <f t="shared" si="11"/>
        <v>803</v>
      </c>
      <c r="F79" s="122">
        <v>2</v>
      </c>
      <c r="G79" s="121">
        <f t="shared" si="4"/>
        <v>801</v>
      </c>
      <c r="H79" s="124">
        <f>E79/E101</f>
        <v>5.9760363176304232E-2</v>
      </c>
    </row>
    <row r="80" spans="1:8" ht="47.25" x14ac:dyDescent="0.2">
      <c r="A80" s="95">
        <v>41</v>
      </c>
      <c r="B80" s="123" t="s">
        <v>149</v>
      </c>
      <c r="C80" s="97">
        <v>1</v>
      </c>
      <c r="D80" s="98">
        <v>0</v>
      </c>
      <c r="E80" s="99">
        <f t="shared" si="11"/>
        <v>1</v>
      </c>
      <c r="F80" s="122"/>
      <c r="G80" s="121">
        <f t="shared" si="4"/>
        <v>1</v>
      </c>
      <c r="H80" s="124">
        <f>E80/E101</f>
        <v>7.4421373818560685E-5</v>
      </c>
    </row>
    <row r="81" spans="1:8" ht="31.5" x14ac:dyDescent="0.2">
      <c r="A81" s="95">
        <v>42</v>
      </c>
      <c r="B81" s="123" t="s">
        <v>150</v>
      </c>
      <c r="C81" s="97">
        <v>1</v>
      </c>
      <c r="D81" s="98">
        <v>0</v>
      </c>
      <c r="E81" s="99">
        <f t="shared" si="11"/>
        <v>1</v>
      </c>
      <c r="F81" s="122"/>
      <c r="G81" s="121">
        <f t="shared" si="4"/>
        <v>1</v>
      </c>
      <c r="H81" s="124">
        <f>E81/E101</f>
        <v>7.4421373818560685E-5</v>
      </c>
    </row>
    <row r="82" spans="1:8" ht="31.5" x14ac:dyDescent="0.25">
      <c r="A82" s="19"/>
      <c r="B82" s="20" t="s">
        <v>67</v>
      </c>
      <c r="C82" s="82"/>
      <c r="D82" s="81"/>
      <c r="E82" s="35">
        <f t="shared" si="11"/>
        <v>0</v>
      </c>
      <c r="F82" s="121"/>
      <c r="G82" s="121">
        <f t="shared" si="4"/>
        <v>0</v>
      </c>
      <c r="H82" s="40">
        <f>E82/E101</f>
        <v>0</v>
      </c>
    </row>
    <row r="83" spans="1:8" ht="47.25" x14ac:dyDescent="0.2">
      <c r="A83" s="19">
        <v>43</v>
      </c>
      <c r="B83" s="72" t="s">
        <v>22</v>
      </c>
      <c r="C83" s="78">
        <v>102</v>
      </c>
      <c r="D83" s="79">
        <v>1</v>
      </c>
      <c r="E83" s="35">
        <f t="shared" si="11"/>
        <v>103</v>
      </c>
      <c r="F83" s="121">
        <v>4</v>
      </c>
      <c r="G83" s="121">
        <f t="shared" si="4"/>
        <v>99</v>
      </c>
      <c r="H83" s="38">
        <f>E83/E101</f>
        <v>7.6654015033117513E-3</v>
      </c>
    </row>
    <row r="84" spans="1:8" ht="63" x14ac:dyDescent="0.2">
      <c r="A84" s="19">
        <v>44</v>
      </c>
      <c r="B84" s="72" t="s">
        <v>19</v>
      </c>
      <c r="C84" s="78">
        <v>71</v>
      </c>
      <c r="D84" s="79">
        <v>11</v>
      </c>
      <c r="E84" s="35">
        <f t="shared" si="11"/>
        <v>82</v>
      </c>
      <c r="F84" s="121"/>
      <c r="G84" s="121">
        <f t="shared" ref="G84:G98" si="12">E84-F84</f>
        <v>82</v>
      </c>
      <c r="H84" s="38">
        <f>E84/E101</f>
        <v>6.1025526531219764E-3</v>
      </c>
    </row>
    <row r="85" spans="1:8" ht="31.5" x14ac:dyDescent="0.2">
      <c r="A85" s="19">
        <v>45</v>
      </c>
      <c r="B85" s="72" t="s">
        <v>51</v>
      </c>
      <c r="C85" s="78">
        <v>7</v>
      </c>
      <c r="D85" s="79">
        <v>5</v>
      </c>
      <c r="E85" s="35">
        <f t="shared" si="11"/>
        <v>12</v>
      </c>
      <c r="F85" s="121">
        <v>1</v>
      </c>
      <c r="G85" s="121">
        <f t="shared" si="12"/>
        <v>11</v>
      </c>
      <c r="H85" s="38">
        <f>E85/E101</f>
        <v>8.9305648582272833E-4</v>
      </c>
    </row>
    <row r="86" spans="1:8" ht="31.5" x14ac:dyDescent="0.2">
      <c r="A86" s="19">
        <v>46</v>
      </c>
      <c r="B86" s="72" t="s">
        <v>57</v>
      </c>
      <c r="C86" s="78">
        <v>1</v>
      </c>
      <c r="D86" s="79">
        <v>0</v>
      </c>
      <c r="E86" s="35">
        <f t="shared" si="11"/>
        <v>1</v>
      </c>
      <c r="F86" s="121"/>
      <c r="G86" s="121">
        <f t="shared" si="12"/>
        <v>1</v>
      </c>
      <c r="H86" s="38">
        <f>E86/E101</f>
        <v>7.4421373818560685E-5</v>
      </c>
    </row>
    <row r="87" spans="1:8" ht="47.25" x14ac:dyDescent="0.2">
      <c r="A87" s="95">
        <v>47</v>
      </c>
      <c r="B87" s="96" t="s">
        <v>20</v>
      </c>
      <c r="C87" s="97">
        <v>11</v>
      </c>
      <c r="D87" s="98">
        <v>11</v>
      </c>
      <c r="E87" s="99">
        <f t="shared" si="11"/>
        <v>22</v>
      </c>
      <c r="F87" s="122"/>
      <c r="G87" s="121">
        <f t="shared" si="12"/>
        <v>22</v>
      </c>
      <c r="H87" s="100">
        <f>E87/E101</f>
        <v>1.6372702240083352E-3</v>
      </c>
    </row>
    <row r="88" spans="1:8" ht="31.5" x14ac:dyDescent="0.2">
      <c r="A88" s="95">
        <v>48</v>
      </c>
      <c r="B88" s="96" t="s">
        <v>130</v>
      </c>
      <c r="C88" s="106">
        <v>1</v>
      </c>
      <c r="D88" s="107">
        <v>3</v>
      </c>
      <c r="E88" s="99">
        <f t="shared" si="11"/>
        <v>4</v>
      </c>
      <c r="F88" s="122"/>
      <c r="G88" s="121">
        <f t="shared" si="12"/>
        <v>4</v>
      </c>
      <c r="H88" s="100">
        <f>E88/E101</f>
        <v>2.9768549527424274E-4</v>
      </c>
    </row>
    <row r="89" spans="1:8" ht="31.5" x14ac:dyDescent="0.2">
      <c r="A89" s="95">
        <v>49</v>
      </c>
      <c r="B89" s="96" t="s">
        <v>131</v>
      </c>
      <c r="C89" s="106">
        <v>26</v>
      </c>
      <c r="D89" s="107">
        <v>51</v>
      </c>
      <c r="E89" s="99">
        <f t="shared" si="11"/>
        <v>77</v>
      </c>
      <c r="F89" s="122">
        <v>5</v>
      </c>
      <c r="G89" s="121">
        <f t="shared" si="12"/>
        <v>72</v>
      </c>
      <c r="H89" s="100">
        <f>E89/E101</f>
        <v>5.730445784029173E-3</v>
      </c>
    </row>
    <row r="90" spans="1:8" ht="78.75" x14ac:dyDescent="0.2">
      <c r="A90" s="19">
        <v>50</v>
      </c>
      <c r="B90" s="73" t="s">
        <v>48</v>
      </c>
      <c r="C90" s="86">
        <v>23</v>
      </c>
      <c r="D90" s="87">
        <v>13</v>
      </c>
      <c r="E90" s="35">
        <f t="shared" si="11"/>
        <v>36</v>
      </c>
      <c r="F90" s="121">
        <v>2</v>
      </c>
      <c r="G90" s="121">
        <f t="shared" si="12"/>
        <v>34</v>
      </c>
      <c r="H90" s="41">
        <f>E90/E101</f>
        <v>2.6791694574681848E-3</v>
      </c>
    </row>
    <row r="91" spans="1:8" ht="31.5" hidden="1" x14ac:dyDescent="0.2">
      <c r="A91" s="19"/>
      <c r="B91" s="73" t="s">
        <v>100</v>
      </c>
      <c r="C91" s="86"/>
      <c r="D91" s="87"/>
      <c r="E91" s="35">
        <f t="shared" si="11"/>
        <v>0</v>
      </c>
      <c r="F91" s="121"/>
      <c r="G91" s="121">
        <f t="shared" si="12"/>
        <v>0</v>
      </c>
      <c r="H91" s="41">
        <f>E91/E101</f>
        <v>0</v>
      </c>
    </row>
    <row r="92" spans="1:8" ht="15.75" hidden="1" x14ac:dyDescent="0.2">
      <c r="A92" s="19">
        <v>35</v>
      </c>
      <c r="B92" s="74" t="s">
        <v>112</v>
      </c>
      <c r="C92" s="86"/>
      <c r="D92" s="87"/>
      <c r="E92" s="35">
        <f t="shared" si="11"/>
        <v>0</v>
      </c>
      <c r="F92" s="121"/>
      <c r="G92" s="121">
        <f t="shared" si="12"/>
        <v>0</v>
      </c>
      <c r="H92" s="41">
        <f>E92/E101</f>
        <v>0</v>
      </c>
    </row>
    <row r="93" spans="1:8" ht="47.25" hidden="1" x14ac:dyDescent="0.2">
      <c r="A93" s="19"/>
      <c r="B93" s="73" t="s">
        <v>73</v>
      </c>
      <c r="C93" s="86"/>
      <c r="D93" s="87"/>
      <c r="E93" s="35">
        <f t="shared" si="11"/>
        <v>0</v>
      </c>
      <c r="F93" s="121"/>
      <c r="G93" s="121">
        <f t="shared" si="12"/>
        <v>0</v>
      </c>
      <c r="H93" s="41">
        <f>E93/E101</f>
        <v>0</v>
      </c>
    </row>
    <row r="94" spans="1:8" ht="15.75" x14ac:dyDescent="0.2">
      <c r="A94" s="19">
        <v>51</v>
      </c>
      <c r="B94" s="74" t="s">
        <v>151</v>
      </c>
      <c r="C94" s="86">
        <v>0</v>
      </c>
      <c r="D94" s="87">
        <v>8</v>
      </c>
      <c r="E94" s="35">
        <f t="shared" si="11"/>
        <v>8</v>
      </c>
      <c r="F94" s="121"/>
      <c r="G94" s="121">
        <f t="shared" si="12"/>
        <v>8</v>
      </c>
      <c r="H94" s="41">
        <f>E94/E101</f>
        <v>5.9537099054848548E-4</v>
      </c>
    </row>
    <row r="95" spans="1:8" ht="31.5" hidden="1" x14ac:dyDescent="0.2">
      <c r="A95" s="19"/>
      <c r="B95" s="73" t="s">
        <v>98</v>
      </c>
      <c r="C95" s="86"/>
      <c r="D95" s="87"/>
      <c r="E95" s="35">
        <f t="shared" si="11"/>
        <v>0</v>
      </c>
      <c r="F95" s="121"/>
      <c r="G95" s="121">
        <f t="shared" si="12"/>
        <v>0</v>
      </c>
      <c r="H95" s="41">
        <f>E95/E101</f>
        <v>0</v>
      </c>
    </row>
    <row r="96" spans="1:8" ht="16.5" hidden="1" thickBot="1" x14ac:dyDescent="0.25">
      <c r="A96" s="19">
        <v>36</v>
      </c>
      <c r="B96" s="73" t="s">
        <v>113</v>
      </c>
      <c r="C96" s="88"/>
      <c r="D96" s="89"/>
      <c r="E96" s="90">
        <f t="shared" si="11"/>
        <v>0</v>
      </c>
      <c r="F96" s="121"/>
      <c r="G96" s="121">
        <f t="shared" si="12"/>
        <v>0</v>
      </c>
      <c r="H96" s="91">
        <f>E96/E101</f>
        <v>0</v>
      </c>
    </row>
    <row r="97" spans="1:8" ht="31.5" x14ac:dyDescent="0.25">
      <c r="A97" s="19">
        <v>52</v>
      </c>
      <c r="B97" s="18" t="s">
        <v>91</v>
      </c>
      <c r="C97" s="34">
        <v>0</v>
      </c>
      <c r="D97" s="34">
        <v>3</v>
      </c>
      <c r="E97" s="35">
        <f t="shared" si="11"/>
        <v>3</v>
      </c>
      <c r="F97" s="121"/>
      <c r="G97" s="121">
        <f t="shared" si="12"/>
        <v>3</v>
      </c>
      <c r="H97" s="41">
        <f>E97/E101</f>
        <v>2.2326412145568208E-4</v>
      </c>
    </row>
    <row r="98" spans="1:8" ht="32.25" thickBot="1" x14ac:dyDescent="0.3">
      <c r="A98" s="42">
        <v>53</v>
      </c>
      <c r="B98" s="60" t="s">
        <v>101</v>
      </c>
      <c r="C98" s="32">
        <v>0</v>
      </c>
      <c r="D98" s="32">
        <v>1</v>
      </c>
      <c r="E98" s="35">
        <f t="shared" si="11"/>
        <v>1</v>
      </c>
      <c r="F98" s="121"/>
      <c r="G98" s="121">
        <f t="shared" si="12"/>
        <v>1</v>
      </c>
      <c r="H98" s="41">
        <f>E98/E101</f>
        <v>7.4421373818560685E-5</v>
      </c>
    </row>
    <row r="99" spans="1:8" ht="31.5" hidden="1" x14ac:dyDescent="0.25">
      <c r="A99" s="42">
        <v>46</v>
      </c>
      <c r="B99" s="60" t="s">
        <v>109</v>
      </c>
      <c r="C99" s="32"/>
      <c r="D99" s="32"/>
      <c r="E99" s="47">
        <f t="shared" si="11"/>
        <v>0</v>
      </c>
      <c r="F99" s="120"/>
      <c r="G99" s="120"/>
      <c r="H99" s="41">
        <f>E99/E101</f>
        <v>0</v>
      </c>
    </row>
    <row r="100" spans="1:8" ht="16.5" hidden="1" thickBot="1" x14ac:dyDescent="0.25">
      <c r="A100" s="42">
        <v>46</v>
      </c>
      <c r="B100" s="43" t="s">
        <v>92</v>
      </c>
      <c r="C100" s="33"/>
      <c r="D100" s="33"/>
      <c r="E100" s="65">
        <f t="shared" si="11"/>
        <v>0</v>
      </c>
      <c r="F100" s="125"/>
      <c r="G100" s="125"/>
      <c r="H100" s="44">
        <f>E100/E101</f>
        <v>0</v>
      </c>
    </row>
    <row r="101" spans="1:8" ht="16.5" thickBot="1" x14ac:dyDescent="0.3">
      <c r="A101" s="174" t="s">
        <v>1</v>
      </c>
      <c r="B101" s="175"/>
      <c r="C101" s="92">
        <f>SUM(C6:C100)</f>
        <v>3356</v>
      </c>
      <c r="D101" s="92">
        <f>SUM(D7:D100)</f>
        <v>10081</v>
      </c>
      <c r="E101" s="45">
        <f>SUM(E6:E100)</f>
        <v>13437</v>
      </c>
      <c r="F101" s="45">
        <f t="shared" ref="F101:G101" si="13">SUM(F6:F100)</f>
        <v>115</v>
      </c>
      <c r="G101" s="45">
        <f t="shared" si="13"/>
        <v>13322</v>
      </c>
      <c r="H101" s="93">
        <f>SUM(H6:H100)</f>
        <v>0.99999999999999978</v>
      </c>
    </row>
    <row r="102" spans="1:8" ht="18.75" x14ac:dyDescent="0.3">
      <c r="A102" s="8"/>
      <c r="B102" s="9"/>
      <c r="C102" s="112"/>
      <c r="D102" s="112"/>
      <c r="E102" s="7"/>
      <c r="F102" s="7"/>
      <c r="G102" s="7">
        <f>SUM(G19:G49)+G51+G52+G56+G57+G62+G636+G63+G66+G67+G68+G69+G76+G78+G85+G94+G97+G98</f>
        <v>1789</v>
      </c>
      <c r="H102" s="10"/>
    </row>
    <row r="103" spans="1:8" ht="18.75" x14ac:dyDescent="0.3">
      <c r="A103" s="8"/>
      <c r="E103" s="7"/>
      <c r="F103" s="7"/>
      <c r="G103" s="7"/>
      <c r="H103" s="10"/>
    </row>
    <row r="104" spans="1:8" ht="18.75" x14ac:dyDescent="0.3">
      <c r="A104" s="8"/>
      <c r="B104" s="9"/>
      <c r="C104" s="112"/>
      <c r="D104" s="112"/>
      <c r="E104" s="7"/>
      <c r="F104" s="7"/>
      <c r="G104" s="7"/>
      <c r="H104" s="10"/>
    </row>
    <row r="105" spans="1:8" ht="18.75" x14ac:dyDescent="0.3">
      <c r="A105" s="8"/>
      <c r="B105" s="9"/>
      <c r="C105" s="112"/>
      <c r="D105" s="112"/>
      <c r="E105" s="7"/>
      <c r="F105" s="7"/>
      <c r="G105" s="7"/>
      <c r="H105" s="10"/>
    </row>
    <row r="106" spans="1:8" ht="18.75" x14ac:dyDescent="0.3">
      <c r="A106" s="176"/>
      <c r="B106" s="176"/>
      <c r="C106" s="68"/>
      <c r="D106" s="68"/>
      <c r="E106" s="11"/>
      <c r="F106" s="11"/>
      <c r="G106" s="11"/>
      <c r="H106" s="12"/>
    </row>
    <row r="107" spans="1:8" ht="15.75" x14ac:dyDescent="0.25">
      <c r="E107" s="4"/>
      <c r="F107" s="4"/>
      <c r="G107" s="4"/>
      <c r="H107" s="3"/>
    </row>
    <row r="108" spans="1:8" ht="18.75" x14ac:dyDescent="0.3">
      <c r="E108" s="7"/>
      <c r="F108" s="7"/>
      <c r="G108" s="7"/>
      <c r="H108" s="3"/>
    </row>
  </sheetData>
  <mergeCells count="134">
    <mergeCell ref="IU3:IX3"/>
    <mergeCell ref="CQ3:CT3"/>
    <mergeCell ref="CU3:CX3"/>
    <mergeCell ref="CY3:DB3"/>
    <mergeCell ref="DC3:DF3"/>
    <mergeCell ref="DG3:DJ3"/>
    <mergeCell ref="DK3:DN3"/>
    <mergeCell ref="DO3:DR3"/>
    <mergeCell ref="DS3:DV3"/>
    <mergeCell ref="DW3:DZ3"/>
    <mergeCell ref="EA3:ED3"/>
    <mergeCell ref="EE3:EH3"/>
    <mergeCell ref="EI3:EL3"/>
    <mergeCell ref="GE1:GH1"/>
    <mergeCell ref="HS1:HV1"/>
    <mergeCell ref="HW1:HZ1"/>
    <mergeCell ref="IA1:ID1"/>
    <mergeCell ref="IE1:IH1"/>
    <mergeCell ref="II1:IL1"/>
    <mergeCell ref="IM1:IP1"/>
    <mergeCell ref="IQ1:IT1"/>
    <mergeCell ref="HG3:HJ3"/>
    <mergeCell ref="HK3:HN3"/>
    <mergeCell ref="HO3:HR3"/>
    <mergeCell ref="HS3:HV3"/>
    <mergeCell ref="HW3:HZ3"/>
    <mergeCell ref="IA3:ID3"/>
    <mergeCell ref="IE3:IH3"/>
    <mergeCell ref="II3:IL3"/>
    <mergeCell ref="IM3:IP3"/>
    <mergeCell ref="IQ3:IT3"/>
    <mergeCell ref="GI1:GL1"/>
    <mergeCell ref="GM1:GP1"/>
    <mergeCell ref="GQ1:GT1"/>
    <mergeCell ref="GU1:GX1"/>
    <mergeCell ref="GY1:HB1"/>
    <mergeCell ref="HC1:HF1"/>
    <mergeCell ref="EU1:EX1"/>
    <mergeCell ref="EY1:FB1"/>
    <mergeCell ref="FC1:FF1"/>
    <mergeCell ref="FG1:FJ1"/>
    <mergeCell ref="FK1:FN1"/>
    <mergeCell ref="FO1:FR1"/>
    <mergeCell ref="FS1:FV1"/>
    <mergeCell ref="FW1:FZ1"/>
    <mergeCell ref="GA1:GD1"/>
    <mergeCell ref="DK1:DN1"/>
    <mergeCell ref="DO1:DR1"/>
    <mergeCell ref="DS1:DV1"/>
    <mergeCell ref="DW1:DZ1"/>
    <mergeCell ref="EA1:ED1"/>
    <mergeCell ref="EE1:EH1"/>
    <mergeCell ref="EI1:EL1"/>
    <mergeCell ref="EM1:EP1"/>
    <mergeCell ref="EQ1:ET1"/>
    <mergeCell ref="CA1:CD1"/>
    <mergeCell ref="CE1:CH1"/>
    <mergeCell ref="CI1:CL1"/>
    <mergeCell ref="CM1:CP1"/>
    <mergeCell ref="CQ1:CT1"/>
    <mergeCell ref="CU1:CX1"/>
    <mergeCell ref="CY1:DB1"/>
    <mergeCell ref="DC1:DF1"/>
    <mergeCell ref="DG1:DJ1"/>
    <mergeCell ref="C1:H1"/>
    <mergeCell ref="K1:N1"/>
    <mergeCell ref="O1:R1"/>
    <mergeCell ref="S1:V1"/>
    <mergeCell ref="W1:Z1"/>
    <mergeCell ref="AA1:AD1"/>
    <mergeCell ref="AE1:AH1"/>
    <mergeCell ref="AI1:AL1"/>
    <mergeCell ref="AM1:AP1"/>
    <mergeCell ref="AQ1:AT1"/>
    <mergeCell ref="AU1:AX1"/>
    <mergeCell ref="AY1:BB1"/>
    <mergeCell ref="BC1:BF1"/>
    <mergeCell ref="BG1:BJ1"/>
    <mergeCell ref="BK1:BN1"/>
    <mergeCell ref="BO1:BR1"/>
    <mergeCell ref="BS1:BV1"/>
    <mergeCell ref="BW1:BZ1"/>
    <mergeCell ref="HG1:HJ1"/>
    <mergeCell ref="HK1:HN1"/>
    <mergeCell ref="HO1:HR1"/>
    <mergeCell ref="IU1:IX1"/>
    <mergeCell ref="A2:H2"/>
    <mergeCell ref="A3:H3"/>
    <mergeCell ref="K3:N3"/>
    <mergeCell ref="O3:R3"/>
    <mergeCell ref="S3:V3"/>
    <mergeCell ref="W3:Z3"/>
    <mergeCell ref="AA3:AD3"/>
    <mergeCell ref="AE3:AH3"/>
    <mergeCell ref="AI3:AL3"/>
    <mergeCell ref="AM3:AP3"/>
    <mergeCell ref="AQ3:AT3"/>
    <mergeCell ref="AU3:AX3"/>
    <mergeCell ref="AY3:BB3"/>
    <mergeCell ref="BC3:BF3"/>
    <mergeCell ref="BG3:BJ3"/>
    <mergeCell ref="BK3:BN3"/>
    <mergeCell ref="BO3:BR3"/>
    <mergeCell ref="BS3:BV3"/>
    <mergeCell ref="BW3:BZ3"/>
    <mergeCell ref="CA3:CD3"/>
    <mergeCell ref="GU3:GX3"/>
    <mergeCell ref="GY3:HB3"/>
    <mergeCell ref="HC3:HF3"/>
    <mergeCell ref="EM3:EP3"/>
    <mergeCell ref="EQ3:ET3"/>
    <mergeCell ref="EU3:EX3"/>
    <mergeCell ref="EY3:FB3"/>
    <mergeCell ref="FC3:FF3"/>
    <mergeCell ref="FG3:FJ3"/>
    <mergeCell ref="FK3:FN3"/>
    <mergeCell ref="FO3:FR3"/>
    <mergeCell ref="FS3:FV3"/>
    <mergeCell ref="H4:H5"/>
    <mergeCell ref="A101:B101"/>
    <mergeCell ref="A106:B106"/>
    <mergeCell ref="FW3:FZ3"/>
    <mergeCell ref="GA3:GD3"/>
    <mergeCell ref="GE3:GH3"/>
    <mergeCell ref="GI3:GL3"/>
    <mergeCell ref="GM3:GP3"/>
    <mergeCell ref="GQ3:GT3"/>
    <mergeCell ref="A4:A5"/>
    <mergeCell ref="B4:B5"/>
    <mergeCell ref="E4:E5"/>
    <mergeCell ref="C4:D4"/>
    <mergeCell ref="CE3:CH3"/>
    <mergeCell ref="CI3:CL3"/>
    <mergeCell ref="CM3:CP3"/>
  </mergeCells>
  <phoneticPr fontId="5" type="noConversion"/>
  <pageMargins left="0.78740157480314965" right="0.15748031496062992" top="0.39370078740157483" bottom="0.19685039370078741" header="0.35433070866141736" footer="0.35433070866141736"/>
  <pageSetup paperSize="9" scale="1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view="pageBreakPreview" zoomScaleNormal="100" zoomScaleSheetLayoutView="100" workbookViewId="0">
      <selection activeCell="C28" sqref="C28"/>
    </sheetView>
  </sheetViews>
  <sheetFormatPr defaultRowHeight="12.75" x14ac:dyDescent="0.2"/>
  <cols>
    <col min="1" max="1" width="5" customWidth="1"/>
    <col min="2" max="2" width="31.5703125" customWidth="1"/>
    <col min="3" max="3" width="13" customWidth="1"/>
    <col min="4" max="4" width="13.5703125" customWidth="1"/>
    <col min="5" max="5" width="10.140625" customWidth="1"/>
    <col min="6" max="6" width="12" customWidth="1"/>
    <col min="7" max="7" width="9.5703125" customWidth="1"/>
    <col min="8" max="9" width="16.28515625" customWidth="1"/>
    <col min="10" max="10" width="13.7109375" customWidth="1"/>
    <col min="11" max="11" width="9.5703125" customWidth="1"/>
  </cols>
  <sheetData>
    <row r="1" spans="1:11" ht="55.5" customHeight="1" x14ac:dyDescent="0.2">
      <c r="G1" s="191" t="s">
        <v>142</v>
      </c>
      <c r="H1" s="191"/>
      <c r="I1" s="191"/>
      <c r="J1" s="191"/>
    </row>
    <row r="2" spans="1:11" ht="27" customHeight="1" x14ac:dyDescent="0.25">
      <c r="A2" s="190" t="s">
        <v>143</v>
      </c>
      <c r="B2" s="190"/>
      <c r="C2" s="190"/>
      <c r="D2" s="190"/>
      <c r="E2" s="190"/>
      <c r="F2" s="190"/>
      <c r="G2" s="190"/>
      <c r="H2" s="190"/>
      <c r="I2" s="190"/>
      <c r="J2" s="190"/>
      <c r="K2" s="25"/>
    </row>
    <row r="3" spans="1:11" ht="34.5" customHeight="1" thickBot="1" x14ac:dyDescent="0.3">
      <c r="A3" s="190"/>
      <c r="B3" s="190"/>
      <c r="C3" s="190"/>
      <c r="D3" s="190"/>
      <c r="E3" s="190"/>
      <c r="F3" s="190"/>
      <c r="G3" s="190"/>
      <c r="H3" s="190"/>
      <c r="I3" s="190"/>
      <c r="J3" s="190"/>
      <c r="K3" s="25"/>
    </row>
    <row r="4" spans="1:11" ht="57" hidden="1" customHeight="1" x14ac:dyDescent="0.2">
      <c r="A4" s="13"/>
    </row>
    <row r="5" spans="1:11" ht="46.5" customHeight="1" x14ac:dyDescent="0.2">
      <c r="A5" s="205" t="s">
        <v>27</v>
      </c>
      <c r="B5" s="196" t="s">
        <v>4</v>
      </c>
      <c r="C5" s="208" t="s">
        <v>36</v>
      </c>
      <c r="D5" s="211" t="s">
        <v>37</v>
      </c>
      <c r="E5" s="192" t="s">
        <v>39</v>
      </c>
      <c r="F5" s="193"/>
      <c r="G5" s="192" t="s">
        <v>35</v>
      </c>
      <c r="H5" s="193"/>
      <c r="I5" s="202" t="s">
        <v>38</v>
      </c>
      <c r="J5" s="199" t="s">
        <v>40</v>
      </c>
    </row>
    <row r="6" spans="1:11" ht="18" customHeight="1" x14ac:dyDescent="0.2">
      <c r="A6" s="206"/>
      <c r="B6" s="197"/>
      <c r="C6" s="209"/>
      <c r="D6" s="212"/>
      <c r="E6" s="194" t="s">
        <v>5</v>
      </c>
      <c r="F6" s="58" t="s">
        <v>23</v>
      </c>
      <c r="G6" s="194" t="s">
        <v>5</v>
      </c>
      <c r="H6" s="58" t="s">
        <v>41</v>
      </c>
      <c r="I6" s="203"/>
      <c r="J6" s="200"/>
    </row>
    <row r="7" spans="1:11" ht="48" customHeight="1" x14ac:dyDescent="0.2">
      <c r="A7" s="207"/>
      <c r="B7" s="198"/>
      <c r="C7" s="210"/>
      <c r="D7" s="213"/>
      <c r="E7" s="195"/>
      <c r="F7" s="59" t="s">
        <v>42</v>
      </c>
      <c r="G7" s="214"/>
      <c r="H7" s="59" t="s">
        <v>76</v>
      </c>
      <c r="I7" s="204"/>
      <c r="J7" s="201"/>
    </row>
    <row r="8" spans="1:11" ht="15" customHeight="1" x14ac:dyDescent="0.2">
      <c r="A8" s="14">
        <v>1</v>
      </c>
      <c r="B8" s="52">
        <v>2</v>
      </c>
      <c r="C8" s="54">
        <v>3</v>
      </c>
      <c r="D8" s="56">
        <v>4</v>
      </c>
      <c r="E8" s="54">
        <v>5</v>
      </c>
      <c r="F8" s="58">
        <v>6</v>
      </c>
      <c r="G8" s="54">
        <v>7</v>
      </c>
      <c r="H8" s="58">
        <v>8</v>
      </c>
      <c r="I8" s="57">
        <v>9</v>
      </c>
      <c r="J8" s="55">
        <v>10</v>
      </c>
    </row>
    <row r="9" spans="1:11" ht="40.5" customHeight="1" thickBot="1" x14ac:dyDescent="0.25">
      <c r="A9" s="24">
        <v>1</v>
      </c>
      <c r="B9" s="53" t="s">
        <v>85</v>
      </c>
      <c r="C9" s="63">
        <v>13437</v>
      </c>
      <c r="D9" s="63">
        <v>12963</v>
      </c>
      <c r="E9" s="63">
        <v>11909</v>
      </c>
      <c r="F9" s="63">
        <v>0</v>
      </c>
      <c r="G9" s="63">
        <v>2115</v>
      </c>
      <c r="H9" s="63">
        <v>2</v>
      </c>
      <c r="I9" s="63">
        <v>9</v>
      </c>
      <c r="J9" s="63">
        <v>0</v>
      </c>
    </row>
    <row r="10" spans="1:11" ht="21.75" customHeight="1" thickBot="1" x14ac:dyDescent="0.25">
      <c r="A10" s="188" t="s">
        <v>86</v>
      </c>
      <c r="B10" s="189"/>
      <c r="C10" s="64">
        <f>C9</f>
        <v>13437</v>
      </c>
      <c r="D10" s="64">
        <f t="shared" ref="D10:J10" si="0">D9</f>
        <v>12963</v>
      </c>
      <c r="E10" s="64">
        <f t="shared" si="0"/>
        <v>11909</v>
      </c>
      <c r="F10" s="64">
        <f t="shared" si="0"/>
        <v>0</v>
      </c>
      <c r="G10" s="64">
        <f t="shared" si="0"/>
        <v>2115</v>
      </c>
      <c r="H10" s="64">
        <f t="shared" si="0"/>
        <v>2</v>
      </c>
      <c r="I10" s="64">
        <f t="shared" si="0"/>
        <v>9</v>
      </c>
      <c r="J10" s="64">
        <f t="shared" si="0"/>
        <v>0</v>
      </c>
    </row>
    <row r="11" spans="1:11" hidden="1" x14ac:dyDescent="0.2"/>
    <row r="12" spans="1:11" hidden="1" x14ac:dyDescent="0.2">
      <c r="B12" s="101" t="s">
        <v>132</v>
      </c>
      <c r="C12" s="101">
        <v>3684</v>
      </c>
      <c r="D12" s="101">
        <v>3553</v>
      </c>
      <c r="E12" s="101">
        <v>2868</v>
      </c>
      <c r="F12" s="101">
        <v>0</v>
      </c>
      <c r="G12" s="101">
        <v>75</v>
      </c>
      <c r="H12" s="101">
        <v>2</v>
      </c>
      <c r="I12" s="101">
        <v>2</v>
      </c>
      <c r="J12" s="101">
        <v>0</v>
      </c>
    </row>
    <row r="13" spans="1:11" hidden="1" x14ac:dyDescent="0.2">
      <c r="B13" s="101" t="s">
        <v>133</v>
      </c>
      <c r="C13" s="101">
        <v>4385</v>
      </c>
      <c r="D13" s="101">
        <v>4263</v>
      </c>
      <c r="E13" s="101">
        <v>3979</v>
      </c>
      <c r="F13" s="101">
        <v>0</v>
      </c>
      <c r="G13" s="101">
        <v>65</v>
      </c>
      <c r="H13" s="101">
        <v>0</v>
      </c>
      <c r="I13" s="101">
        <v>3</v>
      </c>
      <c r="J13" s="101">
        <v>0</v>
      </c>
    </row>
    <row r="14" spans="1:11" hidden="1" x14ac:dyDescent="0.2">
      <c r="B14" s="101" t="s">
        <v>134</v>
      </c>
      <c r="C14" s="101">
        <v>5368</v>
      </c>
      <c r="D14" s="101">
        <v>5147</v>
      </c>
      <c r="E14" s="101">
        <v>5123</v>
      </c>
      <c r="F14" s="101">
        <v>0</v>
      </c>
      <c r="G14" s="101">
        <v>75</v>
      </c>
      <c r="H14" s="101">
        <v>0</v>
      </c>
      <c r="I14" s="101">
        <v>4</v>
      </c>
      <c r="J14" s="101">
        <v>0</v>
      </c>
    </row>
    <row r="15" spans="1:11" hidden="1" x14ac:dyDescent="0.2"/>
    <row r="16" spans="1:11" hidden="1" x14ac:dyDescent="0.2">
      <c r="B16" t="s">
        <v>120</v>
      </c>
      <c r="C16">
        <f>C12+C13+C14</f>
        <v>13437</v>
      </c>
      <c r="D16">
        <f t="shared" ref="D16:J16" si="1">D12+D13+D14</f>
        <v>12963</v>
      </c>
      <c r="E16">
        <f>E12+E13+E14</f>
        <v>11970</v>
      </c>
      <c r="F16">
        <f t="shared" si="1"/>
        <v>0</v>
      </c>
      <c r="G16">
        <f t="shared" si="1"/>
        <v>215</v>
      </c>
      <c r="H16">
        <f t="shared" si="1"/>
        <v>2</v>
      </c>
      <c r="I16">
        <f t="shared" si="1"/>
        <v>9</v>
      </c>
      <c r="J16">
        <f t="shared" si="1"/>
        <v>0</v>
      </c>
    </row>
    <row r="17" spans="2:10" hidden="1" x14ac:dyDescent="0.2">
      <c r="B17" t="s">
        <v>153</v>
      </c>
      <c r="D17">
        <v>107</v>
      </c>
      <c r="E17">
        <v>107</v>
      </c>
    </row>
    <row r="18" spans="2:10" hidden="1" x14ac:dyDescent="0.2">
      <c r="B18" t="s">
        <v>152</v>
      </c>
      <c r="C18">
        <v>13322</v>
      </c>
      <c r="D18">
        <f>D16-D17</f>
        <v>12856</v>
      </c>
      <c r="E18">
        <f t="shared" ref="E18:J18" si="2">E16-E17</f>
        <v>11863</v>
      </c>
      <c r="F18">
        <f t="shared" si="2"/>
        <v>0</v>
      </c>
      <c r="G18">
        <f t="shared" si="2"/>
        <v>215</v>
      </c>
      <c r="H18">
        <f t="shared" si="2"/>
        <v>2</v>
      </c>
      <c r="I18">
        <f t="shared" si="2"/>
        <v>9</v>
      </c>
      <c r="J18">
        <f t="shared" si="2"/>
        <v>0</v>
      </c>
    </row>
    <row r="19" spans="2:10" hidden="1" x14ac:dyDescent="0.2">
      <c r="B19" s="108" t="s">
        <v>132</v>
      </c>
      <c r="C19" s="108">
        <v>2516</v>
      </c>
      <c r="D19" s="108">
        <v>2483</v>
      </c>
      <c r="E19" s="108">
        <v>2493</v>
      </c>
      <c r="F19" s="108">
        <v>0</v>
      </c>
      <c r="G19" s="108">
        <v>44</v>
      </c>
      <c r="H19" s="108">
        <v>11</v>
      </c>
      <c r="I19" s="108">
        <v>6</v>
      </c>
      <c r="J19" s="108">
        <v>0</v>
      </c>
    </row>
    <row r="20" spans="2:10" hidden="1" x14ac:dyDescent="0.2">
      <c r="B20" s="108" t="s">
        <v>133</v>
      </c>
      <c r="C20" s="108">
        <v>2729</v>
      </c>
      <c r="D20" s="108">
        <v>2683</v>
      </c>
      <c r="E20" s="108">
        <v>2658</v>
      </c>
      <c r="F20" s="108">
        <v>0</v>
      </c>
      <c r="G20" s="108">
        <v>25</v>
      </c>
      <c r="H20" s="108">
        <v>3</v>
      </c>
      <c r="I20" s="108">
        <v>4</v>
      </c>
      <c r="J20" s="108">
        <v>0</v>
      </c>
    </row>
    <row r="21" spans="2:10" hidden="1" x14ac:dyDescent="0.2">
      <c r="B21" s="108" t="s">
        <v>134</v>
      </c>
      <c r="C21" s="108">
        <v>3493</v>
      </c>
      <c r="D21" s="108">
        <v>3396</v>
      </c>
      <c r="E21" s="108">
        <v>2853</v>
      </c>
      <c r="F21" s="108">
        <v>0</v>
      </c>
      <c r="G21" s="108">
        <v>21</v>
      </c>
      <c r="H21" s="108">
        <v>0</v>
      </c>
      <c r="I21" s="108">
        <v>0</v>
      </c>
      <c r="J21" s="108">
        <v>0</v>
      </c>
    </row>
    <row r="22" spans="2:10" x14ac:dyDescent="0.2">
      <c r="B22" s="108"/>
      <c r="C22" s="108"/>
      <c r="D22" s="108"/>
      <c r="E22" s="108"/>
      <c r="F22" s="108"/>
      <c r="G22" s="108"/>
      <c r="H22" s="108"/>
      <c r="I22" s="108"/>
      <c r="J22" s="108"/>
    </row>
    <row r="23" spans="2:10" x14ac:dyDescent="0.2">
      <c r="B23" s="108"/>
      <c r="C23" s="108">
        <f>C19+C20+C21</f>
        <v>8738</v>
      </c>
      <c r="D23" s="108">
        <f t="shared" ref="D23:J23" si="3">D19+D20+D21</f>
        <v>8562</v>
      </c>
      <c r="E23" s="108">
        <f t="shared" si="3"/>
        <v>8004</v>
      </c>
      <c r="F23" s="108">
        <f t="shared" si="3"/>
        <v>0</v>
      </c>
      <c r="G23" s="108">
        <f t="shared" si="3"/>
        <v>90</v>
      </c>
      <c r="H23" s="108">
        <f t="shared" si="3"/>
        <v>14</v>
      </c>
      <c r="I23" s="108">
        <f t="shared" si="3"/>
        <v>10</v>
      </c>
      <c r="J23" s="108">
        <f t="shared" si="3"/>
        <v>0</v>
      </c>
    </row>
  </sheetData>
  <mergeCells count="13">
    <mergeCell ref="A10:B10"/>
    <mergeCell ref="A2:J3"/>
    <mergeCell ref="G1:J1"/>
    <mergeCell ref="E5:F5"/>
    <mergeCell ref="E6:E7"/>
    <mergeCell ref="B5:B7"/>
    <mergeCell ref="J5:J7"/>
    <mergeCell ref="I5:I7"/>
    <mergeCell ref="A5:A7"/>
    <mergeCell ref="C5:C7"/>
    <mergeCell ref="D5:D7"/>
    <mergeCell ref="G5:H5"/>
    <mergeCell ref="G6:G7"/>
  </mergeCells>
  <pageMargins left="0.31496062992125984" right="0.31496062992125984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Статистика</vt:lpstr>
      <vt:lpstr>тематика </vt:lpstr>
      <vt:lpstr>контроль</vt:lpstr>
      <vt:lpstr>контроль!Область_печати</vt:lpstr>
      <vt:lpstr>Статистика!Область_печати</vt:lpstr>
    </vt:vector>
  </TitlesOfParts>
  <Company>umns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a329</dc:creator>
  <cp:lastModifiedBy>Маслова Наталья Анатольевна</cp:lastModifiedBy>
  <cp:lastPrinted>2026-04-16T11:04:35Z</cp:lastPrinted>
  <dcterms:created xsi:type="dcterms:W3CDTF">2004-05-21T10:07:22Z</dcterms:created>
  <dcterms:modified xsi:type="dcterms:W3CDTF">2026-04-16T11:04:39Z</dcterms:modified>
</cp:coreProperties>
</file>