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0730" windowHeight="8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5" i="1" l="1"/>
  <c r="L26" i="1"/>
  <c r="K15" i="1"/>
  <c r="K23" i="1"/>
  <c r="K26" i="1"/>
  <c r="K29" i="1"/>
  <c r="L6" i="1"/>
  <c r="L9" i="1"/>
  <c r="L13" i="1"/>
  <c r="L14" i="1"/>
  <c r="L17" i="1"/>
  <c r="L18" i="1"/>
  <c r="L19" i="1"/>
  <c r="L20" i="1"/>
  <c r="L21" i="1"/>
  <c r="L22" i="1"/>
  <c r="L24" i="1"/>
  <c r="L25" i="1"/>
  <c r="L30" i="1"/>
  <c r="L31" i="1"/>
  <c r="L32" i="1"/>
  <c r="L33" i="1"/>
  <c r="L34" i="1"/>
  <c r="L35" i="1"/>
  <c r="L36" i="1"/>
  <c r="K10" i="1"/>
  <c r="K7" i="1" s="1"/>
  <c r="K5" i="1" l="1"/>
  <c r="K8" i="1"/>
  <c r="E29" i="1"/>
  <c r="D29" i="1"/>
  <c r="C29" i="1"/>
  <c r="B29" i="1"/>
  <c r="E26" i="1"/>
  <c r="D26" i="1"/>
  <c r="C26" i="1"/>
  <c r="B26" i="1"/>
  <c r="E23" i="1"/>
  <c r="D23" i="1"/>
  <c r="C23" i="1"/>
  <c r="B23" i="1"/>
  <c r="E15" i="1"/>
  <c r="D15" i="1"/>
  <c r="C15" i="1"/>
  <c r="B15" i="1"/>
  <c r="N36" i="1" l="1"/>
  <c r="M36" i="1"/>
  <c r="F36" i="1"/>
  <c r="O36" i="1" s="1"/>
  <c r="N35" i="1"/>
  <c r="F35" i="1"/>
  <c r="N34" i="1"/>
  <c r="M34" i="1"/>
  <c r="F34" i="1"/>
  <c r="O34" i="1" s="1"/>
  <c r="N32" i="1"/>
  <c r="M32" i="1"/>
  <c r="F32" i="1"/>
  <c r="O32" i="1" s="1"/>
  <c r="P31" i="1"/>
  <c r="N31" i="1"/>
  <c r="N30" i="1"/>
  <c r="M30" i="1"/>
  <c r="F30" i="1"/>
  <c r="J29" i="1"/>
  <c r="I29" i="1"/>
  <c r="H29" i="1"/>
  <c r="G29" i="1"/>
  <c r="L29" i="1" s="1"/>
  <c r="N28" i="1"/>
  <c r="M28" i="1"/>
  <c r="F28" i="1"/>
  <c r="N27" i="1"/>
  <c r="M27" i="1"/>
  <c r="F27" i="1"/>
  <c r="J26" i="1"/>
  <c r="I26" i="1"/>
  <c r="H26" i="1"/>
  <c r="G26" i="1"/>
  <c r="N25" i="1"/>
  <c r="M25" i="1"/>
  <c r="F25" i="1"/>
  <c r="N24" i="1"/>
  <c r="M24" i="1"/>
  <c r="F24" i="1"/>
  <c r="O24" i="1" s="1"/>
  <c r="J23" i="1"/>
  <c r="I23" i="1"/>
  <c r="H23" i="1"/>
  <c r="G23" i="1"/>
  <c r="L23" i="1" s="1"/>
  <c r="F23" i="1"/>
  <c r="N22" i="1"/>
  <c r="M22" i="1"/>
  <c r="F22" i="1"/>
  <c r="O22" i="1" s="1"/>
  <c r="N21" i="1"/>
  <c r="M21" i="1"/>
  <c r="F21" i="1"/>
  <c r="O21" i="1" s="1"/>
  <c r="N20" i="1"/>
  <c r="M20" i="1"/>
  <c r="F20" i="1"/>
  <c r="O20" i="1" s="1"/>
  <c r="N18" i="1"/>
  <c r="M18" i="1"/>
  <c r="F18" i="1"/>
  <c r="N17" i="1"/>
  <c r="F17" i="1"/>
  <c r="N16" i="1"/>
  <c r="F16" i="1"/>
  <c r="J15" i="1"/>
  <c r="I15" i="1"/>
  <c r="H15" i="1"/>
  <c r="G15" i="1"/>
  <c r="N13" i="1"/>
  <c r="M13" i="1"/>
  <c r="F13" i="1"/>
  <c r="N12" i="1"/>
  <c r="M12" i="1"/>
  <c r="F12" i="1"/>
  <c r="N11" i="1"/>
  <c r="M11" i="1"/>
  <c r="F11" i="1"/>
  <c r="F10" i="1" s="1"/>
  <c r="F7" i="1" s="1"/>
  <c r="J10" i="1"/>
  <c r="I10" i="1"/>
  <c r="I7" i="1" s="1"/>
  <c r="H10" i="1"/>
  <c r="H7" i="1" s="1"/>
  <c r="G10" i="1"/>
  <c r="E10" i="1"/>
  <c r="E7" i="1" s="1"/>
  <c r="D10" i="1"/>
  <c r="D7" i="1" s="1"/>
  <c r="D8" i="1" s="1"/>
  <c r="C10" i="1"/>
  <c r="B10" i="1"/>
  <c r="J7" i="1"/>
  <c r="J5" i="1" s="1"/>
  <c r="C7" i="1"/>
  <c r="C5" i="1" s="1"/>
  <c r="B7" i="1"/>
  <c r="B5" i="1" s="1"/>
  <c r="N26" i="1" l="1"/>
  <c r="G7" i="1"/>
  <c r="L10" i="1"/>
  <c r="P10" i="1" s="1"/>
  <c r="J8" i="1"/>
  <c r="O30" i="1"/>
  <c r="I8" i="1"/>
  <c r="H8" i="1"/>
  <c r="O28" i="1"/>
  <c r="O27" i="1"/>
  <c r="O23" i="1"/>
  <c r="O25" i="1"/>
  <c r="I5" i="1"/>
  <c r="P36" i="1"/>
  <c r="P35" i="1"/>
  <c r="P34" i="1"/>
  <c r="P32" i="1"/>
  <c r="F29" i="1"/>
  <c r="O29" i="1" s="1"/>
  <c r="P30" i="1"/>
  <c r="N29" i="1"/>
  <c r="E8" i="1"/>
  <c r="P28" i="1"/>
  <c r="C8" i="1"/>
  <c r="P27" i="1"/>
  <c r="M26" i="1"/>
  <c r="P25" i="1"/>
  <c r="N23" i="1"/>
  <c r="P24" i="1"/>
  <c r="P22" i="1"/>
  <c r="P21" i="1"/>
  <c r="P20" i="1"/>
  <c r="F15" i="1"/>
  <c r="P17" i="1"/>
  <c r="O13" i="1"/>
  <c r="E5" i="1"/>
  <c r="P12" i="1"/>
  <c r="M7" i="1"/>
  <c r="M10" i="1"/>
  <c r="O11" i="1"/>
  <c r="F5" i="1"/>
  <c r="P23" i="1"/>
  <c r="G8" i="1"/>
  <c r="N10" i="1"/>
  <c r="P11" i="1"/>
  <c r="P13" i="1"/>
  <c r="N15" i="1"/>
  <c r="P16" i="1"/>
  <c r="M23" i="1"/>
  <c r="F26" i="1"/>
  <c r="F8" i="1" s="1"/>
  <c r="M29" i="1"/>
  <c r="D5" i="1"/>
  <c r="H5" i="1"/>
  <c r="O12" i="1"/>
  <c r="B8" i="1"/>
  <c r="L8" i="1" l="1"/>
  <c r="G5" i="1"/>
  <c r="L7" i="1"/>
  <c r="P7" i="1" s="1"/>
  <c r="N7" i="1"/>
  <c r="O10" i="1"/>
  <c r="P29" i="1"/>
  <c r="P15" i="1"/>
  <c r="P26" i="1"/>
  <c r="O26" i="1"/>
  <c r="N8" i="1"/>
  <c r="M8" i="1"/>
  <c r="O7" i="1" l="1"/>
  <c r="L5" i="1"/>
  <c r="N5" i="1"/>
  <c r="M5" i="1"/>
  <c r="O8" i="1"/>
  <c r="P8" i="1"/>
  <c r="P5" i="1" l="1"/>
  <c r="O5" i="1"/>
</calcChain>
</file>

<file path=xl/sharedStrings.xml><?xml version="1.0" encoding="utf-8"?>
<sst xmlns="http://schemas.openxmlformats.org/spreadsheetml/2006/main" count="63" uniqueCount="39">
  <si>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</si>
  <si>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</si>
  <si>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</si>
  <si>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</si>
  <si>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</si>
  <si>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</si>
  <si>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</si>
  <si>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</si>
  <si>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</si>
  <si>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</si>
  <si>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</si>
  <si>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</si>
  <si>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</si>
  <si>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</si>
  <si>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</si>
  <si>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</si>
  <si>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</si>
  <si>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</si>
  <si>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</si>
  <si>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</si>
  <si>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</si>
  <si>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</si>
  <si>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</si>
  <si>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</si>
  <si>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</si>
  <si>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</si>
  <si>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</si>
  <si>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</si>
  <si>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</si>
  <si>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</si>
  <si>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</si>
  <si>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Страховые взносы на обязательное социальное страхование в РФ*</t>
  </si>
  <si>
    <t>2019 год</t>
  </si>
  <si>
    <t>На 01.02.2019г.</t>
  </si>
  <si>
    <t>На 01.02.2019г. без переданных</t>
  </si>
  <si>
    <t>2020 год</t>
  </si>
  <si>
    <t>На 01.02.2020г.</t>
  </si>
  <si>
    <t>На 01.02.2020г. без переданных</t>
  </si>
  <si>
    <t>Межрайонные по 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</si>
</sst>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0" fontId="3" fillId="0" borderId="1" xfId="0" applyFont="1" applyFill="1" applyBorder="1" applyAlignment="1">
      <alignment wrapText="1" shrinkToFit="1"/>
    </xf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0" fontId="5" fillId="0" borderId="0" xfId="1" applyFont="1" applyFill="1"/>
    <xf numFmtId="0" fontId="7" fillId="0" borderId="1" xfId="1" applyFont="1" applyFill="1" applyBorder="1"/>
    <xf numFmtId="0" fontId="3" fillId="0" borderId="1" xfId="1" applyFont="1" applyFill="1" applyBorder="1"/>
    <xf numFmtId="165" fontId="5" fillId="0" borderId="1" xfId="1" applyNumberFormat="1" applyFont="1" applyFill="1" applyBorder="1"/>
    <xf numFmtId="165" fontId="1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0" fontId="3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center"/>
    </xf>
    <xf numFmtId="0" fontId="9" fillId="0" borderId="1" xfId="1" applyFont="1" applyFill="1" applyBorder="1" applyAlignment="1">
      <alignment wrapText="1" shrinkToFit="1"/>
    </xf>
    <xf numFmtId="0" fontId="1" fillId="0" borderId="1" xfId="1" applyFont="1" applyFill="1" applyBorder="1" applyAlignment="1">
      <alignment wrapText="1" shrinkToFit="1"/>
    </xf>
    <xf numFmtId="0" fontId="9" fillId="0" borderId="1" xfId="0" applyFont="1" applyFill="1" applyBorder="1" applyAlignment="1">
      <alignment wrapText="1" shrinkToFit="1"/>
    </xf>
    <xf numFmtId="0" fontId="0" fillId="0" borderId="0" xfId="1" applyFont="1" applyFill="1"/>
    <xf numFmtId="164" fontId="0" fillId="2" borderId="1" xfId="1" applyNumberFormat="1" applyFont="1" applyFill="1" applyBorder="1" applyAlignment="1">
      <alignment wrapText="1" shrinkToFit="1"/>
    </xf>
    <xf numFmtId="166" fontId="3" fillId="2" borderId="1" xfId="1" applyNumberFormat="1" applyFont="1" applyFill="1" applyBorder="1"/>
    <xf numFmtId="166" fontId="1" fillId="0" borderId="1" xfId="1" applyNumberFormat="1" applyFill="1" applyBorder="1"/>
    <xf numFmtId="166" fontId="1" fillId="2" borderId="1" xfId="1" applyNumberFormat="1" applyFill="1" applyBorder="1"/>
    <xf numFmtId="166" fontId="5" fillId="0" borderId="1" xfId="1" applyNumberFormat="1" applyFont="1" applyFill="1" applyBorder="1"/>
    <xf numFmtId="166" fontId="5" fillId="2" borderId="1" xfId="1" applyNumberFormat="1" applyFont="1" applyFill="1" applyBorder="1"/>
    <xf numFmtId="166" fontId="1" fillId="2" borderId="1" xfId="1" applyNumberFormat="1" applyFont="1" applyFill="1" applyBorder="1"/>
    <xf numFmtId="166" fontId="6" fillId="2" borderId="1" xfId="1" applyNumberFormat="1" applyFont="1" applyFill="1" applyBorder="1"/>
    <xf numFmtId="166" fontId="1" fillId="0" borderId="1" xfId="1" applyNumberForma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right"/>
    </xf>
    <xf numFmtId="166" fontId="1" fillId="0" borderId="1" xfId="1" applyNumberFormat="1" applyFill="1" applyBorder="1" applyAlignment="1">
      <alignment horizontal="right"/>
    </xf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2"/>
  <sheetViews>
    <sheetView tabSelected="1" view="pageBreakPreview" zoomScale="110" zoomScaleNormal="100" zoomScaleSheetLayoutView="110" workbookViewId="0">
      <selection activeCell="O15" sqref="O15:O17"/>
    </sheetView>
  </sheetViews>
  <sheetFormatPr defaultRowHeight="12.75" x14ac:dyDescent="0.2"/>
  <cols>
    <col min="1" max="1" width="33.28515625" style="1" customWidth="1"/>
    <col min="2" max="2" width="12.140625" style="2" customWidth="1"/>
    <col min="3" max="3" width="9.7109375" style="2" hidden="1" customWidth="1"/>
    <col min="4" max="4" width="9.42578125" style="2" customWidth="1"/>
    <col min="5" max="5" width="8.140625" style="2" customWidth="1"/>
    <col min="6" max="6" width="13.7109375" style="2" customWidth="1"/>
    <col min="7" max="7" width="13.28515625" style="2" customWidth="1"/>
    <col min="8" max="8" width="9.85546875" style="2" hidden="1" customWidth="1"/>
    <col min="9" max="9" width="8.85546875" style="2" customWidth="1"/>
    <col min="10" max="11" width="9" style="2" customWidth="1"/>
    <col min="12" max="12" width="13.85546875" style="2" customWidth="1"/>
    <col min="13" max="13" width="11.7109375" style="2" customWidth="1"/>
    <col min="14" max="14" width="11.5703125" style="2" customWidth="1"/>
    <col min="15" max="15" width="11.28515625" style="1" customWidth="1"/>
    <col min="16" max="16" width="11.7109375" style="1" customWidth="1"/>
    <col min="17" max="16384" width="9.140625" style="1"/>
  </cols>
  <sheetData>
    <row r="1" spans="1:16" x14ac:dyDescent="0.2">
      <c r="B1" s="2" t="s">
        <v>0</v>
      </c>
    </row>
    <row r="3" spans="1:16" ht="15" x14ac:dyDescent="0.25">
      <c r="A3" s="3"/>
      <c r="B3" s="40" t="s">
        <v>32</v>
      </c>
      <c r="C3" s="41"/>
      <c r="D3" s="41"/>
      <c r="E3" s="41"/>
      <c r="F3" s="41"/>
      <c r="G3" s="40" t="s">
        <v>35</v>
      </c>
      <c r="H3" s="41"/>
      <c r="I3" s="41"/>
      <c r="J3" s="41"/>
      <c r="K3" s="41"/>
      <c r="L3" s="41"/>
      <c r="M3" s="42" t="s">
        <v>1</v>
      </c>
      <c r="N3" s="38" t="s">
        <v>2</v>
      </c>
      <c r="O3" s="44" t="s">
        <v>3</v>
      </c>
      <c r="P3" s="38" t="s">
        <v>2</v>
      </c>
    </row>
    <row r="4" spans="1:16" ht="60" x14ac:dyDescent="0.25">
      <c r="A4" s="3" t="s">
        <v>4</v>
      </c>
      <c r="B4" s="4" t="s">
        <v>33</v>
      </c>
      <c r="C4" s="5" t="s">
        <v>5</v>
      </c>
      <c r="D4" s="5" t="s">
        <v>6</v>
      </c>
      <c r="E4" s="6" t="s">
        <v>7</v>
      </c>
      <c r="F4" s="27" t="s">
        <v>34</v>
      </c>
      <c r="G4" s="4" t="s">
        <v>36</v>
      </c>
      <c r="H4" s="5" t="s">
        <v>5</v>
      </c>
      <c r="I4" s="5" t="s">
        <v>6</v>
      </c>
      <c r="J4" s="6" t="s">
        <v>7</v>
      </c>
      <c r="K4" s="6" t="s">
        <v>38</v>
      </c>
      <c r="L4" s="27" t="s">
        <v>37</v>
      </c>
      <c r="M4" s="43"/>
      <c r="N4" s="39"/>
      <c r="O4" s="44"/>
      <c r="P4" s="39"/>
    </row>
    <row r="5" spans="1:16" ht="45" customHeight="1" x14ac:dyDescent="0.2">
      <c r="A5" s="7" t="s">
        <v>8</v>
      </c>
      <c r="B5" s="9">
        <f>B7+B36</f>
        <v>18544</v>
      </c>
      <c r="C5" s="9">
        <f t="shared" ref="C5:F5" si="0">C7+C36</f>
        <v>0</v>
      </c>
      <c r="D5" s="9">
        <f t="shared" si="0"/>
        <v>10969</v>
      </c>
      <c r="E5" s="9">
        <f t="shared" si="0"/>
        <v>257.89999999999998</v>
      </c>
      <c r="F5" s="28">
        <f t="shared" si="0"/>
        <v>7317.0999999999995</v>
      </c>
      <c r="G5" s="9">
        <f>G7+G36</f>
        <v>19392.7</v>
      </c>
      <c r="H5" s="9">
        <f t="shared" ref="H5:K5" si="1">H7+H36</f>
        <v>0</v>
      </c>
      <c r="I5" s="9">
        <f t="shared" si="1"/>
        <v>11079.5</v>
      </c>
      <c r="J5" s="9">
        <f t="shared" si="1"/>
        <v>302.39999999999998</v>
      </c>
      <c r="K5" s="9">
        <f t="shared" si="1"/>
        <v>1477.9</v>
      </c>
      <c r="L5" s="28">
        <f>G5-H5-I5-J5-K5</f>
        <v>6532.9000000000015</v>
      </c>
      <c r="M5" s="8">
        <f>G5/B5</f>
        <v>1.0457668248490077</v>
      </c>
      <c r="N5" s="9">
        <f>G5-B5</f>
        <v>848.70000000000073</v>
      </c>
      <c r="O5" s="8">
        <f>L5/F5</f>
        <v>0.89282639296989275</v>
      </c>
      <c r="P5" s="9">
        <f>L5-F5</f>
        <v>-784.199999999998</v>
      </c>
    </row>
    <row r="6" spans="1:16" x14ac:dyDescent="0.2">
      <c r="A6" s="3" t="s">
        <v>9</v>
      </c>
      <c r="B6" s="29"/>
      <c r="C6" s="29"/>
      <c r="D6" s="29"/>
      <c r="E6" s="29"/>
      <c r="F6" s="30"/>
      <c r="G6" s="29"/>
      <c r="H6" s="29"/>
      <c r="I6" s="29"/>
      <c r="J6" s="29"/>
      <c r="K6" s="29"/>
      <c r="L6" s="28">
        <f t="shared" ref="L6:L36" si="2">G6-H6-I6-J6-K6</f>
        <v>0</v>
      </c>
      <c r="M6" s="8"/>
      <c r="N6" s="9"/>
      <c r="O6" s="8"/>
      <c r="P6" s="9"/>
    </row>
    <row r="7" spans="1:16" ht="25.5" x14ac:dyDescent="0.2">
      <c r="A7" s="7" t="s">
        <v>10</v>
      </c>
      <c r="B7" s="9">
        <f>B10+B35</f>
        <v>16389.3</v>
      </c>
      <c r="C7" s="9">
        <f t="shared" ref="C7:K7" si="3">C10+C35</f>
        <v>0</v>
      </c>
      <c r="D7" s="9">
        <f t="shared" si="3"/>
        <v>10969</v>
      </c>
      <c r="E7" s="9">
        <f t="shared" si="3"/>
        <v>257.89999999999998</v>
      </c>
      <c r="F7" s="28">
        <f t="shared" si="3"/>
        <v>5162.3999999999996</v>
      </c>
      <c r="G7" s="9">
        <f t="shared" si="3"/>
        <v>16785.8</v>
      </c>
      <c r="H7" s="9">
        <f t="shared" si="3"/>
        <v>0</v>
      </c>
      <c r="I7" s="9">
        <f t="shared" si="3"/>
        <v>11079.5</v>
      </c>
      <c r="J7" s="9">
        <f t="shared" si="3"/>
        <v>302.39999999999998</v>
      </c>
      <c r="K7" s="9">
        <f t="shared" si="3"/>
        <v>1477.9</v>
      </c>
      <c r="L7" s="28">
        <f t="shared" si="2"/>
        <v>3925.9999999999995</v>
      </c>
      <c r="M7" s="8">
        <f>G7/B7</f>
        <v>1.0241926134734247</v>
      </c>
      <c r="N7" s="9">
        <f>G7-B7</f>
        <v>396.5</v>
      </c>
      <c r="O7" s="8">
        <f>L7/F7</f>
        <v>0.76049899271656596</v>
      </c>
      <c r="P7" s="9">
        <f>L7-F7</f>
        <v>-1236.4000000000001</v>
      </c>
    </row>
    <row r="8" spans="1:16" ht="38.25" x14ac:dyDescent="0.2">
      <c r="A8" s="7" t="s">
        <v>11</v>
      </c>
      <c r="B8" s="9">
        <f>B7-B26</f>
        <v>8428.0999999999985</v>
      </c>
      <c r="C8" s="9">
        <f t="shared" ref="C8:K8" si="4">C7-C26</f>
        <v>0</v>
      </c>
      <c r="D8" s="9">
        <f t="shared" si="4"/>
        <v>3560.9000000000005</v>
      </c>
      <c r="E8" s="9">
        <f t="shared" si="4"/>
        <v>257.89999999999998</v>
      </c>
      <c r="F8" s="28">
        <f t="shared" si="4"/>
        <v>4609.2999999999993</v>
      </c>
      <c r="G8" s="9">
        <f t="shared" si="4"/>
        <v>7719.7999999999993</v>
      </c>
      <c r="H8" s="9">
        <f t="shared" si="4"/>
        <v>0</v>
      </c>
      <c r="I8" s="9">
        <f t="shared" si="4"/>
        <v>2749.6000000000004</v>
      </c>
      <c r="J8" s="9">
        <f t="shared" si="4"/>
        <v>302.39999999999998</v>
      </c>
      <c r="K8" s="9">
        <f t="shared" si="4"/>
        <v>1089.5</v>
      </c>
      <c r="L8" s="28">
        <f t="shared" si="2"/>
        <v>3578.2999999999993</v>
      </c>
      <c r="M8" s="8">
        <f>G8/B8</f>
        <v>0.91595970622085654</v>
      </c>
      <c r="N8" s="9">
        <f>G8-B8</f>
        <v>-708.29999999999927</v>
      </c>
      <c r="O8" s="8">
        <f>L8/F8</f>
        <v>0.77632178421886178</v>
      </c>
      <c r="P8" s="9">
        <f>L8-F8</f>
        <v>-1031</v>
      </c>
    </row>
    <row r="9" spans="1:16" x14ac:dyDescent="0.2">
      <c r="A9" s="3" t="s">
        <v>9</v>
      </c>
      <c r="B9" s="29"/>
      <c r="C9" s="29"/>
      <c r="D9" s="29"/>
      <c r="E9" s="29"/>
      <c r="F9" s="30"/>
      <c r="G9" s="29"/>
      <c r="H9" s="29"/>
      <c r="I9" s="29"/>
      <c r="J9" s="29"/>
      <c r="K9" s="29"/>
      <c r="L9" s="28">
        <f t="shared" si="2"/>
        <v>0</v>
      </c>
      <c r="M9" s="8"/>
      <c r="N9" s="9"/>
      <c r="O9" s="8"/>
      <c r="P9" s="9"/>
    </row>
    <row r="10" spans="1:16" ht="47.25" x14ac:dyDescent="0.25">
      <c r="A10" s="10" t="s">
        <v>12</v>
      </c>
      <c r="B10" s="9">
        <f>SUM(B11:B12)</f>
        <v>16389.3</v>
      </c>
      <c r="C10" s="9">
        <f>SUM(C11:C12)</f>
        <v>0</v>
      </c>
      <c r="D10" s="9">
        <f>SUM(D11:D12)</f>
        <v>10969</v>
      </c>
      <c r="E10" s="9">
        <f t="shared" ref="E10:K10" si="5">SUM(E11:E12)</f>
        <v>257.89999999999998</v>
      </c>
      <c r="F10" s="28">
        <f t="shared" si="5"/>
        <v>5162.3999999999996</v>
      </c>
      <c r="G10" s="9">
        <f t="shared" si="5"/>
        <v>16785.8</v>
      </c>
      <c r="H10" s="9">
        <f t="shared" si="5"/>
        <v>0</v>
      </c>
      <c r="I10" s="9">
        <f t="shared" si="5"/>
        <v>11079.5</v>
      </c>
      <c r="J10" s="9">
        <f t="shared" si="5"/>
        <v>302.39999999999998</v>
      </c>
      <c r="K10" s="9">
        <f t="shared" si="5"/>
        <v>1477.9</v>
      </c>
      <c r="L10" s="28">
        <f t="shared" si="2"/>
        <v>3925.9999999999995</v>
      </c>
      <c r="M10" s="8">
        <f>G10/B10</f>
        <v>1.0241926134734247</v>
      </c>
      <c r="N10" s="9">
        <f>G10-B10</f>
        <v>396.5</v>
      </c>
      <c r="O10" s="8">
        <f>L10/F10</f>
        <v>0.76049899271656596</v>
      </c>
      <c r="P10" s="9">
        <f>L10-F10</f>
        <v>-1236.4000000000001</v>
      </c>
    </row>
    <row r="11" spans="1:16" s="14" customFormat="1" x14ac:dyDescent="0.2">
      <c r="A11" s="11" t="s">
        <v>13</v>
      </c>
      <c r="B11" s="31">
        <v>13652.9</v>
      </c>
      <c r="C11" s="31">
        <v>0</v>
      </c>
      <c r="D11" s="31">
        <v>10722.4</v>
      </c>
      <c r="E11" s="31">
        <v>139.4</v>
      </c>
      <c r="F11" s="32">
        <f>B11-C11-D11-E11</f>
        <v>2791.1</v>
      </c>
      <c r="G11" s="31">
        <v>14938.2</v>
      </c>
      <c r="H11" s="31"/>
      <c r="I11" s="31">
        <v>11079.3</v>
      </c>
      <c r="J11" s="31">
        <v>232.1</v>
      </c>
      <c r="K11" s="31">
        <v>1463.5</v>
      </c>
      <c r="L11" s="32">
        <v>2163.4</v>
      </c>
      <c r="M11" s="12">
        <f>G11/B11</f>
        <v>1.0941411714727274</v>
      </c>
      <c r="N11" s="13">
        <f>G11-B11</f>
        <v>1285.3000000000011</v>
      </c>
      <c r="O11" s="12">
        <f>L11/F11</f>
        <v>0.77510658880011474</v>
      </c>
      <c r="P11" s="13">
        <f>L11-F11</f>
        <v>-627.69999999999982</v>
      </c>
    </row>
    <row r="12" spans="1:16" x14ac:dyDescent="0.2">
      <c r="A12" s="15" t="s">
        <v>14</v>
      </c>
      <c r="B12" s="29">
        <v>2736.4</v>
      </c>
      <c r="C12" s="29">
        <v>0</v>
      </c>
      <c r="D12" s="29">
        <v>246.6</v>
      </c>
      <c r="E12" s="29">
        <v>118.5</v>
      </c>
      <c r="F12" s="33">
        <f>B12-C12-D12-E12</f>
        <v>2371.3000000000002</v>
      </c>
      <c r="G12" s="29">
        <v>1847.6</v>
      </c>
      <c r="H12" s="29"/>
      <c r="I12" s="29">
        <v>0.2</v>
      </c>
      <c r="J12" s="29">
        <v>70.3</v>
      </c>
      <c r="K12" s="29">
        <v>14.4</v>
      </c>
      <c r="L12" s="32">
        <v>1762.6</v>
      </c>
      <c r="M12" s="8">
        <f>G12/B12</f>
        <v>0.67519368513375233</v>
      </c>
      <c r="N12" s="9">
        <f>G12-B12</f>
        <v>-888.80000000000018</v>
      </c>
      <c r="O12" s="8">
        <f>L12/F12</f>
        <v>0.7433053599291527</v>
      </c>
      <c r="P12" s="9">
        <f>L12-F12</f>
        <v>-608.70000000000027</v>
      </c>
    </row>
    <row r="13" spans="1:16" x14ac:dyDescent="0.2">
      <c r="A13" s="15" t="s">
        <v>15</v>
      </c>
      <c r="B13" s="29">
        <v>623.9</v>
      </c>
      <c r="C13" s="29">
        <v>0</v>
      </c>
      <c r="D13" s="29">
        <v>0.2</v>
      </c>
      <c r="E13" s="29">
        <v>0</v>
      </c>
      <c r="F13" s="33">
        <f>B13-C13-D13-E13</f>
        <v>623.69999999999993</v>
      </c>
      <c r="G13" s="29">
        <v>630.5</v>
      </c>
      <c r="H13" s="29"/>
      <c r="I13" s="29">
        <v>0.3</v>
      </c>
      <c r="J13" s="29">
        <v>0</v>
      </c>
      <c r="K13" s="29">
        <v>0</v>
      </c>
      <c r="L13" s="32">
        <f t="shared" si="2"/>
        <v>630.20000000000005</v>
      </c>
      <c r="M13" s="8">
        <f>G13/B13</f>
        <v>1.0105786183683283</v>
      </c>
      <c r="N13" s="9">
        <f>G13-B13</f>
        <v>6.6000000000000227</v>
      </c>
      <c r="O13" s="8">
        <f>L13/F13</f>
        <v>1.0104216770883439</v>
      </c>
      <c r="P13" s="9">
        <f>L13-F13</f>
        <v>6.5000000000001137</v>
      </c>
    </row>
    <row r="14" spans="1:16" x14ac:dyDescent="0.2">
      <c r="A14" s="3" t="s">
        <v>16</v>
      </c>
      <c r="B14" s="29"/>
      <c r="C14" s="29"/>
      <c r="D14" s="29"/>
      <c r="E14" s="29"/>
      <c r="F14" s="30"/>
      <c r="G14" s="29"/>
      <c r="H14" s="29"/>
      <c r="I14" s="29"/>
      <c r="J14" s="29"/>
      <c r="K14" s="29"/>
      <c r="L14" s="28">
        <f t="shared" si="2"/>
        <v>0</v>
      </c>
      <c r="M14" s="8"/>
      <c r="N14" s="9"/>
      <c r="O14" s="8"/>
      <c r="P14" s="9"/>
    </row>
    <row r="15" spans="1:16" x14ac:dyDescent="0.2">
      <c r="A15" s="16" t="s">
        <v>17</v>
      </c>
      <c r="B15" s="9">
        <f t="shared" ref="B15:E15" si="6">SUM(B16:B17)</f>
        <v>792</v>
      </c>
      <c r="C15" s="9">
        <f t="shared" si="6"/>
        <v>0</v>
      </c>
      <c r="D15" s="9">
        <f t="shared" si="6"/>
        <v>246.4</v>
      </c>
      <c r="E15" s="9">
        <f t="shared" si="6"/>
        <v>118.5</v>
      </c>
      <c r="F15" s="28">
        <f t="shared" ref="F15:K15" si="7">SUM(F16:F17)</f>
        <v>427.1</v>
      </c>
      <c r="G15" s="9">
        <f t="shared" si="7"/>
        <v>-306.20000000000005</v>
      </c>
      <c r="H15" s="9">
        <f t="shared" si="7"/>
        <v>0</v>
      </c>
      <c r="I15" s="9">
        <f t="shared" si="7"/>
        <v>0</v>
      </c>
      <c r="J15" s="9">
        <f t="shared" si="7"/>
        <v>75.8</v>
      </c>
      <c r="K15" s="9">
        <f t="shared" si="7"/>
        <v>17.400000000000002</v>
      </c>
      <c r="L15" s="28">
        <f>SUM(L16:L17)</f>
        <v>-399.5</v>
      </c>
      <c r="M15" s="8"/>
      <c r="N15" s="9">
        <f>G15-B15</f>
        <v>-1098.2</v>
      </c>
      <c r="O15" s="8"/>
      <c r="P15" s="9">
        <f>L15-F15</f>
        <v>-826.6</v>
      </c>
    </row>
    <row r="16" spans="1:16" s="14" customFormat="1" x14ac:dyDescent="0.2">
      <c r="A16" s="11" t="s">
        <v>13</v>
      </c>
      <c r="B16" s="31">
        <v>43.6</v>
      </c>
      <c r="C16" s="31">
        <v>0</v>
      </c>
      <c r="D16" s="31">
        <v>0</v>
      </c>
      <c r="E16" s="31">
        <v>0</v>
      </c>
      <c r="F16" s="32">
        <f>B16-C16-D16-E16</f>
        <v>43.6</v>
      </c>
      <c r="G16" s="31">
        <v>-137.80000000000001</v>
      </c>
      <c r="H16" s="31"/>
      <c r="I16" s="31">
        <v>0</v>
      </c>
      <c r="J16" s="31">
        <v>5.5</v>
      </c>
      <c r="K16" s="31">
        <v>2.6</v>
      </c>
      <c r="L16" s="32">
        <v>-146</v>
      </c>
      <c r="M16" s="17"/>
      <c r="N16" s="13">
        <f>G16-B16</f>
        <v>-181.4</v>
      </c>
      <c r="O16" s="17"/>
      <c r="P16" s="13">
        <f>L16-F16</f>
        <v>-189.6</v>
      </c>
    </row>
    <row r="17" spans="1:16" x14ac:dyDescent="0.2">
      <c r="A17" s="15" t="s">
        <v>14</v>
      </c>
      <c r="B17" s="29">
        <v>748.4</v>
      </c>
      <c r="C17" s="29">
        <v>0</v>
      </c>
      <c r="D17" s="29">
        <v>246.4</v>
      </c>
      <c r="E17" s="29">
        <v>118.5</v>
      </c>
      <c r="F17" s="33">
        <f>B17-C17-D17-E17</f>
        <v>383.5</v>
      </c>
      <c r="G17" s="29">
        <v>-168.4</v>
      </c>
      <c r="H17" s="29"/>
      <c r="I17" s="29">
        <v>0</v>
      </c>
      <c r="J17" s="29">
        <v>70.3</v>
      </c>
      <c r="K17" s="29">
        <v>14.8</v>
      </c>
      <c r="L17" s="32">
        <f t="shared" si="2"/>
        <v>-253.5</v>
      </c>
      <c r="M17" s="18"/>
      <c r="N17" s="9">
        <f>G17-B17</f>
        <v>-916.8</v>
      </c>
      <c r="O17" s="18"/>
      <c r="P17" s="9">
        <f>L17-F17</f>
        <v>-637</v>
      </c>
    </row>
    <row r="18" spans="1:16" ht="15" x14ac:dyDescent="0.2">
      <c r="A18" s="16" t="s">
        <v>18</v>
      </c>
      <c r="B18" s="9">
        <v>1163.9000000000001</v>
      </c>
      <c r="C18" s="9">
        <v>0</v>
      </c>
      <c r="D18" s="9">
        <v>0</v>
      </c>
      <c r="E18" s="9">
        <v>0</v>
      </c>
      <c r="F18" s="28">
        <f t="shared" ref="F18" si="8">B18-C18-D18-E18</f>
        <v>1163.9000000000001</v>
      </c>
      <c r="G18" s="9">
        <v>1170</v>
      </c>
      <c r="H18" s="9">
        <v>0</v>
      </c>
      <c r="I18" s="9">
        <v>0</v>
      </c>
      <c r="J18" s="9">
        <v>0</v>
      </c>
      <c r="K18" s="9">
        <v>0</v>
      </c>
      <c r="L18" s="28">
        <f t="shared" si="2"/>
        <v>1170</v>
      </c>
      <c r="M18" s="8">
        <f t="shared" ref="M18" si="9">G18/B18</f>
        <v>1.005241000085918</v>
      </c>
      <c r="N18" s="9">
        <f t="shared" ref="N18" si="10">G18-B18</f>
        <v>6.0999999999999091</v>
      </c>
      <c r="O18" s="19" t="s">
        <v>19</v>
      </c>
      <c r="P18" s="19" t="s">
        <v>19</v>
      </c>
    </row>
    <row r="19" spans="1:16" x14ac:dyDescent="0.2">
      <c r="A19" s="16" t="s">
        <v>20</v>
      </c>
      <c r="B19" s="29"/>
      <c r="C19" s="29"/>
      <c r="D19" s="29"/>
      <c r="E19" s="29"/>
      <c r="F19" s="30"/>
      <c r="G19" s="29"/>
      <c r="H19" s="29"/>
      <c r="I19" s="29"/>
      <c r="J19" s="29"/>
      <c r="K19" s="29"/>
      <c r="L19" s="28">
        <f t="shared" si="2"/>
        <v>0</v>
      </c>
      <c r="M19" s="8"/>
      <c r="N19" s="9"/>
      <c r="O19" s="8"/>
      <c r="P19" s="9"/>
    </row>
    <row r="20" spans="1:16" x14ac:dyDescent="0.2">
      <c r="A20" s="15" t="s">
        <v>14</v>
      </c>
      <c r="B20" s="9">
        <v>202.2</v>
      </c>
      <c r="C20" s="29">
        <v>0</v>
      </c>
      <c r="D20" s="29">
        <v>0</v>
      </c>
      <c r="E20" s="29">
        <v>0</v>
      </c>
      <c r="F20" s="28">
        <f t="shared" ref="F20:F30" si="11">B20-C20-D20-E20</f>
        <v>202.2</v>
      </c>
      <c r="G20" s="9">
        <v>228.3</v>
      </c>
      <c r="H20" s="29">
        <v>0</v>
      </c>
      <c r="I20" s="29">
        <v>0</v>
      </c>
      <c r="J20" s="29">
        <v>0</v>
      </c>
      <c r="K20" s="29">
        <v>0</v>
      </c>
      <c r="L20" s="28">
        <f t="shared" si="2"/>
        <v>228.3</v>
      </c>
      <c r="M20" s="8">
        <f t="shared" ref="M20:M30" si="12">G20/B20</f>
        <v>1.1290801186943622</v>
      </c>
      <c r="N20" s="9">
        <f t="shared" ref="N20:N31" si="13">G20-B20</f>
        <v>26.100000000000023</v>
      </c>
      <c r="O20" s="8">
        <f t="shared" ref="O20:O30" si="14">L20/F20</f>
        <v>1.1290801186943622</v>
      </c>
      <c r="P20" s="9">
        <f t="shared" ref="P20:P31" si="15">L20-F20</f>
        <v>26.100000000000023</v>
      </c>
    </row>
    <row r="21" spans="1:16" s="14" customFormat="1" x14ac:dyDescent="0.2">
      <c r="A21" s="20" t="s">
        <v>21</v>
      </c>
      <c r="B21" s="13">
        <v>5549.4</v>
      </c>
      <c r="C21" s="13">
        <v>0</v>
      </c>
      <c r="D21" s="13">
        <v>3314.5</v>
      </c>
      <c r="E21" s="13">
        <v>139.19999999999999</v>
      </c>
      <c r="F21" s="34">
        <f t="shared" si="11"/>
        <v>2095.6999999999998</v>
      </c>
      <c r="G21" s="13">
        <v>5920.9</v>
      </c>
      <c r="H21" s="13"/>
      <c r="I21" s="13">
        <v>2749.7</v>
      </c>
      <c r="J21" s="13">
        <v>223.2</v>
      </c>
      <c r="K21" s="13">
        <v>1064.9000000000001</v>
      </c>
      <c r="L21" s="28">
        <f t="shared" si="2"/>
        <v>1883.1</v>
      </c>
      <c r="M21" s="12">
        <f t="shared" si="12"/>
        <v>1.0669441741449526</v>
      </c>
      <c r="N21" s="13">
        <f t="shared" si="13"/>
        <v>371.5</v>
      </c>
      <c r="O21" s="12">
        <f t="shared" si="14"/>
        <v>0.89855418237343132</v>
      </c>
      <c r="P21" s="13">
        <f t="shared" si="15"/>
        <v>-212.59999999999991</v>
      </c>
    </row>
    <row r="22" spans="1:16" s="14" customFormat="1" ht="25.5" x14ac:dyDescent="0.2">
      <c r="A22" s="20" t="s">
        <v>22</v>
      </c>
      <c r="B22" s="13">
        <v>30.2</v>
      </c>
      <c r="C22" s="13">
        <v>0</v>
      </c>
      <c r="D22" s="13">
        <v>0</v>
      </c>
      <c r="E22" s="13">
        <v>0.3</v>
      </c>
      <c r="F22" s="34">
        <f t="shared" si="11"/>
        <v>29.9</v>
      </c>
      <c r="G22" s="13">
        <v>14</v>
      </c>
      <c r="H22" s="13">
        <v>0</v>
      </c>
      <c r="I22" s="13">
        <v>0</v>
      </c>
      <c r="J22" s="13">
        <v>3.4</v>
      </c>
      <c r="K22" s="13">
        <v>7.8</v>
      </c>
      <c r="L22" s="28">
        <f t="shared" si="2"/>
        <v>2.8</v>
      </c>
      <c r="M22" s="12">
        <f t="shared" si="12"/>
        <v>0.46357615894039739</v>
      </c>
      <c r="N22" s="13">
        <f t="shared" si="13"/>
        <v>-16.2</v>
      </c>
      <c r="O22" s="12">
        <f t="shared" si="14"/>
        <v>9.3645484949832769E-2</v>
      </c>
      <c r="P22" s="13">
        <f t="shared" si="15"/>
        <v>-27.099999999999998</v>
      </c>
    </row>
    <row r="23" spans="1:16" ht="24" customHeight="1" x14ac:dyDescent="0.2">
      <c r="A23" s="21" t="s">
        <v>23</v>
      </c>
      <c r="B23" s="9">
        <f t="shared" ref="B23:E23" si="16">SUM(B24:B25)</f>
        <v>400.3</v>
      </c>
      <c r="C23" s="9">
        <f t="shared" si="16"/>
        <v>0</v>
      </c>
      <c r="D23" s="9">
        <f t="shared" si="16"/>
        <v>0</v>
      </c>
      <c r="E23" s="9">
        <f t="shared" si="16"/>
        <v>0</v>
      </c>
      <c r="F23" s="28">
        <f t="shared" si="11"/>
        <v>400.3</v>
      </c>
      <c r="G23" s="9">
        <f t="shared" ref="G23:K23" si="17">SUM(G24:G25)</f>
        <v>453</v>
      </c>
      <c r="H23" s="9">
        <f t="shared" si="17"/>
        <v>0</v>
      </c>
      <c r="I23" s="9">
        <f t="shared" si="17"/>
        <v>0</v>
      </c>
      <c r="J23" s="9">
        <f t="shared" si="17"/>
        <v>0</v>
      </c>
      <c r="K23" s="9">
        <f t="shared" si="17"/>
        <v>-0.60000000000000009</v>
      </c>
      <c r="L23" s="28">
        <f t="shared" si="2"/>
        <v>453.6</v>
      </c>
      <c r="M23" s="8">
        <f t="shared" si="12"/>
        <v>1.1316512615538346</v>
      </c>
      <c r="N23" s="9">
        <f t="shared" si="13"/>
        <v>52.699999999999989</v>
      </c>
      <c r="O23" s="8">
        <f t="shared" si="14"/>
        <v>1.1331501373969524</v>
      </c>
      <c r="P23" s="9">
        <f t="shared" si="15"/>
        <v>53.300000000000011</v>
      </c>
    </row>
    <row r="24" spans="1:16" s="14" customFormat="1" x14ac:dyDescent="0.2">
      <c r="A24" s="11" t="s">
        <v>13</v>
      </c>
      <c r="B24" s="31">
        <v>34.6</v>
      </c>
      <c r="C24" s="31">
        <v>0</v>
      </c>
      <c r="D24" s="31">
        <v>0</v>
      </c>
      <c r="E24" s="31">
        <v>0</v>
      </c>
      <c r="F24" s="32">
        <f t="shared" si="11"/>
        <v>34.6</v>
      </c>
      <c r="G24" s="31">
        <v>58.5</v>
      </c>
      <c r="H24" s="31">
        <v>0</v>
      </c>
      <c r="I24" s="31">
        <v>0</v>
      </c>
      <c r="J24" s="31">
        <v>0</v>
      </c>
      <c r="K24" s="31">
        <v>-0.2</v>
      </c>
      <c r="L24" s="32">
        <f t="shared" si="2"/>
        <v>58.7</v>
      </c>
      <c r="M24" s="17">
        <f t="shared" si="12"/>
        <v>1.6907514450867052</v>
      </c>
      <c r="N24" s="13">
        <f t="shared" si="13"/>
        <v>23.9</v>
      </c>
      <c r="O24" s="17">
        <f t="shared" si="14"/>
        <v>1.6965317919075145</v>
      </c>
      <c r="P24" s="13">
        <f t="shared" si="15"/>
        <v>24.1</v>
      </c>
    </row>
    <row r="25" spans="1:16" x14ac:dyDescent="0.2">
      <c r="A25" s="15" t="s">
        <v>14</v>
      </c>
      <c r="B25" s="29">
        <v>365.7</v>
      </c>
      <c r="C25" s="29">
        <v>0</v>
      </c>
      <c r="D25" s="29">
        <v>0</v>
      </c>
      <c r="E25" s="29">
        <v>0</v>
      </c>
      <c r="F25" s="33">
        <f t="shared" si="11"/>
        <v>365.7</v>
      </c>
      <c r="G25" s="29">
        <v>394.5</v>
      </c>
      <c r="H25" s="29">
        <v>0</v>
      </c>
      <c r="I25" s="29">
        <v>0</v>
      </c>
      <c r="J25" s="29">
        <v>0</v>
      </c>
      <c r="K25" s="29">
        <v>-0.4</v>
      </c>
      <c r="L25" s="32">
        <f t="shared" si="2"/>
        <v>394.9</v>
      </c>
      <c r="M25" s="18">
        <f t="shared" si="12"/>
        <v>1.0787530762920428</v>
      </c>
      <c r="N25" s="9">
        <f t="shared" si="13"/>
        <v>28.800000000000011</v>
      </c>
      <c r="O25" s="18">
        <f t="shared" si="14"/>
        <v>1.0798468690183209</v>
      </c>
      <c r="P25" s="9">
        <f t="shared" si="15"/>
        <v>29.199999999999989</v>
      </c>
    </row>
    <row r="26" spans="1:16" x14ac:dyDescent="0.2">
      <c r="A26" s="16" t="s">
        <v>24</v>
      </c>
      <c r="B26" s="9">
        <f t="shared" ref="B26:E26" si="18">SUM(B27:B28)</f>
        <v>7961.2</v>
      </c>
      <c r="C26" s="9">
        <f t="shared" si="18"/>
        <v>0</v>
      </c>
      <c r="D26" s="9">
        <f t="shared" si="18"/>
        <v>7408.0999999999995</v>
      </c>
      <c r="E26" s="9">
        <f t="shared" si="18"/>
        <v>0</v>
      </c>
      <c r="F26" s="28">
        <f t="shared" si="11"/>
        <v>553.10000000000036</v>
      </c>
      <c r="G26" s="9">
        <f t="shared" ref="G26:K26" si="19">SUM(G27:G28)</f>
        <v>9066</v>
      </c>
      <c r="H26" s="9">
        <f t="shared" si="19"/>
        <v>0</v>
      </c>
      <c r="I26" s="9">
        <f t="shared" si="19"/>
        <v>8329.9</v>
      </c>
      <c r="J26" s="9">
        <f t="shared" si="19"/>
        <v>0</v>
      </c>
      <c r="K26" s="9">
        <f t="shared" si="19"/>
        <v>388.4</v>
      </c>
      <c r="L26" s="28">
        <f>SUM(L27:L28)</f>
        <v>347.90000000000003</v>
      </c>
      <c r="M26" s="8">
        <f t="shared" si="12"/>
        <v>1.138773049289052</v>
      </c>
      <c r="N26" s="9">
        <f t="shared" si="13"/>
        <v>1104.8000000000002</v>
      </c>
      <c r="O26" s="8">
        <f t="shared" si="14"/>
        <v>0.62900018079913178</v>
      </c>
      <c r="P26" s="9">
        <f t="shared" si="15"/>
        <v>-205.20000000000033</v>
      </c>
    </row>
    <row r="27" spans="1:16" s="14" customFormat="1" x14ac:dyDescent="0.2">
      <c r="A27" s="11" t="s">
        <v>13</v>
      </c>
      <c r="B27" s="31">
        <v>7960.3</v>
      </c>
      <c r="C27" s="31">
        <v>0</v>
      </c>
      <c r="D27" s="31">
        <v>7407.9</v>
      </c>
      <c r="E27" s="31">
        <v>0</v>
      </c>
      <c r="F27" s="32">
        <f t="shared" si="11"/>
        <v>552.40000000000055</v>
      </c>
      <c r="G27" s="31">
        <v>9062.2000000000007</v>
      </c>
      <c r="H27" s="31"/>
      <c r="I27" s="31">
        <v>8329.6</v>
      </c>
      <c r="J27" s="31">
        <v>0</v>
      </c>
      <c r="K27" s="31">
        <v>388.4</v>
      </c>
      <c r="L27" s="32">
        <v>344.3</v>
      </c>
      <c r="M27" s="17">
        <f t="shared" si="12"/>
        <v>1.1384244312400287</v>
      </c>
      <c r="N27" s="13">
        <f t="shared" si="13"/>
        <v>1101.9000000000005</v>
      </c>
      <c r="O27" s="17">
        <f t="shared" si="14"/>
        <v>0.6232802317161471</v>
      </c>
      <c r="P27" s="13">
        <f t="shared" si="15"/>
        <v>-208.10000000000053</v>
      </c>
    </row>
    <row r="28" spans="1:16" x14ac:dyDescent="0.2">
      <c r="A28" s="15" t="s">
        <v>14</v>
      </c>
      <c r="B28" s="29">
        <v>0.9</v>
      </c>
      <c r="C28" s="29">
        <v>0</v>
      </c>
      <c r="D28" s="29">
        <v>0.2</v>
      </c>
      <c r="E28" s="29">
        <v>0</v>
      </c>
      <c r="F28" s="33">
        <f t="shared" si="11"/>
        <v>0.7</v>
      </c>
      <c r="G28" s="29">
        <v>3.8</v>
      </c>
      <c r="H28" s="29"/>
      <c r="I28" s="29">
        <v>0.3</v>
      </c>
      <c r="J28" s="29">
        <v>0</v>
      </c>
      <c r="K28" s="29">
        <v>0</v>
      </c>
      <c r="L28" s="32">
        <v>3.6</v>
      </c>
      <c r="M28" s="17">
        <f t="shared" si="12"/>
        <v>4.2222222222222223</v>
      </c>
      <c r="N28" s="9">
        <f t="shared" si="13"/>
        <v>2.9</v>
      </c>
      <c r="O28" s="18">
        <f t="shared" si="14"/>
        <v>5.1428571428571432</v>
      </c>
      <c r="P28" s="9">
        <f t="shared" si="15"/>
        <v>2.9000000000000004</v>
      </c>
    </row>
    <row r="29" spans="1:16" x14ac:dyDescent="0.2">
      <c r="A29" s="16" t="s">
        <v>25</v>
      </c>
      <c r="B29" s="9">
        <f>SUM(B30:B31)</f>
        <v>7489.6</v>
      </c>
      <c r="C29" s="9">
        <f>SUM(C30:C31)</f>
        <v>0</v>
      </c>
      <c r="D29" s="9">
        <f>SUM(D30:D31)</f>
        <v>6951.8</v>
      </c>
      <c r="E29" s="9">
        <f t="shared" ref="E29" si="20">SUM(E30:E31)</f>
        <v>0</v>
      </c>
      <c r="F29" s="28">
        <f t="shared" si="11"/>
        <v>537.80000000000018</v>
      </c>
      <c r="G29" s="9">
        <f>SUM(G30:G31)</f>
        <v>8678.6</v>
      </c>
      <c r="H29" s="9">
        <f>SUM(H30:H31)</f>
        <v>0</v>
      </c>
      <c r="I29" s="9">
        <f>SUM(I30:I31)</f>
        <v>7958.2</v>
      </c>
      <c r="J29" s="9">
        <f t="shared" ref="J29:K29" si="21">SUM(J30:J31)</f>
        <v>0</v>
      </c>
      <c r="K29" s="9">
        <f t="shared" si="21"/>
        <v>388.4</v>
      </c>
      <c r="L29" s="28">
        <f t="shared" si="2"/>
        <v>332.00000000000057</v>
      </c>
      <c r="M29" s="8">
        <f t="shared" si="12"/>
        <v>1.1587534714804528</v>
      </c>
      <c r="N29" s="9">
        <f t="shared" si="13"/>
        <v>1189</v>
      </c>
      <c r="O29" s="8">
        <f t="shared" si="14"/>
        <v>0.61732986240238097</v>
      </c>
      <c r="P29" s="9">
        <f t="shared" si="15"/>
        <v>-205.79999999999961</v>
      </c>
    </row>
    <row r="30" spans="1:16" s="14" customFormat="1" x14ac:dyDescent="0.2">
      <c r="A30" s="11" t="s">
        <v>13</v>
      </c>
      <c r="B30" s="31">
        <v>7489.6</v>
      </c>
      <c r="C30" s="31">
        <v>0</v>
      </c>
      <c r="D30" s="31">
        <v>6951.8</v>
      </c>
      <c r="E30" s="31">
        <v>0</v>
      </c>
      <c r="F30" s="32">
        <f t="shared" si="11"/>
        <v>537.80000000000018</v>
      </c>
      <c r="G30" s="31">
        <v>8678.6</v>
      </c>
      <c r="H30" s="31"/>
      <c r="I30" s="31">
        <v>7958.2</v>
      </c>
      <c r="J30" s="31">
        <v>0</v>
      </c>
      <c r="K30" s="31">
        <v>388.4</v>
      </c>
      <c r="L30" s="32">
        <f t="shared" si="2"/>
        <v>332.00000000000057</v>
      </c>
      <c r="M30" s="17">
        <f t="shared" si="12"/>
        <v>1.1587534714804528</v>
      </c>
      <c r="N30" s="13">
        <f t="shared" si="13"/>
        <v>1189</v>
      </c>
      <c r="O30" s="17">
        <f t="shared" si="14"/>
        <v>0.61732986240238097</v>
      </c>
      <c r="P30" s="13">
        <f t="shared" si="15"/>
        <v>-205.79999999999961</v>
      </c>
    </row>
    <row r="31" spans="1:16" hidden="1" x14ac:dyDescent="0.2">
      <c r="A31" s="15" t="s">
        <v>26</v>
      </c>
      <c r="B31" s="35" t="s">
        <v>19</v>
      </c>
      <c r="C31" s="35" t="s">
        <v>19</v>
      </c>
      <c r="D31" s="35" t="s">
        <v>19</v>
      </c>
      <c r="E31" s="35" t="s">
        <v>19</v>
      </c>
      <c r="F31" s="33"/>
      <c r="G31" s="35" t="s">
        <v>19</v>
      </c>
      <c r="H31" s="35" t="s">
        <v>19</v>
      </c>
      <c r="I31" s="35" t="s">
        <v>19</v>
      </c>
      <c r="J31" s="35" t="s">
        <v>19</v>
      </c>
      <c r="K31" s="35"/>
      <c r="L31" s="28" t="e">
        <f t="shared" si="2"/>
        <v>#VALUE!</v>
      </c>
      <c r="M31" s="22" t="s">
        <v>19</v>
      </c>
      <c r="N31" s="9" t="e">
        <f t="shared" si="13"/>
        <v>#VALUE!</v>
      </c>
      <c r="O31" s="22" t="s">
        <v>19</v>
      </c>
      <c r="P31" s="9" t="e">
        <f t="shared" si="15"/>
        <v>#VALUE!</v>
      </c>
    </row>
    <row r="32" spans="1:16" s="14" customFormat="1" ht="51" customHeight="1" x14ac:dyDescent="0.2">
      <c r="A32" s="23" t="s">
        <v>27</v>
      </c>
      <c r="B32" s="9">
        <v>241.7</v>
      </c>
      <c r="C32" s="36">
        <v>0</v>
      </c>
      <c r="D32" s="36">
        <v>0</v>
      </c>
      <c r="E32" s="36">
        <v>0</v>
      </c>
      <c r="F32" s="28">
        <f t="shared" ref="F32:F34" si="22">B32-C32-D32-E32</f>
        <v>241.7</v>
      </c>
      <c r="G32" s="9">
        <v>202.1</v>
      </c>
      <c r="H32" s="36">
        <v>0</v>
      </c>
      <c r="I32" s="36">
        <v>0</v>
      </c>
      <c r="J32" s="36">
        <v>0</v>
      </c>
      <c r="K32" s="36">
        <v>0</v>
      </c>
      <c r="L32" s="28">
        <f t="shared" si="2"/>
        <v>202.1</v>
      </c>
      <c r="M32" s="8">
        <f>G32/B32</f>
        <v>0.83616052958212661</v>
      </c>
      <c r="N32" s="9">
        <f>G32-B32</f>
        <v>-39.599999999999994</v>
      </c>
      <c r="O32" s="8">
        <f>L32/F32</f>
        <v>0.83616052958212661</v>
      </c>
      <c r="P32" s="9">
        <f>L32-F32</f>
        <v>-39.599999999999994</v>
      </c>
    </row>
    <row r="33" spans="1:16" s="14" customFormat="1" x14ac:dyDescent="0.2">
      <c r="A33" s="24" t="s">
        <v>28</v>
      </c>
      <c r="B33" s="37"/>
      <c r="C33" s="35"/>
      <c r="D33" s="35"/>
      <c r="E33" s="35"/>
      <c r="F33" s="28"/>
      <c r="G33" s="37"/>
      <c r="H33" s="35"/>
      <c r="I33" s="35"/>
      <c r="J33" s="35"/>
      <c r="K33" s="35"/>
      <c r="L33" s="28">
        <f t="shared" si="2"/>
        <v>0</v>
      </c>
      <c r="M33" s="22"/>
      <c r="N33" s="9"/>
      <c r="O33" s="22"/>
      <c r="P33" s="9"/>
    </row>
    <row r="34" spans="1:16" s="14" customFormat="1" ht="22.5" x14ac:dyDescent="0.2">
      <c r="A34" s="23" t="s">
        <v>29</v>
      </c>
      <c r="B34" s="36">
        <v>55.2</v>
      </c>
      <c r="C34" s="29">
        <v>0</v>
      </c>
      <c r="D34" s="29">
        <v>0</v>
      </c>
      <c r="E34" s="29">
        <v>0</v>
      </c>
      <c r="F34" s="28">
        <f t="shared" si="22"/>
        <v>55.2</v>
      </c>
      <c r="G34" s="36">
        <v>25.2</v>
      </c>
      <c r="H34" s="29">
        <v>0</v>
      </c>
      <c r="I34" s="29">
        <v>0</v>
      </c>
      <c r="J34" s="29">
        <v>0</v>
      </c>
      <c r="K34" s="29">
        <v>0</v>
      </c>
      <c r="L34" s="28">
        <f t="shared" si="2"/>
        <v>25.2</v>
      </c>
      <c r="M34" s="8">
        <f>G34/B34</f>
        <v>0.45652173913043476</v>
      </c>
      <c r="N34" s="9">
        <f>G34-B34</f>
        <v>-30.000000000000004</v>
      </c>
      <c r="O34" s="8">
        <f>L34/F34</f>
        <v>0.45652173913043476</v>
      </c>
      <c r="P34" s="9">
        <f>L34-F34</f>
        <v>-30.000000000000004</v>
      </c>
    </row>
    <row r="35" spans="1:16" ht="57" hidden="1" customHeight="1" x14ac:dyDescent="0.2">
      <c r="A35" s="25" t="s">
        <v>30</v>
      </c>
      <c r="B35" s="9">
        <v>0</v>
      </c>
      <c r="C35" s="9">
        <v>0</v>
      </c>
      <c r="D35" s="9">
        <v>0</v>
      </c>
      <c r="E35" s="9">
        <v>0</v>
      </c>
      <c r="F35" s="28">
        <f>B35-C35-D35</f>
        <v>0</v>
      </c>
      <c r="G35" s="9"/>
      <c r="H35" s="9">
        <v>0</v>
      </c>
      <c r="I35" s="9">
        <v>0</v>
      </c>
      <c r="J35" s="9">
        <v>0</v>
      </c>
      <c r="K35" s="9"/>
      <c r="L35" s="28">
        <f t="shared" si="2"/>
        <v>0</v>
      </c>
      <c r="M35" s="8"/>
      <c r="N35" s="9">
        <f>G35-B35</f>
        <v>0</v>
      </c>
      <c r="O35" s="8"/>
      <c r="P35" s="9">
        <f>L35-F35</f>
        <v>0</v>
      </c>
    </row>
    <row r="36" spans="1:16" ht="34.15" customHeight="1" x14ac:dyDescent="0.2">
      <c r="A36" s="25" t="s">
        <v>31</v>
      </c>
      <c r="B36" s="9">
        <v>2154.6999999999998</v>
      </c>
      <c r="C36" s="9">
        <v>0</v>
      </c>
      <c r="D36" s="9">
        <v>0</v>
      </c>
      <c r="E36" s="9">
        <v>0</v>
      </c>
      <c r="F36" s="28">
        <f>B36-C36-D36</f>
        <v>2154.6999999999998</v>
      </c>
      <c r="G36" s="9">
        <v>2606.9</v>
      </c>
      <c r="H36" s="9">
        <v>0</v>
      </c>
      <c r="I36" s="9">
        <v>0</v>
      </c>
      <c r="J36" s="9">
        <v>0</v>
      </c>
      <c r="K36" s="9">
        <v>0</v>
      </c>
      <c r="L36" s="28">
        <f t="shared" si="2"/>
        <v>2606.9</v>
      </c>
      <c r="M36" s="8">
        <f t="shared" ref="M36" si="23">G36/B36</f>
        <v>1.2098668028031745</v>
      </c>
      <c r="N36" s="9">
        <f>G36-B36</f>
        <v>452.20000000000027</v>
      </c>
      <c r="O36" s="8">
        <f t="shared" ref="O36" si="24">L36/F36</f>
        <v>1.2098668028031745</v>
      </c>
      <c r="P36" s="9">
        <f>L36-F36</f>
        <v>452.20000000000027</v>
      </c>
    </row>
    <row r="37" spans="1:16" ht="15" x14ac:dyDescent="0.25">
      <c r="A37" s="26"/>
    </row>
    <row r="47" spans="1:16" x14ac:dyDescent="0.2">
      <c r="B47" s="1"/>
      <c r="C47" s="1"/>
      <c r="D47" s="1"/>
    </row>
    <row r="48" spans="1:16" x14ac:dyDescent="0.2">
      <c r="B48" s="1"/>
      <c r="C48" s="1"/>
      <c r="D48" s="1"/>
    </row>
    <row r="49" s="1" customFormat="1" x14ac:dyDescent="0.2"/>
    <row r="50" s="1" customFormat="1" x14ac:dyDescent="0.2"/>
    <row r="51" s="1" customFormat="1" x14ac:dyDescent="0.2"/>
    <row r="52" s="1" customFormat="1" x14ac:dyDescent="0.2"/>
    <row r="53" s="1" customFormat="1" x14ac:dyDescent="0.2"/>
    <row r="54" s="1" customFormat="1" x14ac:dyDescent="0.2"/>
    <row r="55" s="1" customFormat="1" x14ac:dyDescent="0.2"/>
    <row r="56" s="1" customFormat="1" x14ac:dyDescent="0.2"/>
    <row r="57" s="1" customFormat="1" x14ac:dyDescent="0.2"/>
    <row r="58" s="1" customFormat="1" x14ac:dyDescent="0.2"/>
    <row r="59" s="1" customFormat="1" x14ac:dyDescent="0.2"/>
    <row r="60" s="1" customFormat="1" x14ac:dyDescent="0.2"/>
    <row r="61" s="1" customFormat="1" x14ac:dyDescent="0.2"/>
    <row r="62" s="1" customFormat="1" x14ac:dyDescent="0.2"/>
    <row r="63" s="1" customFormat="1" x14ac:dyDescent="0.2"/>
    <row r="64" s="1" customFormat="1" x14ac:dyDescent="0.2"/>
    <row r="65" s="1" customFormat="1" x14ac:dyDescent="0.2"/>
    <row r="66" s="1" customFormat="1" x14ac:dyDescent="0.2"/>
    <row r="67" s="1" customFormat="1" x14ac:dyDescent="0.2"/>
    <row r="68" s="1" customFormat="1" x14ac:dyDescent="0.2"/>
    <row r="69" s="1" customFormat="1" x14ac:dyDescent="0.2"/>
    <row r="70" s="1" customFormat="1" x14ac:dyDescent="0.2"/>
    <row r="71" s="1" customFormat="1" x14ac:dyDescent="0.2"/>
    <row r="72" s="1" customFormat="1" x14ac:dyDescent="0.2"/>
    <row r="73" s="1" customFormat="1" x14ac:dyDescent="0.2"/>
    <row r="74" s="1" customFormat="1" x14ac:dyDescent="0.2"/>
    <row r="75" s="1" customFormat="1" x14ac:dyDescent="0.2"/>
    <row r="76" s="1" customFormat="1" x14ac:dyDescent="0.2"/>
    <row r="77" s="1" customFormat="1" x14ac:dyDescent="0.2"/>
    <row r="78" s="1" customFormat="1" x14ac:dyDescent="0.2"/>
    <row r="79" s="1" customFormat="1" x14ac:dyDescent="0.2"/>
    <row r="80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pans="2:14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2:14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2:14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2:14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2:14" x14ac:dyDescent="0.2"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2:14" x14ac:dyDescent="0.2"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2:14" x14ac:dyDescent="0.2"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2:14" x14ac:dyDescent="0.2"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2:14" x14ac:dyDescent="0.2"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2:14" x14ac:dyDescent="0.2"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 x14ac:dyDescent="0.2"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 x14ac:dyDescent="0.2"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 x14ac:dyDescent="0.2"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x14ac:dyDescent="0.2"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2:14" x14ac:dyDescent="0.2"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x14ac:dyDescent="0.2">
      <c r="E112" s="1"/>
      <c r="F112" s="1"/>
      <c r="G112" s="1"/>
      <c r="H112" s="1"/>
      <c r="I112" s="1"/>
      <c r="J112" s="1"/>
      <c r="K112" s="1"/>
      <c r="L112" s="1"/>
      <c r="M112" s="1"/>
      <c r="N112" s="1"/>
    </row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  <row r="206" s="1" customFormat="1" x14ac:dyDescent="0.2"/>
    <row r="207" s="1" customFormat="1" x14ac:dyDescent="0.2"/>
    <row r="208" s="1" customFormat="1" x14ac:dyDescent="0.2"/>
    <row r="209" s="1" customFormat="1" x14ac:dyDescent="0.2"/>
    <row r="210" s="1" customFormat="1" x14ac:dyDescent="0.2"/>
    <row r="211" s="1" customFormat="1" x14ac:dyDescent="0.2"/>
    <row r="212" s="1" customFormat="1" x14ac:dyDescent="0.2"/>
    <row r="213" s="1" customFormat="1" x14ac:dyDescent="0.2"/>
    <row r="214" s="1" customFormat="1" x14ac:dyDescent="0.2"/>
    <row r="215" s="1" customFormat="1" x14ac:dyDescent="0.2"/>
    <row r="216" s="1" customFormat="1" x14ac:dyDescent="0.2"/>
    <row r="217" s="1" customFormat="1" x14ac:dyDescent="0.2"/>
    <row r="218" s="1" customFormat="1" x14ac:dyDescent="0.2"/>
    <row r="219" s="1" customFormat="1" x14ac:dyDescent="0.2"/>
    <row r="220" s="1" customFormat="1" x14ac:dyDescent="0.2"/>
    <row r="221" s="1" customFormat="1" x14ac:dyDescent="0.2"/>
    <row r="222" s="1" customFormat="1" x14ac:dyDescent="0.2"/>
    <row r="223" s="1" customFormat="1" x14ac:dyDescent="0.2"/>
    <row r="224" s="1" customFormat="1" x14ac:dyDescent="0.2"/>
    <row r="225" s="1" customFormat="1" x14ac:dyDescent="0.2"/>
    <row r="226" s="1" customFormat="1" x14ac:dyDescent="0.2"/>
    <row r="227" s="1" customFormat="1" x14ac:dyDescent="0.2"/>
    <row r="228" s="1" customFormat="1" x14ac:dyDescent="0.2"/>
    <row r="229" s="1" customFormat="1" x14ac:dyDescent="0.2"/>
    <row r="230" s="1" customFormat="1" x14ac:dyDescent="0.2"/>
    <row r="231" s="1" customFormat="1" x14ac:dyDescent="0.2"/>
    <row r="232" s="1" customFormat="1" x14ac:dyDescent="0.2"/>
    <row r="233" s="1" customFormat="1" x14ac:dyDescent="0.2"/>
    <row r="234" s="1" customFormat="1" x14ac:dyDescent="0.2"/>
    <row r="235" s="1" customFormat="1" x14ac:dyDescent="0.2"/>
    <row r="236" s="1" customFormat="1" x14ac:dyDescent="0.2"/>
    <row r="237" s="1" customFormat="1" x14ac:dyDescent="0.2"/>
    <row r="238" s="1" customFormat="1" x14ac:dyDescent="0.2"/>
    <row r="239" s="1" customFormat="1" x14ac:dyDescent="0.2"/>
    <row r="240" s="1" customFormat="1" x14ac:dyDescent="0.2"/>
    <row r="241" s="1" customFormat="1" x14ac:dyDescent="0.2"/>
    <row r="242" s="1" customFormat="1" x14ac:dyDescent="0.2"/>
    <row r="243" s="1" customFormat="1" x14ac:dyDescent="0.2"/>
    <row r="244" s="1" customFormat="1" x14ac:dyDescent="0.2"/>
    <row r="245" s="1" customFormat="1" x14ac:dyDescent="0.2"/>
    <row r="246" s="1" customFormat="1" x14ac:dyDescent="0.2"/>
    <row r="247" s="1" customFormat="1" x14ac:dyDescent="0.2"/>
    <row r="248" s="1" customFormat="1" x14ac:dyDescent="0.2"/>
    <row r="249" s="1" customFormat="1" x14ac:dyDescent="0.2"/>
    <row r="250" s="1" customFormat="1" x14ac:dyDescent="0.2"/>
    <row r="251" s="1" customFormat="1" x14ac:dyDescent="0.2"/>
    <row r="252" s="1" customFormat="1" x14ac:dyDescent="0.2"/>
    <row r="253" s="1" customFormat="1" x14ac:dyDescent="0.2"/>
    <row r="254" s="1" customFormat="1" x14ac:dyDescent="0.2"/>
    <row r="255" s="1" customFormat="1" x14ac:dyDescent="0.2"/>
    <row r="256" s="1" customFormat="1" x14ac:dyDescent="0.2"/>
    <row r="257" s="1" customFormat="1" x14ac:dyDescent="0.2"/>
    <row r="258" s="1" customFormat="1" x14ac:dyDescent="0.2"/>
    <row r="259" s="1" customFormat="1" x14ac:dyDescent="0.2"/>
    <row r="260" s="1" customFormat="1" x14ac:dyDescent="0.2"/>
    <row r="261" s="1" customFormat="1" x14ac:dyDescent="0.2"/>
    <row r="262" s="1" customFormat="1" x14ac:dyDescent="0.2"/>
    <row r="263" s="1" customFormat="1" x14ac:dyDescent="0.2"/>
    <row r="264" s="1" customFormat="1" x14ac:dyDescent="0.2"/>
    <row r="265" s="1" customFormat="1" x14ac:dyDescent="0.2"/>
    <row r="266" s="1" customFormat="1" x14ac:dyDescent="0.2"/>
    <row r="267" s="1" customFormat="1" x14ac:dyDescent="0.2"/>
    <row r="268" s="1" customFormat="1" x14ac:dyDescent="0.2"/>
    <row r="269" s="1" customFormat="1" x14ac:dyDescent="0.2"/>
    <row r="270" s="1" customFormat="1" x14ac:dyDescent="0.2"/>
    <row r="271" s="1" customFormat="1" x14ac:dyDescent="0.2"/>
    <row r="272" s="1" customFormat="1" x14ac:dyDescent="0.2"/>
    <row r="273" s="1" customFormat="1" x14ac:dyDescent="0.2"/>
    <row r="274" s="1" customFormat="1" x14ac:dyDescent="0.2"/>
    <row r="275" s="1" customFormat="1" x14ac:dyDescent="0.2"/>
    <row r="276" s="1" customFormat="1" x14ac:dyDescent="0.2"/>
    <row r="277" s="1" customFormat="1" x14ac:dyDescent="0.2"/>
    <row r="278" s="1" customFormat="1" x14ac:dyDescent="0.2"/>
    <row r="279" s="1" customFormat="1" x14ac:dyDescent="0.2"/>
    <row r="280" s="1" customFormat="1" x14ac:dyDescent="0.2"/>
    <row r="281" s="1" customFormat="1" x14ac:dyDescent="0.2"/>
    <row r="282" s="1" customFormat="1" x14ac:dyDescent="0.2"/>
    <row r="283" s="1" customFormat="1" x14ac:dyDescent="0.2"/>
    <row r="284" s="1" customFormat="1" x14ac:dyDescent="0.2"/>
    <row r="285" s="1" customFormat="1" x14ac:dyDescent="0.2"/>
    <row r="286" s="1" customFormat="1" x14ac:dyDescent="0.2"/>
    <row r="287" s="1" customFormat="1" x14ac:dyDescent="0.2"/>
    <row r="288" s="1" customFormat="1" x14ac:dyDescent="0.2"/>
    <row r="289" s="1" customFormat="1" x14ac:dyDescent="0.2"/>
    <row r="290" s="1" customFormat="1" x14ac:dyDescent="0.2"/>
    <row r="291" s="1" customFormat="1" x14ac:dyDescent="0.2"/>
    <row r="292" s="1" customFormat="1" x14ac:dyDescent="0.2"/>
    <row r="293" s="1" customFormat="1" x14ac:dyDescent="0.2"/>
    <row r="294" s="1" customFormat="1" x14ac:dyDescent="0.2"/>
    <row r="295" s="1" customFormat="1" x14ac:dyDescent="0.2"/>
    <row r="296" s="1" customFormat="1" x14ac:dyDescent="0.2"/>
    <row r="297" s="1" customFormat="1" x14ac:dyDescent="0.2"/>
    <row r="298" s="1" customFormat="1" x14ac:dyDescent="0.2"/>
    <row r="299" s="1" customFormat="1" x14ac:dyDescent="0.2"/>
    <row r="300" s="1" customFormat="1" x14ac:dyDescent="0.2"/>
    <row r="301" s="1" customFormat="1" x14ac:dyDescent="0.2"/>
    <row r="302" s="1" customFormat="1" x14ac:dyDescent="0.2"/>
    <row r="303" s="1" customFormat="1" x14ac:dyDescent="0.2"/>
    <row r="304" s="1" customFormat="1" x14ac:dyDescent="0.2"/>
    <row r="305" s="1" customFormat="1" x14ac:dyDescent="0.2"/>
    <row r="306" s="1" customFormat="1" x14ac:dyDescent="0.2"/>
    <row r="307" s="1" customFormat="1" x14ac:dyDescent="0.2"/>
    <row r="308" s="1" customFormat="1" x14ac:dyDescent="0.2"/>
    <row r="309" s="1" customFormat="1" x14ac:dyDescent="0.2"/>
    <row r="310" s="1" customFormat="1" x14ac:dyDescent="0.2"/>
    <row r="311" s="1" customFormat="1" x14ac:dyDescent="0.2"/>
    <row r="312" s="1" customFormat="1" x14ac:dyDescent="0.2"/>
    <row r="313" s="1" customFormat="1" x14ac:dyDescent="0.2"/>
    <row r="314" s="1" customFormat="1" x14ac:dyDescent="0.2"/>
    <row r="315" s="1" customFormat="1" x14ac:dyDescent="0.2"/>
    <row r="316" s="1" customFormat="1" x14ac:dyDescent="0.2"/>
    <row r="317" s="1" customFormat="1" x14ac:dyDescent="0.2"/>
    <row r="318" s="1" customFormat="1" x14ac:dyDescent="0.2"/>
    <row r="319" s="1" customFormat="1" x14ac:dyDescent="0.2"/>
    <row r="320" s="1" customFormat="1" x14ac:dyDescent="0.2"/>
    <row r="321" s="1" customFormat="1" x14ac:dyDescent="0.2"/>
    <row r="322" s="1" customFormat="1" x14ac:dyDescent="0.2"/>
    <row r="323" s="1" customFormat="1" x14ac:dyDescent="0.2"/>
    <row r="324" s="1" customFormat="1" x14ac:dyDescent="0.2"/>
    <row r="325" s="1" customFormat="1" x14ac:dyDescent="0.2"/>
    <row r="326" s="1" customFormat="1" x14ac:dyDescent="0.2"/>
    <row r="327" s="1" customFormat="1" x14ac:dyDescent="0.2"/>
    <row r="328" s="1" customFormat="1" x14ac:dyDescent="0.2"/>
    <row r="329" s="1" customFormat="1" x14ac:dyDescent="0.2"/>
    <row r="330" s="1" customFormat="1" x14ac:dyDescent="0.2"/>
    <row r="331" s="1" customFormat="1" x14ac:dyDescent="0.2"/>
    <row r="332" s="1" customFormat="1" x14ac:dyDescent="0.2"/>
    <row r="333" s="1" customFormat="1" x14ac:dyDescent="0.2"/>
    <row r="334" s="1" customFormat="1" x14ac:dyDescent="0.2"/>
    <row r="335" s="1" customFormat="1" x14ac:dyDescent="0.2"/>
    <row r="336" s="1" customFormat="1" x14ac:dyDescent="0.2"/>
    <row r="337" s="1" customFormat="1" x14ac:dyDescent="0.2"/>
    <row r="338" s="1" customFormat="1" x14ac:dyDescent="0.2"/>
    <row r="339" s="1" customFormat="1" x14ac:dyDescent="0.2"/>
    <row r="340" s="1" customFormat="1" x14ac:dyDescent="0.2"/>
    <row r="341" s="1" customFormat="1" x14ac:dyDescent="0.2"/>
    <row r="342" s="1" customFormat="1" x14ac:dyDescent="0.2"/>
    <row r="343" s="1" customFormat="1" x14ac:dyDescent="0.2"/>
    <row r="344" s="1" customFormat="1" x14ac:dyDescent="0.2"/>
    <row r="345" s="1" customFormat="1" x14ac:dyDescent="0.2"/>
    <row r="346" s="1" customFormat="1" x14ac:dyDescent="0.2"/>
    <row r="347" s="1" customFormat="1" x14ac:dyDescent="0.2"/>
    <row r="348" s="1" customFormat="1" x14ac:dyDescent="0.2"/>
    <row r="349" s="1" customFormat="1" x14ac:dyDescent="0.2"/>
    <row r="350" s="1" customFormat="1" x14ac:dyDescent="0.2"/>
    <row r="351" s="1" customFormat="1" x14ac:dyDescent="0.2"/>
    <row r="352" s="1" customFormat="1" x14ac:dyDescent="0.2"/>
    <row r="353" s="1" customFormat="1" x14ac:dyDescent="0.2"/>
    <row r="354" s="1" customFormat="1" x14ac:dyDescent="0.2"/>
    <row r="355" s="1" customFormat="1" x14ac:dyDescent="0.2"/>
    <row r="356" s="1" customFormat="1" x14ac:dyDescent="0.2"/>
    <row r="357" s="1" customFormat="1" x14ac:dyDescent="0.2"/>
    <row r="358" s="1" customFormat="1" x14ac:dyDescent="0.2"/>
    <row r="359" s="1" customFormat="1" x14ac:dyDescent="0.2"/>
    <row r="360" s="1" customFormat="1" x14ac:dyDescent="0.2"/>
    <row r="361" s="1" customFormat="1" x14ac:dyDescent="0.2"/>
    <row r="362" s="1" customFormat="1" x14ac:dyDescent="0.2"/>
    <row r="363" s="1" customFormat="1" x14ac:dyDescent="0.2"/>
    <row r="364" s="1" customFormat="1" x14ac:dyDescent="0.2"/>
    <row r="365" s="1" customFormat="1" x14ac:dyDescent="0.2"/>
    <row r="366" s="1" customFormat="1" x14ac:dyDescent="0.2"/>
    <row r="367" s="1" customFormat="1" x14ac:dyDescent="0.2"/>
    <row r="368" s="1" customFormat="1" x14ac:dyDescent="0.2"/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</sheetData>
  <mergeCells count="6">
    <mergeCell ref="P3:P4"/>
    <mergeCell ref="B3:F3"/>
    <mergeCell ref="G3:L3"/>
    <mergeCell ref="M3:M4"/>
    <mergeCell ref="N3:N4"/>
    <mergeCell ref="O3:O4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2020-02-12T02:37:03Z</cp:lastPrinted>
  <dcterms:created xsi:type="dcterms:W3CDTF">2018-01-22T08:53:25Z</dcterms:created>
  <dcterms:modified xsi:type="dcterms:W3CDTF">2020-03-13T09:00:52Z</dcterms:modified>
</cp:coreProperties>
</file>