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>
    <definedName name="_xlnm.Print_Area" localSheetId="0">'Лист1'!$A$1:$O$37</definedName>
  </definedNames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<sst xmlns="http://schemas.openxmlformats.org/spreadsheetml/2006/main" count="62" uniqueCount="38">
  <si>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</si>
  <si>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</si>
  <si>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</si>
  <si>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</si>
  <si>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</si>
  <si>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</si>
  <si>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</si>
  <si>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</si>
  <si>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</si>
  <si>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</si>
  <si>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</si>
  <si>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</si>
  <si>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</si>
  <si>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</si>
  <si>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</si>
  <si>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</si>
  <si>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</si>
  <si>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</si>
  <si>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</si>
  <si>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</si>
  <si>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</si>
  <si>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</si>
  <si>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</si>
  <si>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</si>
  <si>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</si>
  <si>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</si>
  <si>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</si>
  <si>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</si>
  <si>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</si>
  <si>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</si>
  <si>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</si>
  <si>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</si>
  <si>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2018 год</t>
  </si>
  <si>
    <t>На 01.04.2017г.</t>
  </si>
  <si>
    <t>На 01.04.2017г. без переданных</t>
  </si>
  <si>
    <t>На 01.04.2018г.</t>
  </si>
  <si>
    <t>На 01.04.2018г. без переданных</t>
  </si>
  <si>
    <t xml:space="preserve">               в  т.ч.  в местные бюджеты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</si>
</sst>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3.281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2" ht="12.75">
      <c r="B2" s="2" t="s">
        <v>0</v>
      </c>
    </row>
    <row r="4" spans="1:15" ht="15">
      <c r="A4" s="3"/>
      <c r="B4" s="35" t="s">
        <v>1</v>
      </c>
      <c r="C4" s="36"/>
      <c r="D4" s="36"/>
      <c r="E4" s="36"/>
      <c r="F4" s="36"/>
      <c r="G4" s="35" t="s">
        <v>32</v>
      </c>
      <c r="H4" s="36"/>
      <c r="I4" s="36"/>
      <c r="J4" s="36"/>
      <c r="K4" s="36"/>
      <c r="L4" s="37" t="s">
        <v>2</v>
      </c>
      <c r="M4" s="33" t="s">
        <v>3</v>
      </c>
      <c r="N4" s="39" t="s">
        <v>4</v>
      </c>
      <c r="O4" s="33" t="s">
        <v>3</v>
      </c>
    </row>
    <row r="5" spans="1:15" ht="60">
      <c r="A5" s="3" t="s">
        <v>5</v>
      </c>
      <c r="B5" s="4" t="s">
        <v>33</v>
      </c>
      <c r="C5" s="5" t="s">
        <v>6</v>
      </c>
      <c r="D5" s="5" t="s">
        <v>7</v>
      </c>
      <c r="E5" s="6" t="s">
        <v>8</v>
      </c>
      <c r="F5" s="4" t="s">
        <v>34</v>
      </c>
      <c r="G5" s="4" t="s">
        <v>35</v>
      </c>
      <c r="H5" s="5" t="s">
        <v>6</v>
      </c>
      <c r="I5" s="5" t="s">
        <v>7</v>
      </c>
      <c r="J5" s="6" t="s">
        <v>8</v>
      </c>
      <c r="K5" s="4" t="s">
        <v>36</v>
      </c>
      <c r="L5" s="38"/>
      <c r="M5" s="34"/>
      <c r="N5" s="39"/>
      <c r="O5" s="34"/>
    </row>
    <row r="6" spans="1:15" ht="45" customHeight="1">
      <c r="A6" s="22" t="s">
        <v>9</v>
      </c>
      <c r="B6" s="7">
        <f>B8+B37</f>
        <v>46822.799999999996</v>
      </c>
      <c r="C6" s="7">
        <f>C8+C37</f>
        <v>17902.399999999998</v>
      </c>
      <c r="D6" s="7">
        <f>D8+D37</f>
        <v>4767.8</v>
      </c>
      <c r="E6" s="7">
        <f>E8+E37</f>
        <v>98.7</v>
      </c>
      <c r="F6" s="7">
        <f>F8+F37</f>
        <v>24053.9</v>
      </c>
      <c r="G6" s="7">
        <f>G8+G37</f>
        <v>61421</v>
      </c>
      <c r="H6" s="7">
        <f>H8+H37</f>
        <v>21325.3</v>
      </c>
      <c r="I6" s="7">
        <f>I8+I37</f>
        <v>9412.8</v>
      </c>
      <c r="J6" s="7">
        <f>J8+J37</f>
        <v>405.4</v>
      </c>
      <c r="K6" s="7">
        <f>K8+K37</f>
        <v>30277.5</v>
      </c>
      <c r="L6" s="8">
        <f>G6/B6</f>
        <v>1.311775459818721</v>
      </c>
      <c r="M6" s="9">
        <f>G6-B6</f>
        <v>14598.200000000004</v>
      </c>
      <c r="N6" s="8">
        <f>K6/F6</f>
        <v>1.2587355896549</v>
      </c>
      <c r="O6" s="9">
        <f>K6-F6</f>
        <v>6223.5999999999985</v>
      </c>
    </row>
    <row r="7" spans="1:15" ht="12.75">
      <c r="A7" s="3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>
      <c r="A8" s="22" t="s">
        <v>11</v>
      </c>
      <c r="B8" s="7">
        <f>B11+B36</f>
        <v>39155.799999999996</v>
      </c>
      <c r="C8" s="7">
        <f aca="true" t="shared" si="0" ref="C8:J8">C11+C36</f>
        <v>17902.399999999998</v>
      </c>
      <c r="D8" s="7">
        <f t="shared" si="0"/>
        <v>4767.8</v>
      </c>
      <c r="E8" s="7">
        <f t="shared" si="0"/>
        <v>98.7</v>
      </c>
      <c r="F8" s="7">
        <v>16386.9</v>
      </c>
      <c r="G8" s="7">
        <f t="shared" si="0"/>
        <v>52434.4</v>
      </c>
      <c r="H8" s="7">
        <f t="shared" si="0"/>
        <v>21325.3</v>
      </c>
      <c r="I8" s="7">
        <f t="shared" si="0"/>
        <v>9412.8</v>
      </c>
      <c r="J8" s="7">
        <f t="shared" si="0"/>
        <v>405.4</v>
      </c>
      <c r="K8" s="7">
        <f>G8-H8-I8-J8</f>
        <v>21290.9</v>
      </c>
      <c r="L8" s="8">
        <f>G8/B8</f>
        <v>1.3391221734711078</v>
      </c>
      <c r="M8" s="9">
        <f>G8-B8</f>
        <v>13278.600000000006</v>
      </c>
      <c r="N8" s="8">
        <f>K8/F8</f>
        <v>1.2992634360373225</v>
      </c>
      <c r="O8" s="9">
        <f>K8-F8</f>
        <v>4904</v>
      </c>
    </row>
    <row r="9" spans="1:15" ht="38.25">
      <c r="A9" s="22" t="s">
        <v>12</v>
      </c>
      <c r="B9" s="7">
        <f>B8-B27</f>
        <v>18854.299999999996</v>
      </c>
      <c r="C9" s="7">
        <f aca="true" t="shared" si="1" ref="C9:K9">C8-C27</f>
        <v>4423.299999999997</v>
      </c>
      <c r="D9" s="7">
        <f t="shared" si="1"/>
        <v>1727.9</v>
      </c>
      <c r="E9" s="7">
        <f t="shared" si="1"/>
        <v>98.7</v>
      </c>
      <c r="F9" s="7">
        <v>12604.4</v>
      </c>
      <c r="G9" s="7">
        <f t="shared" si="1"/>
        <v>28701.9</v>
      </c>
      <c r="H9" s="7">
        <f t="shared" si="1"/>
        <v>5953.5</v>
      </c>
      <c r="I9" s="7">
        <f t="shared" si="1"/>
        <v>5823.199999999999</v>
      </c>
      <c r="J9" s="7">
        <f t="shared" si="1"/>
        <v>405.4</v>
      </c>
      <c r="K9" s="7">
        <f t="shared" si="1"/>
        <v>16519.8</v>
      </c>
      <c r="L9" s="8">
        <f>G9/B9</f>
        <v>1.5222999527959145</v>
      </c>
      <c r="M9" s="9">
        <f>G9-B9</f>
        <v>9847.600000000006</v>
      </c>
      <c r="N9" s="8">
        <f>K9/F9</f>
        <v>1.310637555139475</v>
      </c>
      <c r="O9" s="9">
        <f>K9-F9</f>
        <v>3915.3999999999996</v>
      </c>
    </row>
    <row r="10" spans="1:15" ht="12.7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7.25">
      <c r="A11" s="23" t="s">
        <v>13</v>
      </c>
      <c r="B11" s="7">
        <f>SUM(B12:B13)</f>
        <v>39155.6</v>
      </c>
      <c r="C11" s="7">
        <f>SUM(C12:C13)</f>
        <v>17902.399999999998</v>
      </c>
      <c r="D11" s="7">
        <f>SUM(D12:D13)</f>
        <v>4767.8</v>
      </c>
      <c r="E11" s="7">
        <f>SUM(E12:E13)</f>
        <v>98.7</v>
      </c>
      <c r="F11" s="7">
        <f>SUM(F12:F13)</f>
        <v>16386.8</v>
      </c>
      <c r="G11" s="7">
        <f>SUM(G12:G13)</f>
        <v>52434.3</v>
      </c>
      <c r="H11" s="7">
        <f>SUM(H12:H13)</f>
        <v>21325.3</v>
      </c>
      <c r="I11" s="7">
        <f>SUM(I12:I13)</f>
        <v>9412.8</v>
      </c>
      <c r="J11" s="7">
        <f>SUM(J12:J13)</f>
        <v>405.4</v>
      </c>
      <c r="K11" s="7">
        <f>SUM(K12:K13)</f>
        <v>21290.800000000003</v>
      </c>
      <c r="L11" s="8">
        <f>G11/B11</f>
        <v>1.33912645956134</v>
      </c>
      <c r="M11" s="9">
        <f>G11-B11</f>
        <v>13278.700000000004</v>
      </c>
      <c r="N11" s="8">
        <f>K11/F11</f>
        <v>1.2992652622842777</v>
      </c>
      <c r="O11" s="9">
        <f>K11-F11</f>
        <v>4904.000000000004</v>
      </c>
    </row>
    <row r="12" spans="1:15" s="17" customFormat="1" ht="12.75">
      <c r="A12" s="24" t="s">
        <v>14</v>
      </c>
      <c r="B12" s="25">
        <v>30272.1</v>
      </c>
      <c r="C12" s="25">
        <v>17145.6</v>
      </c>
      <c r="D12" s="25">
        <v>3839.7</v>
      </c>
      <c r="E12" s="25"/>
      <c r="F12" s="32">
        <v>9286.9</v>
      </c>
      <c r="G12" s="25">
        <v>41192.4</v>
      </c>
      <c r="H12" s="25">
        <v>20457.2</v>
      </c>
      <c r="I12" s="25">
        <v>8316.5</v>
      </c>
      <c r="J12" s="25">
        <v>183.4</v>
      </c>
      <c r="K12" s="32">
        <f>G12-H12-I12-J12</f>
        <v>12235.300000000001</v>
      </c>
      <c r="L12" s="26">
        <f>G12/B12</f>
        <v>1.3607381053841658</v>
      </c>
      <c r="M12" s="27">
        <f>G12-B12</f>
        <v>10920.300000000003</v>
      </c>
      <c r="N12" s="26">
        <f>K12/F12</f>
        <v>1.3174794603150677</v>
      </c>
      <c r="O12" s="27">
        <f>K12-F12</f>
        <v>2948.4000000000015</v>
      </c>
    </row>
    <row r="13" spans="1:15" ht="12.75">
      <c r="A13" s="10" t="s">
        <v>15</v>
      </c>
      <c r="B13" s="5">
        <v>8883.5</v>
      </c>
      <c r="C13" s="5">
        <v>756.8</v>
      </c>
      <c r="D13" s="5">
        <v>928.1</v>
      </c>
      <c r="E13" s="5">
        <v>98.7</v>
      </c>
      <c r="F13" s="32">
        <f>B13-C13-D13-E13</f>
        <v>7099.9</v>
      </c>
      <c r="G13" s="5">
        <v>11241.9</v>
      </c>
      <c r="H13" s="5">
        <v>868.1</v>
      </c>
      <c r="I13" s="5">
        <v>1096.3</v>
      </c>
      <c r="J13" s="5">
        <v>222</v>
      </c>
      <c r="K13" s="32">
        <f>G13-H13-I13-J13</f>
        <v>9055.5</v>
      </c>
      <c r="L13" s="8">
        <f>G13/B13</f>
        <v>1.2654809478246187</v>
      </c>
      <c r="M13" s="9">
        <f>G13-B13</f>
        <v>2358.3999999999996</v>
      </c>
      <c r="N13" s="8">
        <f>K13/F13</f>
        <v>1.2754404991619601</v>
      </c>
      <c r="O13" s="9">
        <f>K13-F13</f>
        <v>1955.6000000000004</v>
      </c>
    </row>
    <row r="14" spans="1:15" ht="12.75">
      <c r="A14" s="10" t="s">
        <v>37</v>
      </c>
      <c r="B14" s="5">
        <v>1925</v>
      </c>
      <c r="C14" s="5">
        <v>1.4</v>
      </c>
      <c r="D14" s="5">
        <v>0.4</v>
      </c>
      <c r="E14" s="5"/>
      <c r="F14" s="32">
        <f>B14-C14-D14-E14</f>
        <v>1923.1999999999998</v>
      </c>
      <c r="G14" s="5">
        <v>1998.6</v>
      </c>
      <c r="H14" s="5">
        <v>1.8</v>
      </c>
      <c r="I14" s="5">
        <v>0.4</v>
      </c>
      <c r="J14" s="5">
        <v>0</v>
      </c>
      <c r="K14" s="32">
        <f>G14-H14-I14-J14</f>
        <v>1996.3999999999999</v>
      </c>
      <c r="L14" s="8">
        <f>G14/B14</f>
        <v>1.0382337662337662</v>
      </c>
      <c r="M14" s="9">
        <f>G14-B14</f>
        <v>73.59999999999991</v>
      </c>
      <c r="N14" s="8">
        <f>K14/F14</f>
        <v>1.0380615640599002</v>
      </c>
      <c r="O14" s="9">
        <f>K14-F14</f>
        <v>73.20000000000005</v>
      </c>
    </row>
    <row r="15" spans="1:15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ht="12.75">
      <c r="A16" s="11" t="s">
        <v>17</v>
      </c>
      <c r="B16" s="7">
        <f>SUM(B17:B18)</f>
        <v>2559.1</v>
      </c>
      <c r="C16" s="7">
        <f>SUM(C17:C18)</f>
        <v>892.4</v>
      </c>
      <c r="D16" s="7">
        <f>SUM(D17:D18)</f>
        <v>927.7</v>
      </c>
      <c r="E16" s="7">
        <f aca="true" t="shared" si="2" ref="E16:J16">SUM(E17:E18)</f>
        <v>98.7</v>
      </c>
      <c r="F16" s="7">
        <f t="shared" si="2"/>
        <v>640.2999999999997</v>
      </c>
      <c r="G16" s="7">
        <f t="shared" si="2"/>
        <v>4740.2</v>
      </c>
      <c r="H16" s="7">
        <f t="shared" si="2"/>
        <v>1047.7</v>
      </c>
      <c r="I16" s="7">
        <f t="shared" si="2"/>
        <v>1098.6000000000001</v>
      </c>
      <c r="J16" s="7">
        <f t="shared" si="2"/>
        <v>235</v>
      </c>
      <c r="K16" s="7">
        <f>SUM(K17:K18)</f>
        <v>2358.8999999999996</v>
      </c>
      <c r="L16" s="8">
        <f>G16/B16</f>
        <v>1.852291821343441</v>
      </c>
      <c r="M16" s="9">
        <f>G16-B16</f>
        <v>2181.1</v>
      </c>
      <c r="N16" s="8">
        <f>K16/F16</f>
        <v>3.6840543495236617</v>
      </c>
      <c r="O16" s="9">
        <f>K16-F16</f>
        <v>1718.6</v>
      </c>
    </row>
    <row r="17" spans="1:15" s="17" customFormat="1" ht="12.75">
      <c r="A17" s="24" t="s">
        <v>14</v>
      </c>
      <c r="B17" s="25">
        <v>295.9</v>
      </c>
      <c r="C17" s="25">
        <v>137</v>
      </c>
      <c r="D17" s="25">
        <v>0</v>
      </c>
      <c r="E17" s="25">
        <v>0</v>
      </c>
      <c r="F17" s="25">
        <f>B17-C17-D17-E17</f>
        <v>158.89999999999998</v>
      </c>
      <c r="G17" s="25">
        <v>501.3</v>
      </c>
      <c r="H17" s="25">
        <v>181.5</v>
      </c>
      <c r="I17" s="25">
        <v>2.7</v>
      </c>
      <c r="J17" s="25">
        <v>12.9</v>
      </c>
      <c r="K17" s="32">
        <f>G17-H17-I17-J17</f>
        <v>304.20000000000005</v>
      </c>
      <c r="L17" s="14">
        <f>G17/B17</f>
        <v>1.69415343021291</v>
      </c>
      <c r="M17" s="27">
        <f>G17-B17</f>
        <v>205.40000000000003</v>
      </c>
      <c r="N17" s="14">
        <f>K17/F17</f>
        <v>1.914411579609818</v>
      </c>
      <c r="O17" s="27">
        <f>K17-F17</f>
        <v>145.30000000000007</v>
      </c>
    </row>
    <row r="18" spans="1:15" ht="12.75">
      <c r="A18" s="10" t="s">
        <v>15</v>
      </c>
      <c r="B18" s="5">
        <v>2263.2</v>
      </c>
      <c r="C18" s="5">
        <v>755.4</v>
      </c>
      <c r="D18" s="5">
        <v>927.7</v>
      </c>
      <c r="E18" s="5">
        <v>98.7</v>
      </c>
      <c r="F18" s="32">
        <f>B18-C18-D18-E18</f>
        <v>481.3999999999997</v>
      </c>
      <c r="G18" s="5">
        <v>4238.9</v>
      </c>
      <c r="H18" s="5">
        <v>866.2</v>
      </c>
      <c r="I18" s="5">
        <v>1095.9</v>
      </c>
      <c r="J18" s="5">
        <v>222.1</v>
      </c>
      <c r="K18" s="32">
        <f>G18-H18-I18-J18</f>
        <v>2054.7</v>
      </c>
      <c r="L18" s="12">
        <f>G18/B18</f>
        <v>1.8729674796747968</v>
      </c>
      <c r="M18" s="9">
        <f>G18-B18</f>
        <v>1975.6999999999998</v>
      </c>
      <c r="N18" s="12">
        <f>K18/F18</f>
        <v>4.268176152887414</v>
      </c>
      <c r="O18" s="9">
        <f>K18-F18</f>
        <v>1573.3000000000002</v>
      </c>
    </row>
    <row r="19" spans="1:15" ht="15">
      <c r="A19" s="11" t="s">
        <v>18</v>
      </c>
      <c r="B19" s="7">
        <v>4060</v>
      </c>
      <c r="C19" s="7">
        <v>0</v>
      </c>
      <c r="D19" s="7">
        <v>0</v>
      </c>
      <c r="E19" s="7">
        <v>0</v>
      </c>
      <c r="F19" s="7">
        <f>B19-C19-D19-E19</f>
        <v>4060</v>
      </c>
      <c r="G19" s="7">
        <v>4441.7</v>
      </c>
      <c r="H19" s="7">
        <v>0</v>
      </c>
      <c r="I19" s="7">
        <v>0</v>
      </c>
      <c r="J19" s="7">
        <v>0</v>
      </c>
      <c r="K19" s="7">
        <f>G19-H19-I19-J19</f>
        <v>4441.7</v>
      </c>
      <c r="L19" s="8">
        <f>G19/B19</f>
        <v>1.094014778325123</v>
      </c>
      <c r="M19" s="9">
        <f>G19-B19</f>
        <v>381.6999999999998</v>
      </c>
      <c r="N19" s="28" t="s">
        <v>19</v>
      </c>
      <c r="O19" s="28" t="s">
        <v>19</v>
      </c>
    </row>
    <row r="20" spans="1:15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/>
      <c r="M20" s="9"/>
      <c r="N20" s="8"/>
      <c r="O20" s="9"/>
    </row>
    <row r="21" spans="1:15" ht="12.75">
      <c r="A21" s="10" t="s">
        <v>15</v>
      </c>
      <c r="B21" s="30">
        <v>580.9</v>
      </c>
      <c r="C21" s="5">
        <v>0</v>
      </c>
      <c r="D21" s="5">
        <v>0</v>
      </c>
      <c r="E21" s="5">
        <v>0</v>
      </c>
      <c r="F21" s="7">
        <f aca="true" t="shared" si="3" ref="F21:F31">B21-C21-D21-E21</f>
        <v>580.9</v>
      </c>
      <c r="G21" s="30">
        <v>572.5</v>
      </c>
      <c r="H21" s="5">
        <v>0</v>
      </c>
      <c r="I21" s="5">
        <v>0</v>
      </c>
      <c r="J21" s="5">
        <v>0</v>
      </c>
      <c r="K21" s="7">
        <f>G21-H21-I21-J21</f>
        <v>572.5</v>
      </c>
      <c r="L21" s="8">
        <f aca="true" t="shared" si="4" ref="L21:L31">G21/B21</f>
        <v>0.9855396798071958</v>
      </c>
      <c r="M21" s="9">
        <f aca="true" t="shared" si="5" ref="M21:M32">G21-B21</f>
        <v>-8.399999999999977</v>
      </c>
      <c r="N21" s="8">
        <f aca="true" t="shared" si="6" ref="N21:N31">K21/F21</f>
        <v>0.9855396798071958</v>
      </c>
      <c r="O21" s="9">
        <f aca="true" t="shared" si="7" ref="O21:O32">K21-F21</f>
        <v>-8.399999999999977</v>
      </c>
    </row>
    <row r="22" spans="1:15" s="17" customFormat="1" ht="12.75">
      <c r="A22" s="29" t="s">
        <v>21</v>
      </c>
      <c r="B22" s="30">
        <v>9561.3</v>
      </c>
      <c r="C22" s="30">
        <v>3530.9</v>
      </c>
      <c r="D22" s="30">
        <v>800.2</v>
      </c>
      <c r="E22" s="30">
        <v>0</v>
      </c>
      <c r="F22" s="30">
        <f t="shared" si="3"/>
        <v>5230.2</v>
      </c>
      <c r="G22" s="30">
        <v>16675.3</v>
      </c>
      <c r="H22" s="30">
        <v>4905.7</v>
      </c>
      <c r="I22" s="30">
        <v>4724.7</v>
      </c>
      <c r="J22" s="30">
        <v>170</v>
      </c>
      <c r="K22" s="7">
        <f>G22-H22-I22-J22</f>
        <v>6874.899999999999</v>
      </c>
      <c r="L22" s="26">
        <f t="shared" si="4"/>
        <v>1.7440410822796064</v>
      </c>
      <c r="M22" s="27">
        <f t="shared" si="5"/>
        <v>7114</v>
      </c>
      <c r="N22" s="26">
        <f t="shared" si="6"/>
        <v>1.3144621620588122</v>
      </c>
      <c r="O22" s="27">
        <f t="shared" si="7"/>
        <v>1644.699999999999</v>
      </c>
    </row>
    <row r="23" spans="1:15" s="17" customFormat="1" ht="25.5">
      <c r="A23" s="29" t="s">
        <v>22</v>
      </c>
      <c r="B23" s="30">
        <v>29.2</v>
      </c>
      <c r="C23" s="30">
        <v>0</v>
      </c>
      <c r="D23" s="30">
        <v>0</v>
      </c>
      <c r="E23" s="30">
        <v>0</v>
      </c>
      <c r="F23" s="30">
        <f t="shared" si="3"/>
        <v>29.2</v>
      </c>
      <c r="G23" s="30">
        <v>89.8</v>
      </c>
      <c r="H23" s="30">
        <v>0</v>
      </c>
      <c r="I23" s="30">
        <v>0</v>
      </c>
      <c r="J23" s="30">
        <v>0.4</v>
      </c>
      <c r="K23" s="30">
        <f>G23-H23-I23</f>
        <v>89.8</v>
      </c>
      <c r="L23" s="26">
        <f t="shared" si="4"/>
        <v>3.0753424657534247</v>
      </c>
      <c r="M23" s="27">
        <f t="shared" si="5"/>
        <v>60.599999999999994</v>
      </c>
      <c r="N23" s="26">
        <f t="shared" si="6"/>
        <v>3.0753424657534247</v>
      </c>
      <c r="O23" s="27">
        <f t="shared" si="7"/>
        <v>60.599999999999994</v>
      </c>
    </row>
    <row r="24" spans="1:15" ht="24" customHeight="1">
      <c r="A24" s="13" t="s">
        <v>23</v>
      </c>
      <c r="B24" s="7">
        <f>SUM(B25:B26)</f>
        <v>1004.3</v>
      </c>
      <c r="C24" s="7">
        <f>SUM(C25:C26)</f>
        <v>0</v>
      </c>
      <c r="D24" s="7">
        <f>SUM(D25:D26)</f>
        <v>0</v>
      </c>
      <c r="E24" s="7">
        <f aca="true" t="shared" si="8" ref="E24:J24">SUM(E25:E26)</f>
        <v>0</v>
      </c>
      <c r="F24" s="7">
        <f t="shared" si="3"/>
        <v>1004.3</v>
      </c>
      <c r="G24" s="7">
        <f t="shared" si="8"/>
        <v>1080.2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>SUM(K25:K26)</f>
        <v>1080.2</v>
      </c>
      <c r="L24" s="8">
        <f t="shared" si="4"/>
        <v>1.0755750273822564</v>
      </c>
      <c r="M24" s="9">
        <f t="shared" si="5"/>
        <v>75.90000000000009</v>
      </c>
      <c r="N24" s="8">
        <f t="shared" si="6"/>
        <v>1.0755750273822564</v>
      </c>
      <c r="O24" s="9">
        <f t="shared" si="7"/>
        <v>75.90000000000009</v>
      </c>
    </row>
    <row r="25" spans="1:15" s="17" customFormat="1" ht="12.75">
      <c r="A25" s="24" t="s">
        <v>14</v>
      </c>
      <c r="B25" s="25">
        <v>51.4</v>
      </c>
      <c r="C25" s="25">
        <v>0</v>
      </c>
      <c r="D25" s="25">
        <v>0</v>
      </c>
      <c r="E25" s="25"/>
      <c r="F25" s="25">
        <f t="shared" si="3"/>
        <v>51.4</v>
      </c>
      <c r="G25" s="25">
        <v>157.4</v>
      </c>
      <c r="H25" s="25">
        <v>0</v>
      </c>
      <c r="I25" s="25">
        <v>0</v>
      </c>
      <c r="J25" s="25">
        <v>0</v>
      </c>
      <c r="K25" s="25">
        <f>G25-H25-I25</f>
        <v>157.4</v>
      </c>
      <c r="L25" s="14">
        <f t="shared" si="4"/>
        <v>3.0622568093385216</v>
      </c>
      <c r="M25" s="27">
        <f t="shared" si="5"/>
        <v>106</v>
      </c>
      <c r="N25" s="14">
        <f t="shared" si="6"/>
        <v>3.0622568093385216</v>
      </c>
      <c r="O25" s="27">
        <f t="shared" si="7"/>
        <v>106</v>
      </c>
    </row>
    <row r="26" spans="1:15" ht="12.75">
      <c r="A26" s="10" t="s">
        <v>15</v>
      </c>
      <c r="B26" s="5">
        <v>952.9</v>
      </c>
      <c r="C26" s="5">
        <v>0</v>
      </c>
      <c r="D26" s="5">
        <v>0</v>
      </c>
      <c r="E26" s="5"/>
      <c r="F26" s="32">
        <f t="shared" si="3"/>
        <v>952.9</v>
      </c>
      <c r="G26" s="5">
        <v>922.8</v>
      </c>
      <c r="H26" s="5">
        <v>0</v>
      </c>
      <c r="I26" s="5">
        <v>0</v>
      </c>
      <c r="J26" s="5">
        <v>0</v>
      </c>
      <c r="K26" s="5">
        <f>G26-H26-I26</f>
        <v>922.8</v>
      </c>
      <c r="L26" s="12">
        <f t="shared" si="4"/>
        <v>0.9684122153426382</v>
      </c>
      <c r="M26" s="9">
        <f t="shared" si="5"/>
        <v>-30.100000000000023</v>
      </c>
      <c r="N26" s="12">
        <f t="shared" si="6"/>
        <v>0.9684122153426382</v>
      </c>
      <c r="O26" s="9">
        <f t="shared" si="7"/>
        <v>-30.100000000000023</v>
      </c>
    </row>
    <row r="27" spans="1:15" ht="12.75">
      <c r="A27" s="11" t="s">
        <v>24</v>
      </c>
      <c r="B27" s="7">
        <f>SUM(B28:B29)</f>
        <v>20301.5</v>
      </c>
      <c r="C27" s="7">
        <f>SUM(C28:C29)</f>
        <v>13479.1</v>
      </c>
      <c r="D27" s="7">
        <f>SUM(D28:D29)</f>
        <v>3039.9</v>
      </c>
      <c r="E27" s="7">
        <f aca="true" t="shared" si="9" ref="E27:J27">SUM(E28:E29)</f>
        <v>0</v>
      </c>
      <c r="F27" s="7">
        <f t="shared" si="3"/>
        <v>3782.4999999999995</v>
      </c>
      <c r="G27" s="7">
        <f t="shared" si="9"/>
        <v>23732.5</v>
      </c>
      <c r="H27" s="7">
        <f t="shared" si="9"/>
        <v>15371.8</v>
      </c>
      <c r="I27" s="7">
        <f t="shared" si="9"/>
        <v>3589.6</v>
      </c>
      <c r="J27" s="7">
        <f t="shared" si="9"/>
        <v>0</v>
      </c>
      <c r="K27" s="7">
        <f>SUM(K28:K29)</f>
        <v>4771.100000000001</v>
      </c>
      <c r="L27" s="8">
        <f t="shared" si="4"/>
        <v>1.1690022904711475</v>
      </c>
      <c r="M27" s="9">
        <f t="shared" si="5"/>
        <v>3431</v>
      </c>
      <c r="N27" s="8">
        <f t="shared" si="6"/>
        <v>1.2613615333773964</v>
      </c>
      <c r="O27" s="9">
        <f t="shared" si="7"/>
        <v>988.6000000000017</v>
      </c>
    </row>
    <row r="28" spans="1:15" s="17" customFormat="1" ht="12.75">
      <c r="A28" s="24" t="s">
        <v>14</v>
      </c>
      <c r="B28" s="25">
        <v>20297.8</v>
      </c>
      <c r="C28" s="25">
        <v>13477.7</v>
      </c>
      <c r="D28" s="25">
        <v>3039.5</v>
      </c>
      <c r="E28" s="25"/>
      <c r="F28" s="25">
        <f t="shared" si="3"/>
        <v>3780.5999999999985</v>
      </c>
      <c r="G28" s="25">
        <v>23727.4</v>
      </c>
      <c r="H28" s="25">
        <v>15370</v>
      </c>
      <c r="I28" s="25">
        <v>3589.2</v>
      </c>
      <c r="J28" s="25">
        <v>0</v>
      </c>
      <c r="K28" s="5">
        <f>G28-H28-I28</f>
        <v>4768.200000000002</v>
      </c>
      <c r="L28" s="14">
        <f t="shared" si="4"/>
        <v>1.168964124190799</v>
      </c>
      <c r="M28" s="27">
        <f t="shared" si="5"/>
        <v>3429.600000000002</v>
      </c>
      <c r="N28" s="14">
        <f t="shared" si="6"/>
        <v>1.2612283764481838</v>
      </c>
      <c r="O28" s="9">
        <f t="shared" si="7"/>
        <v>987.6000000000031</v>
      </c>
    </row>
    <row r="29" spans="1:15" ht="12.75">
      <c r="A29" s="10" t="s">
        <v>15</v>
      </c>
      <c r="B29" s="5">
        <v>3.7</v>
      </c>
      <c r="C29" s="5">
        <v>1.4</v>
      </c>
      <c r="D29" s="5">
        <v>0.4</v>
      </c>
      <c r="E29" s="5"/>
      <c r="F29" s="32">
        <f t="shared" si="3"/>
        <v>1.9000000000000004</v>
      </c>
      <c r="G29" s="5">
        <v>5.1</v>
      </c>
      <c r="H29" s="5">
        <v>1.8</v>
      </c>
      <c r="I29" s="5">
        <v>0.4</v>
      </c>
      <c r="J29" s="5">
        <v>0</v>
      </c>
      <c r="K29" s="5">
        <f>G29-H29-I29</f>
        <v>2.9</v>
      </c>
      <c r="L29" s="14">
        <f t="shared" si="4"/>
        <v>1.3783783783783783</v>
      </c>
      <c r="M29" s="9">
        <f t="shared" si="5"/>
        <v>1.3999999999999995</v>
      </c>
      <c r="N29" s="12">
        <f t="shared" si="6"/>
        <v>1.5263157894736838</v>
      </c>
      <c r="O29" s="9">
        <f t="shared" si="7"/>
        <v>0.9999999999999996</v>
      </c>
    </row>
    <row r="30" spans="1:15" ht="12.75">
      <c r="A30" s="11" t="s">
        <v>25</v>
      </c>
      <c r="B30" s="7">
        <f>SUM(B31:B32)</f>
        <v>19355.3</v>
      </c>
      <c r="C30" s="7">
        <f>SUM(C31:C32)</f>
        <v>13477.7</v>
      </c>
      <c r="D30" s="7">
        <f>SUM(D31:D32)</f>
        <v>2183.1</v>
      </c>
      <c r="E30" s="7">
        <f>SUM(E31:E32)</f>
        <v>0</v>
      </c>
      <c r="F30" s="7">
        <f t="shared" si="3"/>
        <v>3694.4999999999986</v>
      </c>
      <c r="G30" s="7">
        <f>SUM(G31:G32)</f>
        <v>22305.7</v>
      </c>
      <c r="H30" s="7">
        <f>SUM(H31:H32)</f>
        <v>15369.1</v>
      </c>
      <c r="I30" s="7">
        <f>SUM(I31:I32)</f>
        <v>2588.2</v>
      </c>
      <c r="J30" s="7">
        <f>SUM(J31:J32)</f>
        <v>0</v>
      </c>
      <c r="K30" s="7">
        <f>SUM(K31:K32)</f>
        <v>4348.400000000001</v>
      </c>
      <c r="L30" s="8">
        <f t="shared" si="4"/>
        <v>1.1524337003301421</v>
      </c>
      <c r="M30" s="9">
        <f t="shared" si="5"/>
        <v>2950.4000000000015</v>
      </c>
      <c r="N30" s="8">
        <f t="shared" si="6"/>
        <v>1.1769928271755319</v>
      </c>
      <c r="O30" s="9">
        <f t="shared" si="7"/>
        <v>653.9000000000019</v>
      </c>
    </row>
    <row r="31" spans="1:15" s="17" customFormat="1" ht="12.75">
      <c r="A31" s="24" t="s">
        <v>14</v>
      </c>
      <c r="B31" s="25">
        <v>19355.3</v>
      </c>
      <c r="C31" s="25">
        <v>13477.7</v>
      </c>
      <c r="D31" s="25">
        <v>2183.1</v>
      </c>
      <c r="E31" s="25"/>
      <c r="F31" s="25">
        <f t="shared" si="3"/>
        <v>3694.4999999999986</v>
      </c>
      <c r="G31" s="25">
        <v>22305.7</v>
      </c>
      <c r="H31" s="25">
        <v>15369.1</v>
      </c>
      <c r="I31" s="25">
        <v>2588.2</v>
      </c>
      <c r="J31" s="25">
        <v>0</v>
      </c>
      <c r="K31" s="25">
        <f>G31-H31-I31-J31</f>
        <v>4348.400000000001</v>
      </c>
      <c r="L31" s="14">
        <f t="shared" si="4"/>
        <v>1.1524337003301421</v>
      </c>
      <c r="M31" s="27">
        <f t="shared" si="5"/>
        <v>2950.4000000000015</v>
      </c>
      <c r="N31" s="14">
        <f t="shared" si="6"/>
        <v>1.1769928271755319</v>
      </c>
      <c r="O31" s="27">
        <f t="shared" si="7"/>
        <v>653.9000000000019</v>
      </c>
    </row>
    <row r="32" spans="1:15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32"/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9" t="e">
        <f t="shared" si="5"/>
        <v>#VALUE!</v>
      </c>
      <c r="N32" s="20" t="s">
        <v>19</v>
      </c>
      <c r="O32" s="9" t="e">
        <f t="shared" si="7"/>
        <v>#VALUE!</v>
      </c>
    </row>
    <row r="33" spans="1:15" s="17" customFormat="1" ht="51" customHeight="1">
      <c r="A33" s="15" t="s">
        <v>27</v>
      </c>
      <c r="B33" s="7">
        <v>989.3</v>
      </c>
      <c r="C33" s="5">
        <v>0</v>
      </c>
      <c r="D33" s="5">
        <v>0</v>
      </c>
      <c r="E33" s="5">
        <v>0</v>
      </c>
      <c r="F33" s="7">
        <f>B33-C33-D33-E33</f>
        <v>989.3</v>
      </c>
      <c r="G33" s="7">
        <v>1022.7</v>
      </c>
      <c r="H33" s="16">
        <v>0</v>
      </c>
      <c r="I33" s="16">
        <v>0</v>
      </c>
      <c r="J33" s="16">
        <v>0</v>
      </c>
      <c r="K33" s="7">
        <f>G33-H33-I33-J33</f>
        <v>1022.7</v>
      </c>
      <c r="L33" s="8">
        <f>G33/B33</f>
        <v>1.0337612453249774</v>
      </c>
      <c r="M33" s="9">
        <f>G33-B33</f>
        <v>33.40000000000009</v>
      </c>
      <c r="N33" s="8">
        <f>K33/F33</f>
        <v>1.0337612453249774</v>
      </c>
      <c r="O33" s="9">
        <f>K33-F33</f>
        <v>33.40000000000009</v>
      </c>
    </row>
    <row r="34" spans="1:15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>
      <c r="A35" s="15" t="s">
        <v>29</v>
      </c>
      <c r="B35" s="7">
        <v>464</v>
      </c>
      <c r="C35" s="5">
        <v>0</v>
      </c>
      <c r="D35" s="5">
        <v>0</v>
      </c>
      <c r="E35" s="5">
        <v>0</v>
      </c>
      <c r="F35" s="7">
        <f>B35-C35-D35-E35</f>
        <v>464</v>
      </c>
      <c r="G35" s="7">
        <v>515</v>
      </c>
      <c r="H35" s="5">
        <v>0</v>
      </c>
      <c r="I35" s="5">
        <v>0</v>
      </c>
      <c r="J35" s="5">
        <v>0</v>
      </c>
      <c r="K35" s="7">
        <f>G35-H35-I35-J35</f>
        <v>515</v>
      </c>
      <c r="L35" s="8">
        <f>G35/B35</f>
        <v>1.1099137931034482</v>
      </c>
      <c r="M35" s="9">
        <f>G35-B35</f>
        <v>51</v>
      </c>
      <c r="N35" s="8">
        <f>K35/F35</f>
        <v>1.1099137931034482</v>
      </c>
      <c r="O35" s="9">
        <f>K35-F35</f>
        <v>51</v>
      </c>
    </row>
    <row r="36" spans="1:15" ht="54.75" customHeight="1">
      <c r="A36" s="31" t="s">
        <v>30</v>
      </c>
      <c r="B36" s="7">
        <v>0.2</v>
      </c>
      <c r="C36" s="7">
        <v>0</v>
      </c>
      <c r="D36" s="7">
        <v>0</v>
      </c>
      <c r="E36" s="7">
        <v>0</v>
      </c>
      <c r="F36" s="7">
        <f>B36-C36-D36</f>
        <v>0.2</v>
      </c>
      <c r="G36" s="7">
        <v>0.1</v>
      </c>
      <c r="H36" s="7">
        <v>0</v>
      </c>
      <c r="I36" s="7">
        <v>0</v>
      </c>
      <c r="J36" s="7">
        <v>0</v>
      </c>
      <c r="K36" s="7">
        <f>G36-H36-I36</f>
        <v>0.1</v>
      </c>
      <c r="L36" s="8">
        <f>G36/B36</f>
        <v>0.5</v>
      </c>
      <c r="M36" s="9">
        <f>G36-B36</f>
        <v>-0.1</v>
      </c>
      <c r="N36" s="8">
        <f>K36/F36</f>
        <v>0.5</v>
      </c>
      <c r="O36" s="9">
        <f>K36-F36</f>
        <v>-0.1</v>
      </c>
    </row>
    <row r="37" spans="1:15" ht="33.75" customHeight="1">
      <c r="A37" s="31" t="s">
        <v>31</v>
      </c>
      <c r="B37" s="7">
        <v>7667</v>
      </c>
      <c r="C37" s="7">
        <v>0</v>
      </c>
      <c r="D37" s="7">
        <v>0</v>
      </c>
      <c r="E37" s="7">
        <v>0</v>
      </c>
      <c r="F37" s="7">
        <f>B37-C37-D37</f>
        <v>7667</v>
      </c>
      <c r="G37" s="7">
        <v>8986.6</v>
      </c>
      <c r="H37" s="7">
        <v>0</v>
      </c>
      <c r="I37" s="7">
        <v>0</v>
      </c>
      <c r="J37" s="7">
        <v>0</v>
      </c>
      <c r="K37" s="7">
        <f>G37-H37-I37</f>
        <v>8986.6</v>
      </c>
      <c r="L37" s="8">
        <f>G37/B37</f>
        <v>1.1721142559019173</v>
      </c>
      <c r="M37" s="9">
        <f>G37-B37</f>
        <v>1319.6000000000004</v>
      </c>
      <c r="N37" s="8">
        <f>K37/F37</f>
        <v>1.1721142559019173</v>
      </c>
      <c r="O37" s="9">
        <f>K37-F37</f>
        <v>1319.6000000000004</v>
      </c>
    </row>
    <row r="38" ht="15">
      <c r="A38" s="2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2.7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2.7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2.7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2.7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2.7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2.7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2.7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2.7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2.7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2.7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sheetProtection/>
  <mergeCells count="6">
    <mergeCell ref="O4:O5"/>
    <mergeCell ref="B4:F4"/>
    <mergeCell ref="G4:K4"/>
    <mergeCell ref="L4:L5"/>
    <mergeCell ref="M4:M5"/>
    <mergeCell ref="N4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Губина Елена Юрьевна</cp:lastModifiedBy>
  <cp:lastPrinted>2018-04-05T11:46:01Z</cp:lastPrinted>
  <dcterms:created xsi:type="dcterms:W3CDTF">2017-12-06T04:10:52Z</dcterms:created>
  <dcterms:modified xsi:type="dcterms:W3CDTF">2018-04-16T06:57:19Z</dcterms:modified>
  <cp:category/>
  <cp:version/>
  <cp:contentType/>
  <cp:contentStatus/>
</cp:coreProperties>
</file>