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6150" activeTab="0"/>
  </bookViews>
  <sheets>
    <sheet name="Лист1" sheetId="1" r:id="rId1"/>
  </sheets>
  <definedNames>
    <definedName name="_xlnm.Print_Area" localSheetId="0">'Лист1'!$A$1:$Q$37</definedName>
  </definedNames>
  <calcPr fullCalcOnLoad="1"/>
</workbook>
</file>

<file path=xl/sharedStrings.xml><?xml version="1.0" encoding="utf-8"?>
<sst xmlns="http://schemas.openxmlformats.org/spreadsheetml/2006/main" count="66" uniqueCount="39">
  <si>
    <t>Динамика поступлений  по УФНС России по Томской области</t>
  </si>
  <si>
    <t>Темп роста по общей сумме поступлений, %</t>
  </si>
  <si>
    <t>Увели-чение, (снижение) млн.руб.</t>
  </si>
  <si>
    <t>Темп роста без переданных,%</t>
  </si>
  <si>
    <t>Показатели</t>
  </si>
  <si>
    <t>МРИ 1</t>
  </si>
  <si>
    <t>МРИ 2</t>
  </si>
  <si>
    <t>Другие МРИ по КН</t>
  </si>
  <si>
    <t>Всего поступило в бюджетную систему с учетом страховых взносов</t>
  </si>
  <si>
    <t xml:space="preserve">               в том числе:</t>
  </si>
  <si>
    <t>Поступило в бюджетную систему РФ без страховых взносов</t>
  </si>
  <si>
    <t>Поступило в бюджетную систему РФ без страховых взносов и НДПИ</t>
  </si>
  <si>
    <t xml:space="preserve">   Налоги и сборы в консолидированный бюджет РФ</t>
  </si>
  <si>
    <t xml:space="preserve">               в федеральный бюджет</t>
  </si>
  <si>
    <t xml:space="preserve">                    в КБ  субъекта</t>
  </si>
  <si>
    <t xml:space="preserve">               в  т.ч.      в местные бюджеты</t>
  </si>
  <si>
    <t xml:space="preserve">                               из них:</t>
  </si>
  <si>
    <t xml:space="preserve">     Налог на прибыль организаций</t>
  </si>
  <si>
    <t xml:space="preserve">      НДФЛ в КБ субъекта РФ</t>
  </si>
  <si>
    <t>X</t>
  </si>
  <si>
    <t xml:space="preserve">      Налоги на совокупный доход</t>
  </si>
  <si>
    <t xml:space="preserve">      НДС</t>
  </si>
  <si>
    <t xml:space="preserve">      НДС на товары, ввозимые на территорию РФ </t>
  </si>
  <si>
    <t xml:space="preserve">      Акцизы по товарам, производимым на территории РФ</t>
  </si>
  <si>
    <t xml:space="preserve">      НДПИ </t>
  </si>
  <si>
    <t xml:space="preserve">          из него НДПИ нефть</t>
  </si>
  <si>
    <t xml:space="preserve">                    в консолидированный бюджет субъекта</t>
  </si>
  <si>
    <r>
      <t xml:space="preserve">Имущественные налоги </t>
    </r>
    <r>
      <rPr>
        <sz val="8"/>
        <rFont val="Arial Cyr"/>
        <family val="0"/>
      </rPr>
      <t>(налог на имущество организаций и физических лиц, транспортный налог, земельный налог, налог на игорный бизнес)</t>
    </r>
  </si>
  <si>
    <t>в т.ч.</t>
  </si>
  <si>
    <t>Налог на имущество организаций                    в КБ  субъекта</t>
  </si>
  <si>
    <t>Государственные внебюджетные фонды (за счет ЕСН, без расходов на государственное социальное страхование, а также за счет налогов со специальным налоговым режимом)</t>
  </si>
  <si>
    <t>Страховые взносы на обязательное социальное страхование в РФ*</t>
  </si>
  <si>
    <t>2019 год</t>
  </si>
  <si>
    <t>Межрайонные по КН</t>
  </si>
  <si>
    <t>2020 год</t>
  </si>
  <si>
    <t>На 01.05.2019г.</t>
  </si>
  <si>
    <t>На 01.05.2020г.</t>
  </si>
  <si>
    <t>На 01.05.2020г. без переданных</t>
  </si>
  <si>
    <t>На 01.05.2019г. без переданных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</si>
</sst>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0.0%"/>
    <numFmt numFmtId="166" formatCode="#,##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8"/>
      <name val="Arial Cyr"/>
      <family val="0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i/>
      <sz val="10"/>
      <color indexed="10"/>
      <name val="Arial Cyr"/>
      <family val="0"/>
    </font>
    <font>
      <b/>
      <i/>
      <sz val="10"/>
      <color indexed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i/>
      <sz val="10"/>
      <color rgb="FFFF0000"/>
      <name val="Arial Cyr"/>
      <family val="0"/>
    </font>
    <font>
      <b/>
      <sz val="10"/>
      <color rgb="FFFF0000"/>
      <name val="Arial Cyr"/>
      <family val="0"/>
    </font>
    <font>
      <b/>
      <i/>
      <sz val="10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2" fillId="0" borderId="0" xfId="52" applyFill="1">
      <alignment/>
      <protection/>
    </xf>
    <xf numFmtId="164" fontId="2" fillId="0" borderId="0" xfId="52" applyNumberFormat="1" applyFill="1">
      <alignment/>
      <protection/>
    </xf>
    <xf numFmtId="0" fontId="2" fillId="0" borderId="10" xfId="52" applyFill="1" applyBorder="1">
      <alignment/>
      <protection/>
    </xf>
    <xf numFmtId="166" fontId="4" fillId="0" borderId="10" xfId="52" applyNumberFormat="1" applyFont="1" applyFill="1" applyBorder="1">
      <alignment/>
      <protection/>
    </xf>
    <xf numFmtId="0" fontId="8" fillId="0" borderId="10" xfId="52" applyFont="1" applyFill="1" applyBorder="1">
      <alignment/>
      <protection/>
    </xf>
    <xf numFmtId="0" fontId="4" fillId="0" borderId="10" xfId="52" applyFont="1" applyFill="1" applyBorder="1">
      <alignment/>
      <protection/>
    </xf>
    <xf numFmtId="0" fontId="4" fillId="0" borderId="10" xfId="52" applyFont="1" applyFill="1" applyBorder="1" applyAlignment="1">
      <alignment wrapText="1" shrinkToFit="1"/>
      <protection/>
    </xf>
    <xf numFmtId="0" fontId="10" fillId="0" borderId="10" xfId="52" applyFont="1" applyFill="1" applyBorder="1" applyAlignment="1">
      <alignment wrapText="1" shrinkToFit="1"/>
      <protection/>
    </xf>
    <xf numFmtId="0" fontId="6" fillId="0" borderId="0" xfId="52" applyFont="1" applyFill="1">
      <alignment/>
      <protection/>
    </xf>
    <xf numFmtId="0" fontId="2" fillId="0" borderId="10" xfId="52" applyFont="1" applyFill="1" applyBorder="1" applyAlignment="1">
      <alignment wrapText="1" shrinkToFit="1"/>
      <protection/>
    </xf>
    <xf numFmtId="0" fontId="0" fillId="0" borderId="0" xfId="52" applyFont="1" applyFill="1">
      <alignment/>
      <protection/>
    </xf>
    <xf numFmtId="0" fontId="4" fillId="0" borderId="10" xfId="0" applyFont="1" applyFill="1" applyBorder="1" applyAlignment="1">
      <alignment wrapText="1" shrinkToFit="1"/>
    </xf>
    <xf numFmtId="0" fontId="5" fillId="0" borderId="10" xfId="0" applyFont="1" applyFill="1" applyBorder="1" applyAlignment="1">
      <alignment wrapText="1" shrinkToFit="1"/>
    </xf>
    <xf numFmtId="0" fontId="6" fillId="0" borderId="10" xfId="52" applyFont="1" applyFill="1" applyBorder="1">
      <alignment/>
      <protection/>
    </xf>
    <xf numFmtId="166" fontId="7" fillId="0" borderId="10" xfId="52" applyNumberFormat="1" applyFont="1" applyFill="1" applyBorder="1">
      <alignment/>
      <protection/>
    </xf>
    <xf numFmtId="0" fontId="7" fillId="0" borderId="10" xfId="52" applyFont="1" applyFill="1" applyBorder="1" applyAlignment="1">
      <alignment wrapText="1" shrinkToFit="1"/>
      <protection/>
    </xf>
    <xf numFmtId="0" fontId="10" fillId="0" borderId="10" xfId="0" applyFont="1" applyFill="1" applyBorder="1" applyAlignment="1">
      <alignment wrapText="1" shrinkToFit="1"/>
    </xf>
    <xf numFmtId="164" fontId="0" fillId="0" borderId="10" xfId="52" applyNumberFormat="1" applyFont="1" applyFill="1" applyBorder="1" applyAlignment="1">
      <alignment wrapText="1" shrinkToFit="1"/>
      <protection/>
    </xf>
    <xf numFmtId="164" fontId="2" fillId="0" borderId="10" xfId="52" applyNumberFormat="1" applyFill="1" applyBorder="1">
      <alignment/>
      <protection/>
    </xf>
    <xf numFmtId="164" fontId="2" fillId="0" borderId="10" xfId="52" applyNumberFormat="1" applyFill="1" applyBorder="1" applyAlignment="1">
      <alignment wrapText="1" shrinkToFit="1"/>
      <protection/>
    </xf>
    <xf numFmtId="164" fontId="2" fillId="33" borderId="0" xfId="52" applyNumberFormat="1" applyFill="1">
      <alignment/>
      <protection/>
    </xf>
    <xf numFmtId="0" fontId="2" fillId="33" borderId="0" xfId="52" applyFill="1">
      <alignment/>
      <protection/>
    </xf>
    <xf numFmtId="165" fontId="4" fillId="34" borderId="10" xfId="52" applyNumberFormat="1" applyFont="1" applyFill="1" applyBorder="1">
      <alignment/>
      <protection/>
    </xf>
    <xf numFmtId="166" fontId="4" fillId="34" borderId="10" xfId="52" applyNumberFormat="1" applyFont="1" applyFill="1" applyBorder="1">
      <alignment/>
      <protection/>
    </xf>
    <xf numFmtId="165" fontId="7" fillId="34" borderId="10" xfId="52" applyNumberFormat="1" applyFont="1" applyFill="1" applyBorder="1">
      <alignment/>
      <protection/>
    </xf>
    <xf numFmtId="166" fontId="7" fillId="34" borderId="10" xfId="52" applyNumberFormat="1" applyFont="1" applyFill="1" applyBorder="1">
      <alignment/>
      <protection/>
    </xf>
    <xf numFmtId="165" fontId="6" fillId="34" borderId="10" xfId="52" applyNumberFormat="1" applyFont="1" applyFill="1" applyBorder="1">
      <alignment/>
      <protection/>
    </xf>
    <xf numFmtId="164" fontId="9" fillId="34" borderId="10" xfId="0" applyNumberFormat="1" applyFont="1" applyFill="1" applyBorder="1" applyAlignment="1">
      <alignment horizontal="center" vertical="center"/>
    </xf>
    <xf numFmtId="165" fontId="2" fillId="34" borderId="10" xfId="52" applyNumberFormat="1" applyFont="1" applyFill="1" applyBorder="1">
      <alignment/>
      <protection/>
    </xf>
    <xf numFmtId="49" fontId="2" fillId="34" borderId="10" xfId="52" applyNumberFormat="1" applyFill="1" applyBorder="1" applyAlignment="1">
      <alignment horizontal="center"/>
      <protection/>
    </xf>
    <xf numFmtId="166" fontId="2" fillId="0" borderId="10" xfId="52" applyNumberFormat="1" applyFill="1" applyBorder="1">
      <alignment/>
      <protection/>
    </xf>
    <xf numFmtId="166" fontId="2" fillId="34" borderId="10" xfId="52" applyNumberFormat="1" applyFont="1" applyFill="1" applyBorder="1">
      <alignment/>
      <protection/>
    </xf>
    <xf numFmtId="166" fontId="47" fillId="34" borderId="10" xfId="52" applyNumberFormat="1" applyFont="1" applyFill="1" applyBorder="1">
      <alignment/>
      <protection/>
    </xf>
    <xf numFmtId="166" fontId="6" fillId="0" borderId="10" xfId="52" applyNumberFormat="1" applyFont="1" applyFill="1" applyBorder="1">
      <alignment/>
      <protection/>
    </xf>
    <xf numFmtId="166" fontId="2" fillId="0" borderId="10" xfId="52" applyNumberFormat="1" applyFont="1" applyFill="1" applyBorder="1">
      <alignment/>
      <protection/>
    </xf>
    <xf numFmtId="166" fontId="6" fillId="34" borderId="10" xfId="52" applyNumberFormat="1" applyFont="1" applyFill="1" applyBorder="1">
      <alignment/>
      <protection/>
    </xf>
    <xf numFmtId="166" fontId="48" fillId="34" borderId="10" xfId="52" applyNumberFormat="1" applyFont="1" applyFill="1" applyBorder="1">
      <alignment/>
      <protection/>
    </xf>
    <xf numFmtId="166" fontId="49" fillId="34" borderId="10" xfId="52" applyNumberFormat="1" applyFont="1" applyFill="1" applyBorder="1">
      <alignment/>
      <protection/>
    </xf>
    <xf numFmtId="166" fontId="50" fillId="34" borderId="10" xfId="52" applyNumberFormat="1" applyFont="1" applyFill="1" applyBorder="1">
      <alignment/>
      <protection/>
    </xf>
    <xf numFmtId="166" fontId="2" fillId="0" borderId="10" xfId="52" applyNumberFormat="1" applyFill="1" applyBorder="1" applyAlignment="1">
      <alignment horizontal="center"/>
      <protection/>
    </xf>
    <xf numFmtId="166" fontId="47" fillId="34" borderId="10" xfId="52" applyNumberFormat="1" applyFont="1" applyFill="1" applyBorder="1" applyAlignment="1">
      <alignment horizontal="center"/>
      <protection/>
    </xf>
    <xf numFmtId="166" fontId="2" fillId="34" borderId="10" xfId="52" applyNumberFormat="1" applyFont="1" applyFill="1" applyBorder="1" applyAlignment="1">
      <alignment horizontal="center"/>
      <protection/>
    </xf>
    <xf numFmtId="166" fontId="4" fillId="0" borderId="10" xfId="52" applyNumberFormat="1" applyFont="1" applyFill="1" applyBorder="1" applyAlignment="1">
      <alignment horizontal="right"/>
      <protection/>
    </xf>
    <xf numFmtId="166" fontId="49" fillId="34" borderId="10" xfId="52" applyNumberFormat="1" applyFont="1" applyFill="1" applyBorder="1" applyAlignment="1">
      <alignment horizontal="right"/>
      <protection/>
    </xf>
    <xf numFmtId="166" fontId="4" fillId="34" borderId="10" xfId="52" applyNumberFormat="1" applyFont="1" applyFill="1" applyBorder="1" applyAlignment="1">
      <alignment horizontal="right"/>
      <protection/>
    </xf>
    <xf numFmtId="166" fontId="2" fillId="0" borderId="10" xfId="52" applyNumberFormat="1" applyFill="1" applyBorder="1" applyAlignment="1">
      <alignment horizontal="right"/>
      <protection/>
    </xf>
    <xf numFmtId="166" fontId="47" fillId="34" borderId="10" xfId="52" applyNumberFormat="1" applyFont="1" applyFill="1" applyBorder="1" applyAlignment="1">
      <alignment horizontal="right"/>
      <protection/>
    </xf>
    <xf numFmtId="164" fontId="2" fillId="0" borderId="11" xfId="52" applyNumberFormat="1" applyFill="1" applyBorder="1" applyAlignment="1">
      <alignment horizontal="center" wrapText="1" shrinkToFit="1"/>
      <protection/>
    </xf>
    <xf numFmtId="164" fontId="2" fillId="0" borderId="12" xfId="52" applyNumberFormat="1" applyFill="1" applyBorder="1" applyAlignment="1">
      <alignment horizontal="center" wrapText="1" shrinkToFit="1"/>
      <protection/>
    </xf>
    <xf numFmtId="164" fontId="0" fillId="0" borderId="13" xfId="52" applyNumberFormat="1" applyFont="1" applyFill="1" applyBorder="1" applyAlignment="1">
      <alignment horizontal="center"/>
      <protection/>
    </xf>
    <xf numFmtId="164" fontId="2" fillId="0" borderId="14" xfId="52" applyNumberFormat="1" applyFill="1" applyBorder="1" applyAlignment="1">
      <alignment horizontal="center"/>
      <protection/>
    </xf>
    <xf numFmtId="164" fontId="3" fillId="0" borderId="11" xfId="52" applyNumberFormat="1" applyFont="1" applyFill="1" applyBorder="1" applyAlignment="1">
      <alignment horizontal="center" wrapText="1" shrinkToFit="1"/>
      <protection/>
    </xf>
    <xf numFmtId="164" fontId="3" fillId="0" borderId="12" xfId="52" applyNumberFormat="1" applyFont="1" applyFill="1" applyBorder="1" applyAlignment="1">
      <alignment horizontal="center" wrapText="1" shrinkToFit="1"/>
      <protection/>
    </xf>
    <xf numFmtId="0" fontId="3" fillId="0" borderId="10" xfId="52" applyFont="1" applyFill="1" applyBorder="1" applyAlignment="1">
      <alignment horizontal="center" wrapText="1" shrinkToFi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473"/>
  <sheetViews>
    <sheetView tabSelected="1" view="pageBreakPreview" zoomScale="90" zoomScaleSheetLayoutView="90" zoomScalePageLayoutView="0" workbookViewId="0" topLeftCell="A1">
      <selection activeCell="U9" sqref="U9"/>
    </sheetView>
  </sheetViews>
  <sheetFormatPr defaultColWidth="9.140625" defaultRowHeight="15"/>
  <cols>
    <col min="1" max="1" width="33.28125" style="1" customWidth="1"/>
    <col min="2" max="2" width="12.140625" style="2" customWidth="1"/>
    <col min="3" max="3" width="9.7109375" style="2" hidden="1" customWidth="1"/>
    <col min="4" max="4" width="11.28125" style="2" customWidth="1"/>
    <col min="5" max="6" width="8.140625" style="2" customWidth="1"/>
    <col min="7" max="7" width="13.7109375" style="2" customWidth="1"/>
    <col min="8" max="8" width="13.28125" style="2" customWidth="1"/>
    <col min="9" max="9" width="9.8515625" style="2" hidden="1" customWidth="1"/>
    <col min="10" max="10" width="12.7109375" style="2" customWidth="1"/>
    <col min="11" max="12" width="9.00390625" style="2" customWidth="1"/>
    <col min="13" max="13" width="13.8515625" style="2" customWidth="1"/>
    <col min="14" max="14" width="11.7109375" style="2" customWidth="1"/>
    <col min="15" max="15" width="11.57421875" style="2" customWidth="1"/>
    <col min="16" max="16" width="11.28125" style="1" customWidth="1"/>
    <col min="17" max="17" width="11.7109375" style="1" customWidth="1"/>
    <col min="18" max="16384" width="9.140625" style="1" customWidth="1"/>
  </cols>
  <sheetData>
    <row r="2" ht="12.75">
      <c r="B2" s="2" t="s">
        <v>0</v>
      </c>
    </row>
    <row r="4" spans="1:17" ht="15">
      <c r="A4" s="3"/>
      <c r="B4" s="50" t="s">
        <v>32</v>
      </c>
      <c r="C4" s="51"/>
      <c r="D4" s="51"/>
      <c r="E4" s="51"/>
      <c r="F4" s="51"/>
      <c r="G4" s="51"/>
      <c r="H4" s="50" t="s">
        <v>34</v>
      </c>
      <c r="I4" s="51"/>
      <c r="J4" s="51"/>
      <c r="K4" s="51"/>
      <c r="L4" s="51"/>
      <c r="M4" s="51"/>
      <c r="N4" s="52" t="s">
        <v>1</v>
      </c>
      <c r="O4" s="48" t="s">
        <v>2</v>
      </c>
      <c r="P4" s="54" t="s">
        <v>3</v>
      </c>
      <c r="Q4" s="48" t="s">
        <v>2</v>
      </c>
    </row>
    <row r="5" spans="1:17" ht="60">
      <c r="A5" s="3" t="s">
        <v>4</v>
      </c>
      <c r="B5" s="18" t="s">
        <v>35</v>
      </c>
      <c r="C5" s="19" t="s">
        <v>5</v>
      </c>
      <c r="D5" s="19" t="s">
        <v>6</v>
      </c>
      <c r="E5" s="20" t="s">
        <v>7</v>
      </c>
      <c r="F5" s="20" t="s">
        <v>33</v>
      </c>
      <c r="G5" s="18" t="s">
        <v>38</v>
      </c>
      <c r="H5" s="18" t="s">
        <v>36</v>
      </c>
      <c r="I5" s="19" t="s">
        <v>5</v>
      </c>
      <c r="J5" s="19" t="s">
        <v>6</v>
      </c>
      <c r="K5" s="20" t="s">
        <v>7</v>
      </c>
      <c r="L5" s="20" t="s">
        <v>33</v>
      </c>
      <c r="M5" s="18" t="s">
        <v>37</v>
      </c>
      <c r="N5" s="53"/>
      <c r="O5" s="49"/>
      <c r="P5" s="54"/>
      <c r="Q5" s="49"/>
    </row>
    <row r="6" spans="1:17" ht="45" customHeight="1">
      <c r="A6" s="12" t="s">
        <v>8</v>
      </c>
      <c r="B6" s="4">
        <f>B8+B37</f>
        <v>87537.70000000001</v>
      </c>
      <c r="C6" s="4">
        <f>C8+C37</f>
        <v>0</v>
      </c>
      <c r="D6" s="4">
        <f>D8+D37</f>
        <v>50009.1</v>
      </c>
      <c r="E6" s="4">
        <f>E8+E37</f>
        <v>844.7</v>
      </c>
      <c r="F6" s="4">
        <f>F8+F37</f>
        <v>2594.3</v>
      </c>
      <c r="G6" s="4">
        <f>G8+G37</f>
        <v>34089.5</v>
      </c>
      <c r="H6" s="24">
        <f>H8+H37</f>
        <v>83627.9</v>
      </c>
      <c r="I6" s="24">
        <f>I8+I37</f>
        <v>0</v>
      </c>
      <c r="J6" s="24">
        <f>J8+J37</f>
        <v>40248.5</v>
      </c>
      <c r="K6" s="24">
        <f>K8+K37</f>
        <v>1434</v>
      </c>
      <c r="L6" s="24">
        <f>L8+L37</f>
        <v>5014.6</v>
      </c>
      <c r="M6" s="24">
        <f>M8+M37</f>
        <v>36930.8</v>
      </c>
      <c r="N6" s="23">
        <f>H6/B6</f>
        <v>0.9553358153115742</v>
      </c>
      <c r="O6" s="24">
        <f>H6-B6</f>
        <v>-3909.8000000000175</v>
      </c>
      <c r="P6" s="23">
        <f>M6/G6</f>
        <v>1.0833482450607959</v>
      </c>
      <c r="Q6" s="24">
        <f>M6-G6</f>
        <v>2841.300000000003</v>
      </c>
    </row>
    <row r="7" spans="1:17" ht="12.75">
      <c r="A7" s="3" t="s">
        <v>9</v>
      </c>
      <c r="B7" s="31"/>
      <c r="C7" s="31"/>
      <c r="D7" s="31"/>
      <c r="E7" s="31"/>
      <c r="F7" s="31"/>
      <c r="G7" s="31"/>
      <c r="H7" s="32"/>
      <c r="I7" s="32"/>
      <c r="J7" s="32"/>
      <c r="K7" s="32"/>
      <c r="L7" s="32"/>
      <c r="M7" s="32"/>
      <c r="N7" s="23"/>
      <c r="O7" s="24"/>
      <c r="P7" s="23"/>
      <c r="Q7" s="24"/>
    </row>
    <row r="8" spans="1:17" ht="25.5">
      <c r="A8" s="12" t="s">
        <v>10</v>
      </c>
      <c r="B8" s="4">
        <f aca="true" t="shared" si="0" ref="B8:G8">B11+B36</f>
        <v>73838.70000000001</v>
      </c>
      <c r="C8" s="4">
        <f t="shared" si="0"/>
        <v>0</v>
      </c>
      <c r="D8" s="4">
        <f t="shared" si="0"/>
        <v>50009.1</v>
      </c>
      <c r="E8" s="4">
        <f t="shared" si="0"/>
        <v>844.7</v>
      </c>
      <c r="F8" s="4">
        <f t="shared" si="0"/>
        <v>2594.3</v>
      </c>
      <c r="G8" s="4">
        <f t="shared" si="0"/>
        <v>20390.5</v>
      </c>
      <c r="H8" s="24">
        <f>H11+H36</f>
        <v>68894.5</v>
      </c>
      <c r="I8" s="24">
        <f>I11+I36</f>
        <v>0</v>
      </c>
      <c r="J8" s="24">
        <f>J11+J36</f>
        <v>40248.5</v>
      </c>
      <c r="K8" s="24">
        <f>K11+K36</f>
        <v>1434</v>
      </c>
      <c r="L8" s="24">
        <f>L11+L36</f>
        <v>5014.6</v>
      </c>
      <c r="M8" s="24">
        <f>H8-I8-J8-K8-L8</f>
        <v>22197.4</v>
      </c>
      <c r="N8" s="23">
        <f>H8/B8</f>
        <v>0.9330405329454607</v>
      </c>
      <c r="O8" s="24">
        <f>H8-B8</f>
        <v>-4944.200000000012</v>
      </c>
      <c r="P8" s="23">
        <f>M8/G8</f>
        <v>1.0886147961060297</v>
      </c>
      <c r="Q8" s="24">
        <f>M8-G8</f>
        <v>1806.9000000000015</v>
      </c>
    </row>
    <row r="9" spans="1:17" ht="38.25">
      <c r="A9" s="12" t="s">
        <v>11</v>
      </c>
      <c r="B9" s="4">
        <f aca="true" t="shared" si="1" ref="B9:G9">B8-B27</f>
        <v>37532.900000000016</v>
      </c>
      <c r="C9" s="4">
        <f t="shared" si="1"/>
        <v>0</v>
      </c>
      <c r="D9" s="4">
        <f t="shared" si="1"/>
        <v>16327.299999999996</v>
      </c>
      <c r="E9" s="4">
        <f t="shared" si="1"/>
        <v>844.7</v>
      </c>
      <c r="F9" s="4">
        <f t="shared" si="1"/>
        <v>1606.6000000000001</v>
      </c>
      <c r="G9" s="4">
        <f t="shared" si="1"/>
        <v>18754.200000000004</v>
      </c>
      <c r="H9" s="24">
        <f aca="true" t="shared" si="2" ref="H9:M9">H8-H27</f>
        <v>38755.5</v>
      </c>
      <c r="I9" s="24">
        <f t="shared" si="2"/>
        <v>0</v>
      </c>
      <c r="J9" s="24">
        <f t="shared" si="2"/>
        <v>12417.2</v>
      </c>
      <c r="K9" s="24">
        <f t="shared" si="2"/>
        <v>1434</v>
      </c>
      <c r="L9" s="24">
        <f t="shared" si="2"/>
        <v>3724.2000000000003</v>
      </c>
      <c r="M9" s="24">
        <f t="shared" si="2"/>
        <v>21180.100000000002</v>
      </c>
      <c r="N9" s="23">
        <f>H9/B9</f>
        <v>1.0325740883331687</v>
      </c>
      <c r="O9" s="24">
        <f>H9-B9</f>
        <v>1222.599999999984</v>
      </c>
      <c r="P9" s="23">
        <f>M9/G9</f>
        <v>1.1293523584050504</v>
      </c>
      <c r="Q9" s="24">
        <f>M9-G9</f>
        <v>2425.899999999998</v>
      </c>
    </row>
    <row r="10" spans="1:17" ht="12.75">
      <c r="A10" s="3" t="s">
        <v>9</v>
      </c>
      <c r="B10" s="31"/>
      <c r="C10" s="31"/>
      <c r="D10" s="31"/>
      <c r="E10" s="31"/>
      <c r="F10" s="31"/>
      <c r="G10" s="31"/>
      <c r="H10" s="33"/>
      <c r="I10" s="33"/>
      <c r="J10" s="33"/>
      <c r="K10" s="33"/>
      <c r="L10" s="33"/>
      <c r="M10" s="32"/>
      <c r="N10" s="23"/>
      <c r="O10" s="24"/>
      <c r="P10" s="23"/>
      <c r="Q10" s="24"/>
    </row>
    <row r="11" spans="1:17" ht="47.25">
      <c r="A11" s="13" t="s">
        <v>12</v>
      </c>
      <c r="B11" s="4">
        <f aca="true" t="shared" si="3" ref="B11:G11">SUM(B12:B13)</f>
        <v>73838.6</v>
      </c>
      <c r="C11" s="4">
        <f t="shared" si="3"/>
        <v>0</v>
      </c>
      <c r="D11" s="4">
        <f t="shared" si="3"/>
        <v>50009.1</v>
      </c>
      <c r="E11" s="4">
        <f t="shared" si="3"/>
        <v>844.7</v>
      </c>
      <c r="F11" s="4">
        <f t="shared" si="3"/>
        <v>2594.3</v>
      </c>
      <c r="G11" s="4">
        <f t="shared" si="3"/>
        <v>20390.4</v>
      </c>
      <c r="H11" s="24">
        <f>SUM(H12:H13)</f>
        <v>68894.5</v>
      </c>
      <c r="I11" s="24">
        <f>SUM(I12:I13)</f>
        <v>0</v>
      </c>
      <c r="J11" s="24">
        <f>SUM(J12:J13)</f>
        <v>40248.5</v>
      </c>
      <c r="K11" s="24">
        <f>SUM(K12:K13)</f>
        <v>1434</v>
      </c>
      <c r="L11" s="24">
        <f>SUM(L12:L13)</f>
        <v>5014.6</v>
      </c>
      <c r="M11" s="24">
        <f>SUM(M12:M13)</f>
        <v>22197.399999999998</v>
      </c>
      <c r="N11" s="23">
        <f>H11/B11</f>
        <v>0.9330417965671071</v>
      </c>
      <c r="O11" s="24">
        <f>H11-B11</f>
        <v>-4944.100000000006</v>
      </c>
      <c r="P11" s="23">
        <f>M11/G11</f>
        <v>1.0886201349654738</v>
      </c>
      <c r="Q11" s="24">
        <f>M11-G11</f>
        <v>1806.9999999999964</v>
      </c>
    </row>
    <row r="12" spans="1:17" s="9" customFormat="1" ht="12.75">
      <c r="A12" s="14" t="s">
        <v>13</v>
      </c>
      <c r="B12" s="34">
        <v>54353.6</v>
      </c>
      <c r="C12" s="34"/>
      <c r="D12" s="34">
        <v>46855.7</v>
      </c>
      <c r="E12" s="34">
        <v>600.1</v>
      </c>
      <c r="F12" s="34">
        <v>2375</v>
      </c>
      <c r="G12" s="35">
        <v>4522.7</v>
      </c>
      <c r="H12" s="36">
        <v>51946.5</v>
      </c>
      <c r="I12" s="37"/>
      <c r="J12" s="36">
        <v>38487.4</v>
      </c>
      <c r="K12" s="36">
        <v>791.5</v>
      </c>
      <c r="L12" s="36">
        <v>4548.3</v>
      </c>
      <c r="M12" s="36">
        <f>H12-I12-J12-K12-L12</f>
        <v>8119.299999999998</v>
      </c>
      <c r="N12" s="25">
        <f>H12/B12</f>
        <v>0.955714064937741</v>
      </c>
      <c r="O12" s="26">
        <f>H12-B12</f>
        <v>-2407.0999999999985</v>
      </c>
      <c r="P12" s="25">
        <f>M12/G12</f>
        <v>1.7952329360780062</v>
      </c>
      <c r="Q12" s="26">
        <f>M12-G12</f>
        <v>3596.5999999999985</v>
      </c>
    </row>
    <row r="13" spans="1:17" ht="12.75">
      <c r="A13" s="5" t="s">
        <v>14</v>
      </c>
      <c r="B13" s="31">
        <v>19485</v>
      </c>
      <c r="C13" s="31"/>
      <c r="D13" s="31">
        <v>3153.4</v>
      </c>
      <c r="E13" s="31">
        <v>244.6</v>
      </c>
      <c r="F13" s="31">
        <v>219.3</v>
      </c>
      <c r="G13" s="35">
        <f>B13-C13-D13-E13-F13</f>
        <v>15867.7</v>
      </c>
      <c r="H13" s="32">
        <v>16948</v>
      </c>
      <c r="I13" s="33"/>
      <c r="J13" s="32">
        <v>1761.1</v>
      </c>
      <c r="K13" s="32">
        <v>642.5</v>
      </c>
      <c r="L13" s="32">
        <v>466.3</v>
      </c>
      <c r="M13" s="32">
        <f>H13-I13-J13-K13-L13</f>
        <v>14078.1</v>
      </c>
      <c r="N13" s="23">
        <f>H13/B13</f>
        <v>0.8697972799589427</v>
      </c>
      <c r="O13" s="24">
        <f>H13-B13</f>
        <v>-2537</v>
      </c>
      <c r="P13" s="23">
        <f>M13/G13</f>
        <v>0.8872174291170113</v>
      </c>
      <c r="Q13" s="24">
        <f>M13-G13</f>
        <v>-1789.6000000000004</v>
      </c>
    </row>
    <row r="14" spans="1:17" ht="12.75">
      <c r="A14" s="5" t="s">
        <v>15</v>
      </c>
      <c r="B14" s="31">
        <v>3341.2</v>
      </c>
      <c r="C14" s="31"/>
      <c r="D14" s="31">
        <v>2.4</v>
      </c>
      <c r="E14" s="31"/>
      <c r="F14" s="31"/>
      <c r="G14" s="35">
        <f>B14-C14-D14-E14-F14</f>
        <v>3338.7999999999997</v>
      </c>
      <c r="H14" s="32">
        <v>3076.9</v>
      </c>
      <c r="I14" s="33"/>
      <c r="J14" s="32">
        <v>3.1</v>
      </c>
      <c r="K14" s="32">
        <v>0</v>
      </c>
      <c r="L14" s="32">
        <v>0</v>
      </c>
      <c r="M14" s="32">
        <f>H14-I14-J14-K14-L14</f>
        <v>3073.8</v>
      </c>
      <c r="N14" s="23">
        <f>H14/B14</f>
        <v>0.9208966838261703</v>
      </c>
      <c r="O14" s="24">
        <f>H14-B14</f>
        <v>-264.2999999999997</v>
      </c>
      <c r="P14" s="23">
        <f>M14/G14</f>
        <v>0.920630166526896</v>
      </c>
      <c r="Q14" s="24">
        <f>M14-G14</f>
        <v>-264.99999999999955</v>
      </c>
    </row>
    <row r="15" spans="1:17" ht="12.75">
      <c r="A15" s="3" t="s">
        <v>16</v>
      </c>
      <c r="B15" s="31"/>
      <c r="C15" s="31"/>
      <c r="D15" s="31"/>
      <c r="E15" s="31"/>
      <c r="F15" s="31"/>
      <c r="G15" s="31"/>
      <c r="H15" s="33"/>
      <c r="I15" s="33"/>
      <c r="J15" s="33"/>
      <c r="K15" s="33"/>
      <c r="L15" s="33"/>
      <c r="M15" s="32"/>
      <c r="N15" s="23"/>
      <c r="O15" s="24"/>
      <c r="P15" s="23"/>
      <c r="Q15" s="24"/>
    </row>
    <row r="16" spans="1:17" ht="12.75">
      <c r="A16" s="6" t="s">
        <v>17</v>
      </c>
      <c r="B16" s="4">
        <f aca="true" t="shared" si="4" ref="B16:G16">SUM(B17:B18)</f>
        <v>7494.599999999999</v>
      </c>
      <c r="C16" s="4">
        <f t="shared" si="4"/>
        <v>0</v>
      </c>
      <c r="D16" s="4">
        <f t="shared" si="4"/>
        <v>3339.3</v>
      </c>
      <c r="E16" s="4">
        <f t="shared" si="4"/>
        <v>265.1</v>
      </c>
      <c r="F16" s="4">
        <f t="shared" si="4"/>
        <v>259.6</v>
      </c>
      <c r="G16" s="4">
        <f t="shared" si="4"/>
        <v>3630.4999999999995</v>
      </c>
      <c r="H16" s="24">
        <f>SUM(H17:H18)</f>
        <v>5187.900000000001</v>
      </c>
      <c r="I16" s="38">
        <f>SUM(I17:I18)</f>
        <v>0</v>
      </c>
      <c r="J16" s="24">
        <f>SUM(J17:J18)</f>
        <v>1939.1000000000001</v>
      </c>
      <c r="K16" s="24">
        <f>SUM(K17:K18)</f>
        <v>681.8</v>
      </c>
      <c r="L16" s="24">
        <f>SUM(L17:L18)</f>
        <v>547.6</v>
      </c>
      <c r="M16" s="24">
        <f>SUM(M17:M18)</f>
        <v>2019.4</v>
      </c>
      <c r="N16" s="23">
        <f>H16/B16</f>
        <v>0.6922183972460173</v>
      </c>
      <c r="O16" s="24">
        <f>H16-B16</f>
        <v>-2306.699999999999</v>
      </c>
      <c r="P16" s="23">
        <f>M16/G16</f>
        <v>0.5562319239774137</v>
      </c>
      <c r="Q16" s="24">
        <f>M16-G16</f>
        <v>-1611.0999999999995</v>
      </c>
    </row>
    <row r="17" spans="1:17" s="9" customFormat="1" ht="12.75">
      <c r="A17" s="14" t="s">
        <v>13</v>
      </c>
      <c r="B17" s="34">
        <v>652.7</v>
      </c>
      <c r="C17" s="34"/>
      <c r="D17" s="34">
        <v>188.3</v>
      </c>
      <c r="E17" s="34">
        <v>20.5</v>
      </c>
      <c r="F17" s="34">
        <v>40.3</v>
      </c>
      <c r="G17" s="35">
        <v>403.5</v>
      </c>
      <c r="H17" s="36">
        <v>293.1</v>
      </c>
      <c r="I17" s="37"/>
      <c r="J17" s="36">
        <v>181.2</v>
      </c>
      <c r="K17" s="36">
        <v>39.3</v>
      </c>
      <c r="L17" s="36">
        <v>79.7</v>
      </c>
      <c r="M17" s="32">
        <f>H17-I17-J17-K17-L17</f>
        <v>-7.099999999999966</v>
      </c>
      <c r="N17" s="23">
        <f>H17/B17</f>
        <v>0.4490577600735407</v>
      </c>
      <c r="O17" s="26">
        <f>H17-B17</f>
        <v>-359.6</v>
      </c>
      <c r="P17" s="23">
        <f>M17/G17</f>
        <v>-0.01759603469640636</v>
      </c>
      <c r="Q17" s="26">
        <f>M17-G17</f>
        <v>-410.59999999999997</v>
      </c>
    </row>
    <row r="18" spans="1:17" ht="12.75">
      <c r="A18" s="5" t="s">
        <v>14</v>
      </c>
      <c r="B18" s="31">
        <v>6841.9</v>
      </c>
      <c r="C18" s="31"/>
      <c r="D18" s="31">
        <v>3151</v>
      </c>
      <c r="E18" s="31">
        <v>244.6</v>
      </c>
      <c r="F18" s="31">
        <v>219.3</v>
      </c>
      <c r="G18" s="35">
        <f>B18-C18-D18-E18-F18</f>
        <v>3226.9999999999995</v>
      </c>
      <c r="H18" s="32">
        <v>4894.8</v>
      </c>
      <c r="I18" s="33"/>
      <c r="J18" s="32">
        <v>1757.9</v>
      </c>
      <c r="K18" s="32">
        <v>642.5</v>
      </c>
      <c r="L18" s="32">
        <v>467.9</v>
      </c>
      <c r="M18" s="32">
        <f>H18-I18-J18-K18-L18</f>
        <v>2026.5</v>
      </c>
      <c r="N18" s="27">
        <f>H18/B18</f>
        <v>0.7154153086131047</v>
      </c>
      <c r="O18" s="24">
        <f>H18-B18</f>
        <v>-1947.0999999999995</v>
      </c>
      <c r="P18" s="23">
        <f>M18/G18</f>
        <v>0.6279826464208244</v>
      </c>
      <c r="Q18" s="24">
        <f>M18-G18</f>
        <v>-1200.4999999999995</v>
      </c>
    </row>
    <row r="19" spans="1:17" ht="15">
      <c r="A19" s="6" t="s">
        <v>18</v>
      </c>
      <c r="B19" s="4">
        <v>6689.3</v>
      </c>
      <c r="C19" s="4">
        <v>0</v>
      </c>
      <c r="D19" s="4">
        <v>0</v>
      </c>
      <c r="E19" s="4">
        <v>0</v>
      </c>
      <c r="F19" s="4">
        <v>0</v>
      </c>
      <c r="G19" s="4">
        <f>B19-C19-D19-E19</f>
        <v>6689.3</v>
      </c>
      <c r="H19" s="24">
        <v>6957.6</v>
      </c>
      <c r="I19" s="38">
        <v>0</v>
      </c>
      <c r="J19" s="24">
        <v>0</v>
      </c>
      <c r="K19" s="24">
        <v>0</v>
      </c>
      <c r="L19" s="24">
        <v>0</v>
      </c>
      <c r="M19" s="24">
        <f>H19-I19-J19-K19</f>
        <v>6957.6</v>
      </c>
      <c r="N19" s="23">
        <f>H19/B19</f>
        <v>1.0401088305203834</v>
      </c>
      <c r="O19" s="24">
        <f>H19-B19</f>
        <v>268.3000000000002</v>
      </c>
      <c r="P19" s="28" t="s">
        <v>19</v>
      </c>
      <c r="Q19" s="28" t="s">
        <v>19</v>
      </c>
    </row>
    <row r="20" spans="1:17" ht="12.75">
      <c r="A20" s="6" t="s">
        <v>20</v>
      </c>
      <c r="B20" s="31"/>
      <c r="C20" s="31"/>
      <c r="D20" s="31"/>
      <c r="E20" s="31"/>
      <c r="F20" s="31"/>
      <c r="G20" s="31"/>
      <c r="H20" s="33"/>
      <c r="I20" s="33"/>
      <c r="J20" s="33"/>
      <c r="K20" s="33"/>
      <c r="L20" s="33"/>
      <c r="M20" s="32"/>
      <c r="N20" s="23"/>
      <c r="O20" s="24"/>
      <c r="P20" s="23"/>
      <c r="Q20" s="24"/>
    </row>
    <row r="21" spans="1:17" ht="12.75">
      <c r="A21" s="5" t="s">
        <v>14</v>
      </c>
      <c r="B21" s="15">
        <v>1498.3</v>
      </c>
      <c r="C21" s="31">
        <v>0</v>
      </c>
      <c r="D21" s="31">
        <v>0</v>
      </c>
      <c r="E21" s="31">
        <v>0</v>
      </c>
      <c r="F21" s="31">
        <v>0</v>
      </c>
      <c r="G21" s="4">
        <f>B21-C21-D21-E21</f>
        <v>1498.3</v>
      </c>
      <c r="H21" s="26">
        <v>1372.8</v>
      </c>
      <c r="I21" s="33">
        <v>0</v>
      </c>
      <c r="J21" s="32">
        <v>0</v>
      </c>
      <c r="K21" s="32">
        <v>0</v>
      </c>
      <c r="L21" s="32">
        <v>0</v>
      </c>
      <c r="M21" s="24">
        <f>H21-I21-J21-K21</f>
        <v>1372.8</v>
      </c>
      <c r="N21" s="23">
        <f aca="true" t="shared" si="5" ref="N21:N31">H21/B21</f>
        <v>0.9162384035239939</v>
      </c>
      <c r="O21" s="24">
        <f aca="true" t="shared" si="6" ref="O21:O32">H21-B21</f>
        <v>-125.5</v>
      </c>
      <c r="P21" s="23">
        <f aca="true" t="shared" si="7" ref="P21:P31">M21/G21</f>
        <v>0.9162384035239939</v>
      </c>
      <c r="Q21" s="24">
        <f aca="true" t="shared" si="8" ref="Q21:Q32">M21-G21</f>
        <v>-125.5</v>
      </c>
    </row>
    <row r="22" spans="1:17" s="9" customFormat="1" ht="12.75">
      <c r="A22" s="16" t="s">
        <v>21</v>
      </c>
      <c r="B22" s="15">
        <v>16995.4</v>
      </c>
      <c r="C22" s="15"/>
      <c r="D22" s="15">
        <v>12987.5</v>
      </c>
      <c r="E22" s="15">
        <v>578.4</v>
      </c>
      <c r="F22" s="15">
        <v>1270.6</v>
      </c>
      <c r="G22" s="4">
        <f>B22-C22-D22-E22-F22</f>
        <v>2158.9000000000015</v>
      </c>
      <c r="H22" s="26">
        <v>21158.5</v>
      </c>
      <c r="I22" s="39"/>
      <c r="J22" s="26">
        <v>10463.3</v>
      </c>
      <c r="K22" s="26">
        <v>741.2</v>
      </c>
      <c r="L22" s="26">
        <v>3153.3</v>
      </c>
      <c r="M22" s="24">
        <f>H22-I22-J22-K22-L22</f>
        <v>6800.7</v>
      </c>
      <c r="N22" s="25">
        <f t="shared" si="5"/>
        <v>1.2449545171046281</v>
      </c>
      <c r="O22" s="26">
        <f t="shared" si="6"/>
        <v>4163.0999999999985</v>
      </c>
      <c r="P22" s="25">
        <f t="shared" si="7"/>
        <v>3.1500764278104567</v>
      </c>
      <c r="Q22" s="26">
        <f t="shared" si="8"/>
        <v>4641.799999999998</v>
      </c>
    </row>
    <row r="23" spans="1:17" s="9" customFormat="1" ht="25.5">
      <c r="A23" s="16" t="s">
        <v>22</v>
      </c>
      <c r="B23" s="15">
        <v>130.6</v>
      </c>
      <c r="C23" s="15">
        <v>0</v>
      </c>
      <c r="D23" s="15">
        <v>0.5</v>
      </c>
      <c r="E23" s="15">
        <v>1.2</v>
      </c>
      <c r="F23" s="15">
        <v>76.4</v>
      </c>
      <c r="G23" s="4">
        <v>52.6</v>
      </c>
      <c r="H23" s="26">
        <v>65.8</v>
      </c>
      <c r="I23" s="39"/>
      <c r="J23" s="26">
        <v>0.7</v>
      </c>
      <c r="K23" s="26">
        <v>10.9</v>
      </c>
      <c r="L23" s="26">
        <v>25.7</v>
      </c>
      <c r="M23" s="24">
        <f>H23-I23-J23-K23-L23</f>
        <v>28.499999999999996</v>
      </c>
      <c r="N23" s="25">
        <f t="shared" si="5"/>
        <v>0.5038284839203675</v>
      </c>
      <c r="O23" s="26">
        <f t="shared" si="6"/>
        <v>-64.8</v>
      </c>
      <c r="P23" s="25">
        <f t="shared" si="7"/>
        <v>0.5418250950570341</v>
      </c>
      <c r="Q23" s="26">
        <f t="shared" si="8"/>
        <v>-24.100000000000005</v>
      </c>
    </row>
    <row r="24" spans="1:17" ht="24" customHeight="1">
      <c r="A24" s="7" t="s">
        <v>23</v>
      </c>
      <c r="B24" s="4">
        <f>SUM(B25:B26)</f>
        <v>1506.7</v>
      </c>
      <c r="C24" s="4">
        <f>SUM(C25:C26)</f>
        <v>0</v>
      </c>
      <c r="D24" s="4">
        <f>SUM(D25:D26)</f>
        <v>0</v>
      </c>
      <c r="E24" s="4">
        <f>SUM(E25:E26)</f>
        <v>0</v>
      </c>
      <c r="F24" s="4">
        <f>SUM(F25:F26)</f>
        <v>0</v>
      </c>
      <c r="G24" s="4">
        <f>SUM(G25:G26)</f>
        <v>1506.7</v>
      </c>
      <c r="H24" s="24">
        <f>SUM(H25:H26)</f>
        <v>1639.9</v>
      </c>
      <c r="I24" s="38">
        <f>SUM(I25:I26)</f>
        <v>0</v>
      </c>
      <c r="J24" s="24">
        <f>SUM(J25:J26)</f>
        <v>14</v>
      </c>
      <c r="K24" s="24">
        <f>SUM(K25:K26)</f>
        <v>0</v>
      </c>
      <c r="L24" s="24">
        <f>SUM(L25:L26)</f>
        <v>-2.6</v>
      </c>
      <c r="M24" s="24">
        <f>SUM(M25:M26)</f>
        <v>1628.5</v>
      </c>
      <c r="N24" s="23">
        <f t="shared" si="5"/>
        <v>1.0884051237804473</v>
      </c>
      <c r="O24" s="24">
        <f t="shared" si="6"/>
        <v>133.20000000000005</v>
      </c>
      <c r="P24" s="23">
        <f t="shared" si="7"/>
        <v>1.0808389194929315</v>
      </c>
      <c r="Q24" s="24">
        <f t="shared" si="8"/>
        <v>121.79999999999995</v>
      </c>
    </row>
    <row r="25" spans="1:17" s="9" customFormat="1" ht="12.75">
      <c r="A25" s="14" t="s">
        <v>13</v>
      </c>
      <c r="B25" s="34">
        <v>210.4</v>
      </c>
      <c r="C25" s="34">
        <v>0</v>
      </c>
      <c r="D25" s="34">
        <v>0</v>
      </c>
      <c r="E25" s="34">
        <v>0</v>
      </c>
      <c r="F25" s="34">
        <v>0</v>
      </c>
      <c r="G25" s="34">
        <f>B25-C25-D25-E25-F25</f>
        <v>210.4</v>
      </c>
      <c r="H25" s="36">
        <v>244</v>
      </c>
      <c r="I25" s="37"/>
      <c r="J25" s="36">
        <v>14</v>
      </c>
      <c r="K25" s="36">
        <v>0</v>
      </c>
      <c r="L25" s="36">
        <v>-1</v>
      </c>
      <c r="M25" s="36">
        <f>H25-I25-J25-K25-L25</f>
        <v>231</v>
      </c>
      <c r="N25" s="27">
        <f t="shared" si="5"/>
        <v>1.1596958174904943</v>
      </c>
      <c r="O25" s="26">
        <f t="shared" si="6"/>
        <v>33.599999999999994</v>
      </c>
      <c r="P25" s="27">
        <f t="shared" si="7"/>
        <v>1.0979087452471483</v>
      </c>
      <c r="Q25" s="26">
        <f t="shared" si="8"/>
        <v>20.599999999999994</v>
      </c>
    </row>
    <row r="26" spans="1:17" ht="12.75">
      <c r="A26" s="5" t="s">
        <v>14</v>
      </c>
      <c r="B26" s="31">
        <v>1296.3</v>
      </c>
      <c r="C26" s="31">
        <v>0</v>
      </c>
      <c r="D26" s="31">
        <v>0</v>
      </c>
      <c r="E26" s="31">
        <v>0</v>
      </c>
      <c r="F26" s="31">
        <v>0</v>
      </c>
      <c r="G26" s="31">
        <f>B26-C26-D26-E26-F26</f>
        <v>1296.3</v>
      </c>
      <c r="H26" s="32">
        <v>1395.9</v>
      </c>
      <c r="I26" s="33"/>
      <c r="J26" s="32">
        <v>0</v>
      </c>
      <c r="K26" s="32">
        <v>0</v>
      </c>
      <c r="L26" s="32">
        <v>-1.6</v>
      </c>
      <c r="M26" s="36">
        <f>H26-I26-J26-K26-L26</f>
        <v>1397.5</v>
      </c>
      <c r="N26" s="29">
        <f t="shared" si="5"/>
        <v>1.0768340661883824</v>
      </c>
      <c r="O26" s="24">
        <f t="shared" si="6"/>
        <v>99.60000000000014</v>
      </c>
      <c r="P26" s="29">
        <f t="shared" si="7"/>
        <v>1.0780683483761475</v>
      </c>
      <c r="Q26" s="24">
        <f t="shared" si="8"/>
        <v>101.20000000000005</v>
      </c>
    </row>
    <row r="27" spans="1:17" ht="12.75">
      <c r="A27" s="6" t="s">
        <v>24</v>
      </c>
      <c r="B27" s="4">
        <f>SUM(B28:B29)</f>
        <v>36305.799999999996</v>
      </c>
      <c r="C27" s="4">
        <f>SUM(C28:C29)</f>
        <v>0</v>
      </c>
      <c r="D27" s="4">
        <f>SUM(D28:D29)</f>
        <v>33681.8</v>
      </c>
      <c r="E27" s="4">
        <f>SUM(E28:E29)</f>
        <v>0</v>
      </c>
      <c r="F27" s="4">
        <f>SUM(F28:F29)</f>
        <v>987.7</v>
      </c>
      <c r="G27" s="4">
        <f>SUM(G28:G29)</f>
        <v>1636.2999999999956</v>
      </c>
      <c r="H27" s="24">
        <f>SUM(H28:H29)</f>
        <v>30139</v>
      </c>
      <c r="I27" s="38">
        <f>SUM(I28:I29)</f>
        <v>0</v>
      </c>
      <c r="J27" s="24">
        <f>SUM(J28:J29)</f>
        <v>27831.3</v>
      </c>
      <c r="K27" s="24">
        <f>SUM(K28:K29)</f>
        <v>0</v>
      </c>
      <c r="L27" s="24">
        <f>SUM(L28:L29)</f>
        <v>1290.4</v>
      </c>
      <c r="M27" s="24">
        <f>SUM(M28:M29)</f>
        <v>1017.3000000000006</v>
      </c>
      <c r="N27" s="23">
        <f t="shared" si="5"/>
        <v>0.830142842190504</v>
      </c>
      <c r="O27" s="24">
        <f t="shared" si="6"/>
        <v>-6166.799999999996</v>
      </c>
      <c r="P27" s="23">
        <f t="shared" si="7"/>
        <v>0.6217075108476461</v>
      </c>
      <c r="Q27" s="24">
        <f t="shared" si="8"/>
        <v>-618.999999999995</v>
      </c>
    </row>
    <row r="28" spans="1:17" s="9" customFormat="1" ht="12.75">
      <c r="A28" s="14" t="s">
        <v>13</v>
      </c>
      <c r="B28" s="34">
        <v>36301.2</v>
      </c>
      <c r="C28" s="34"/>
      <c r="D28" s="34">
        <v>33679.4</v>
      </c>
      <c r="E28" s="34">
        <v>0</v>
      </c>
      <c r="F28" s="34">
        <v>987.7</v>
      </c>
      <c r="G28" s="31">
        <f>B28-D28-E28-F28</f>
        <v>1634.0999999999956</v>
      </c>
      <c r="H28" s="36">
        <v>30131.4</v>
      </c>
      <c r="I28" s="37"/>
      <c r="J28" s="36">
        <v>27828.2</v>
      </c>
      <c r="K28" s="36">
        <v>0</v>
      </c>
      <c r="L28" s="36">
        <v>1290.4</v>
      </c>
      <c r="M28" s="32">
        <f>H28-I28-J28-K28-L28</f>
        <v>1012.8000000000006</v>
      </c>
      <c r="N28" s="27">
        <f t="shared" si="5"/>
        <v>0.8300386764073916</v>
      </c>
      <c r="O28" s="26">
        <f t="shared" si="6"/>
        <v>-6169.799999999996</v>
      </c>
      <c r="P28" s="27">
        <f t="shared" si="7"/>
        <v>0.6197907104828366</v>
      </c>
      <c r="Q28" s="26">
        <f t="shared" si="8"/>
        <v>-621.299999999995</v>
      </c>
    </row>
    <row r="29" spans="1:17" ht="12.75">
      <c r="A29" s="5" t="s">
        <v>14</v>
      </c>
      <c r="B29" s="31">
        <v>4.6</v>
      </c>
      <c r="C29" s="31"/>
      <c r="D29" s="31">
        <v>2.4</v>
      </c>
      <c r="E29" s="31">
        <v>0</v>
      </c>
      <c r="F29" s="31">
        <v>0</v>
      </c>
      <c r="G29" s="31">
        <f>B29-C29-D29-E29-F29</f>
        <v>2.1999999999999997</v>
      </c>
      <c r="H29" s="32">
        <v>7.6</v>
      </c>
      <c r="I29" s="33"/>
      <c r="J29" s="32">
        <v>3.1</v>
      </c>
      <c r="K29" s="32">
        <v>0</v>
      </c>
      <c r="L29" s="32">
        <v>0</v>
      </c>
      <c r="M29" s="32">
        <f>H29-I29-J29-K29-L29</f>
        <v>4.5</v>
      </c>
      <c r="N29" s="27">
        <f t="shared" si="5"/>
        <v>1.6521739130434783</v>
      </c>
      <c r="O29" s="24">
        <f t="shared" si="6"/>
        <v>3</v>
      </c>
      <c r="P29" s="29">
        <f t="shared" si="7"/>
        <v>2.045454545454546</v>
      </c>
      <c r="Q29" s="24">
        <f t="shared" si="8"/>
        <v>2.3000000000000003</v>
      </c>
    </row>
    <row r="30" spans="1:17" ht="12.75">
      <c r="A30" s="6" t="s">
        <v>25</v>
      </c>
      <c r="B30" s="4">
        <f>SUM(B31:B32)</f>
        <v>34386.3</v>
      </c>
      <c r="C30" s="4">
        <f>SUM(C31:C32)</f>
        <v>0</v>
      </c>
      <c r="D30" s="4">
        <f>SUM(D31:D32)</f>
        <v>31835.2</v>
      </c>
      <c r="E30" s="4">
        <f>SUM(E31:E32)</f>
        <v>0</v>
      </c>
      <c r="F30" s="4">
        <f>SUM(F31:F32)</f>
        <v>987.7</v>
      </c>
      <c r="G30" s="4">
        <f>SUM(G31:G32)</f>
        <v>1563.4000000000021</v>
      </c>
      <c r="H30" s="24">
        <f>SUM(H31:H32)</f>
        <v>28868</v>
      </c>
      <c r="I30" s="38">
        <f>SUM(I31:I32)</f>
        <v>0</v>
      </c>
      <c r="J30" s="24">
        <f>SUM(J31:J32)</f>
        <v>26608.9</v>
      </c>
      <c r="K30" s="24">
        <f>SUM(K31:K32)</f>
        <v>0</v>
      </c>
      <c r="L30" s="24">
        <f>SUM(L31:L32)</f>
        <v>1290.4</v>
      </c>
      <c r="M30" s="24">
        <f>SUM(M31:M32)</f>
        <v>968.6999999999985</v>
      </c>
      <c r="N30" s="23">
        <f t="shared" si="5"/>
        <v>0.8395203903880324</v>
      </c>
      <c r="O30" s="24">
        <f t="shared" si="6"/>
        <v>-5518.300000000003</v>
      </c>
      <c r="P30" s="23">
        <f t="shared" si="7"/>
        <v>0.6196111040040918</v>
      </c>
      <c r="Q30" s="24">
        <f t="shared" si="8"/>
        <v>-594.7000000000037</v>
      </c>
    </row>
    <row r="31" spans="1:17" s="9" customFormat="1" ht="12.75">
      <c r="A31" s="14" t="s">
        <v>13</v>
      </c>
      <c r="B31" s="34">
        <v>34386.3</v>
      </c>
      <c r="C31" s="34"/>
      <c r="D31" s="34">
        <v>31835.2</v>
      </c>
      <c r="E31" s="34">
        <v>0</v>
      </c>
      <c r="F31" s="34">
        <v>987.7</v>
      </c>
      <c r="G31" s="31">
        <f>B31-D31-E31-F31</f>
        <v>1563.4000000000021</v>
      </c>
      <c r="H31" s="36">
        <v>28868</v>
      </c>
      <c r="I31" s="37"/>
      <c r="J31" s="36">
        <v>26608.9</v>
      </c>
      <c r="K31" s="36">
        <v>0</v>
      </c>
      <c r="L31" s="36">
        <v>1290.4</v>
      </c>
      <c r="M31" s="32">
        <f>H31-I31-J31-K31-L31</f>
        <v>968.6999999999985</v>
      </c>
      <c r="N31" s="27">
        <f t="shared" si="5"/>
        <v>0.8395203903880324</v>
      </c>
      <c r="O31" s="26">
        <f t="shared" si="6"/>
        <v>-5518.300000000003</v>
      </c>
      <c r="P31" s="27">
        <f t="shared" si="7"/>
        <v>0.6196111040040918</v>
      </c>
      <c r="Q31" s="26">
        <f t="shared" si="8"/>
        <v>-594.7000000000037</v>
      </c>
    </row>
    <row r="32" spans="1:17" ht="12.75" customHeight="1" hidden="1">
      <c r="A32" s="5" t="s">
        <v>26</v>
      </c>
      <c r="B32" s="40" t="s">
        <v>19</v>
      </c>
      <c r="C32" s="40" t="s">
        <v>19</v>
      </c>
      <c r="D32" s="40" t="s">
        <v>19</v>
      </c>
      <c r="E32" s="40" t="s">
        <v>19</v>
      </c>
      <c r="F32" s="40"/>
      <c r="G32" s="40" t="s">
        <v>19</v>
      </c>
      <c r="H32" s="41" t="s">
        <v>19</v>
      </c>
      <c r="I32" s="41" t="s">
        <v>19</v>
      </c>
      <c r="J32" s="41" t="s">
        <v>19</v>
      </c>
      <c r="K32" s="42" t="s">
        <v>19</v>
      </c>
      <c r="L32" s="41"/>
      <c r="M32" s="42" t="s">
        <v>19</v>
      </c>
      <c r="N32" s="30" t="s">
        <v>19</v>
      </c>
      <c r="O32" s="24" t="e">
        <f t="shared" si="6"/>
        <v>#VALUE!</v>
      </c>
      <c r="P32" s="30" t="s">
        <v>19</v>
      </c>
      <c r="Q32" s="24" t="e">
        <f t="shared" si="8"/>
        <v>#VALUE!</v>
      </c>
    </row>
    <row r="33" spans="1:17" s="9" customFormat="1" ht="51" customHeight="1">
      <c r="A33" s="8" t="s">
        <v>27</v>
      </c>
      <c r="B33" s="4">
        <v>3094.6</v>
      </c>
      <c r="C33" s="43">
        <v>0</v>
      </c>
      <c r="D33" s="43">
        <v>0</v>
      </c>
      <c r="E33" s="43">
        <v>0</v>
      </c>
      <c r="F33" s="43">
        <v>0</v>
      </c>
      <c r="G33" s="4">
        <f>B33-C33-D33-E33-F33</f>
        <v>3094.6</v>
      </c>
      <c r="H33" s="24">
        <v>2263.1</v>
      </c>
      <c r="I33" s="44">
        <v>0</v>
      </c>
      <c r="J33" s="45">
        <v>0</v>
      </c>
      <c r="K33" s="45">
        <v>0</v>
      </c>
      <c r="L33" s="45">
        <v>0</v>
      </c>
      <c r="M33" s="24">
        <f>H33-I33-J33-K33-L33</f>
        <v>2263.1</v>
      </c>
      <c r="N33" s="23">
        <f>H33/B33</f>
        <v>0.7313061461901377</v>
      </c>
      <c r="O33" s="24">
        <f>H33-B33</f>
        <v>-831.5</v>
      </c>
      <c r="P33" s="23">
        <f>M33/G33</f>
        <v>0.7313061461901377</v>
      </c>
      <c r="Q33" s="24">
        <f>M33-G33</f>
        <v>-831.5</v>
      </c>
    </row>
    <row r="34" spans="1:17" s="9" customFormat="1" ht="12.75">
      <c r="A34" s="10" t="s">
        <v>28</v>
      </c>
      <c r="B34" s="46"/>
      <c r="C34" s="40"/>
      <c r="D34" s="40"/>
      <c r="E34" s="40"/>
      <c r="F34" s="40"/>
      <c r="G34" s="4"/>
      <c r="H34" s="47"/>
      <c r="I34" s="41"/>
      <c r="J34" s="41"/>
      <c r="K34" s="42"/>
      <c r="L34" s="42"/>
      <c r="M34" s="24"/>
      <c r="N34" s="30"/>
      <c r="O34" s="24"/>
      <c r="P34" s="30"/>
      <c r="Q34" s="24"/>
    </row>
    <row r="35" spans="1:17" s="9" customFormat="1" ht="22.5">
      <c r="A35" s="8" t="s">
        <v>29</v>
      </c>
      <c r="B35" s="4">
        <v>2187.2</v>
      </c>
      <c r="C35" s="31">
        <v>0</v>
      </c>
      <c r="D35" s="31">
        <v>0</v>
      </c>
      <c r="E35" s="31">
        <v>0</v>
      </c>
      <c r="F35" s="31">
        <v>0</v>
      </c>
      <c r="G35" s="4">
        <f>B35-C35-D35-E35-F35</f>
        <v>2187.2</v>
      </c>
      <c r="H35" s="45">
        <v>1628.4</v>
      </c>
      <c r="I35" s="33">
        <v>0</v>
      </c>
      <c r="J35" s="32">
        <v>0</v>
      </c>
      <c r="K35" s="32">
        <v>0</v>
      </c>
      <c r="L35" s="32">
        <v>0</v>
      </c>
      <c r="M35" s="24">
        <f>H35-I35-J35-K35-L35</f>
        <v>1628.4</v>
      </c>
      <c r="N35" s="23">
        <f>H35/B35</f>
        <v>0.7445135332845648</v>
      </c>
      <c r="O35" s="24">
        <f>H35-B35</f>
        <v>-558.7999999999997</v>
      </c>
      <c r="P35" s="23">
        <f>M35/G35</f>
        <v>0.7445135332845648</v>
      </c>
      <c r="Q35" s="24">
        <f>M35-G35</f>
        <v>-558.7999999999997</v>
      </c>
    </row>
    <row r="36" spans="1:17" ht="54.75" customHeight="1" hidden="1">
      <c r="A36" s="17" t="s">
        <v>30</v>
      </c>
      <c r="B36" s="4">
        <v>0.1</v>
      </c>
      <c r="C36" s="4">
        <v>0</v>
      </c>
      <c r="D36" s="4">
        <v>0</v>
      </c>
      <c r="E36" s="4">
        <v>0</v>
      </c>
      <c r="F36" s="4">
        <v>0</v>
      </c>
      <c r="G36" s="4">
        <f>B36-C36-D36-E36-F36</f>
        <v>0.1</v>
      </c>
      <c r="H36" s="38">
        <v>0</v>
      </c>
      <c r="I36" s="38">
        <v>0</v>
      </c>
      <c r="J36" s="38">
        <v>0</v>
      </c>
      <c r="K36" s="24">
        <v>0</v>
      </c>
      <c r="L36" s="24">
        <v>0</v>
      </c>
      <c r="M36" s="24">
        <f>H36-I36-J36-K36-L36</f>
        <v>0</v>
      </c>
      <c r="N36" s="23"/>
      <c r="O36" s="24">
        <f>H36-B36</f>
        <v>-0.1</v>
      </c>
      <c r="P36" s="23"/>
      <c r="Q36" s="24">
        <f>M36-G36</f>
        <v>-0.1</v>
      </c>
    </row>
    <row r="37" spans="1:17" ht="33.75" customHeight="1">
      <c r="A37" s="17" t="s">
        <v>31</v>
      </c>
      <c r="B37" s="4">
        <v>13699</v>
      </c>
      <c r="C37" s="4">
        <v>0</v>
      </c>
      <c r="D37" s="4">
        <v>0</v>
      </c>
      <c r="E37" s="4">
        <v>0</v>
      </c>
      <c r="F37" s="4">
        <v>0</v>
      </c>
      <c r="G37" s="4">
        <f>B37-C37-D37-E37-F37</f>
        <v>13699</v>
      </c>
      <c r="H37" s="24">
        <v>14733.4</v>
      </c>
      <c r="I37" s="38">
        <v>0</v>
      </c>
      <c r="J37" s="24">
        <v>0</v>
      </c>
      <c r="K37" s="24">
        <v>0</v>
      </c>
      <c r="L37" s="24">
        <v>0</v>
      </c>
      <c r="M37" s="24">
        <f>H37-I37-J37-K37-L37</f>
        <v>14733.4</v>
      </c>
      <c r="N37" s="23">
        <f>H37/B37</f>
        <v>1.0755091612526462</v>
      </c>
      <c r="O37" s="24">
        <f>H37-B37</f>
        <v>1034.3999999999996</v>
      </c>
      <c r="P37" s="23">
        <f>M37/G37</f>
        <v>1.0755091612526462</v>
      </c>
      <c r="Q37" s="24">
        <f>M37-G37</f>
        <v>1034.3999999999996</v>
      </c>
    </row>
    <row r="38" spans="1:17" ht="15">
      <c r="A38" s="1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2"/>
      <c r="Q38" s="22"/>
    </row>
    <row r="48" spans="2:4" ht="12.75">
      <c r="B48" s="1"/>
      <c r="C48" s="1"/>
      <c r="D48" s="1"/>
    </row>
    <row r="49" spans="2:4" ht="12.75">
      <c r="B49" s="1"/>
      <c r="C49" s="1"/>
      <c r="D49" s="1"/>
    </row>
    <row r="50" spans="2:15" ht="12.7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2:15" ht="12.7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2:15" ht="12.7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2:15" ht="12.7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2:15" ht="12.7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2:15" ht="12.7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2:15" ht="12.7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2:15" ht="12.7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2:15" ht="12.7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2:15" ht="12.7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2:15" ht="12.7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2:15" ht="12.7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2:15" ht="12.7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2:15" ht="12.7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2:15" ht="12.7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2:15" ht="12.7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2:15" ht="12.7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2:15" ht="12.7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2:15" ht="12.7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2:15" ht="12.7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2:15" ht="12.7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2:15" ht="12.7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2:15" ht="12.7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2:15" ht="12.7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2:15" ht="12.7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2:15" ht="12.7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2:15" ht="12.7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2:15" ht="12.7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2:15" ht="12.7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2:15" ht="12.7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2:15" ht="12.7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2:15" ht="12.7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2:15" ht="12.7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2:15" ht="12.7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2:15" ht="12.7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2:15" ht="12.7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2:15" ht="12.7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2:15" ht="12.7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2:15" ht="12.7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2:15" ht="12.7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2:15" ht="12.7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2:15" ht="12.7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2:15" ht="12.7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2:15" ht="12.7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2:15" ht="12.7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2:15" ht="12.7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2:15" ht="12.7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2:15" ht="12.7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2:15" ht="12.7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2:15" ht="12.7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2:15" ht="12.7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2:15" ht="12.7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5:15" ht="12.75"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5:15" ht="12.75"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5:15" ht="12.75"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5:15" ht="12.75"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5:15" ht="12.75"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5:15" ht="12.75"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5:15" ht="12.75"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5:15" ht="12.75"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5:15" ht="12.75"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5:15" ht="12.75"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5:15" ht="12.75"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5:15" ht="12.75"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2:15" ht="12.7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2:15" ht="12.7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2:15" ht="12.7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2:15" ht="12.7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2:15" ht="12.7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2:15" ht="12.7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2:15" ht="12.7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2:15" ht="12.7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2:15" ht="12.7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2:15" ht="12.7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2:15" ht="12.7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2:15" ht="12.7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2:15" ht="12.7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2:15" ht="12.7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2:15" ht="12.7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2:15" ht="12.7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2:15" ht="12.7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2:15" ht="12.7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2:15" ht="12.7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2:15" ht="12.7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2:15" ht="12.7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2:15" ht="12.7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2:15" ht="12.7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2:15" ht="12.7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2:15" ht="12.7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2:15" ht="12.7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2:15" ht="12.7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2:15" ht="12.7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2:15" ht="12.7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2:15" ht="12.7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2:15" ht="12.7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2:15" ht="12.7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2:15" ht="12.7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2:15" ht="12.7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2:15" ht="12.7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2:15" ht="12.7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2:15" ht="12.7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2:15" ht="12.7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2:15" ht="12.7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2:15" ht="12.7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2:15" ht="12.7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2:15" ht="12.7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2:15" ht="12.7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2:15" ht="12.7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2:15" ht="12.7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2:15" ht="12.7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2:15" ht="12.7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2:15" ht="12.7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2:15" ht="12.7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2:15" ht="12.7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2:15" ht="12.7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2:15" ht="12.7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2:15" ht="12.7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2:15" ht="12.7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2:15" ht="12.7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2:15" ht="12.7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2:15" ht="12.7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2:15" ht="12.7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2:15" ht="12.7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2:15" ht="12.7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2:15" ht="12.7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2:15" ht="12.7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2:15" ht="12.7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2:15" ht="12.7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2:15" ht="12.7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2:15" ht="12.7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2:15" ht="12.7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2:15" ht="12.7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2:15" ht="12.7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2:15" ht="12.7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2:15" ht="12.7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2:15" ht="12.7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2:15" ht="12.7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2:15" ht="12.7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2:15" ht="12.7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2:15" ht="12.7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2:15" ht="12.7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2:15" ht="12.7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2:15" ht="12.7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2:15" ht="12.7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2:15" ht="12.7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2:15" ht="12.7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2:15" ht="12.7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2:15" ht="12.7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2:15" ht="12.7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2:15" ht="12.7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2:15" ht="12.7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2:15" ht="12.7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2:15" ht="12.7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2:15" ht="12.7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2:15" ht="12.7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2:15" ht="12.7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2:15" ht="12.7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2:15" ht="12.7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2:15" ht="12.7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</row>
    <row r="209" spans="2:15" ht="12.7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</row>
    <row r="210" spans="2:15" ht="12.7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</row>
    <row r="211" spans="2:15" ht="12.7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</row>
    <row r="212" spans="2:15" ht="12.7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</row>
    <row r="213" spans="2:15" ht="12.7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</row>
    <row r="214" spans="2:15" ht="12.7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</row>
    <row r="215" spans="2:15" ht="12.7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</row>
    <row r="216" spans="2:15" ht="12.7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</row>
    <row r="217" spans="2:15" ht="12.7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</row>
    <row r="218" spans="2:15" ht="12.7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</row>
    <row r="219" spans="2:15" ht="12.7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</row>
    <row r="220" spans="2:15" ht="12.7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</row>
    <row r="221" spans="2:15" ht="12.7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</row>
    <row r="222" spans="2:15" ht="12.7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</row>
    <row r="223" spans="2:15" ht="12.7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</row>
    <row r="224" spans="2:15" ht="12.7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</row>
    <row r="225" spans="2:15" ht="12.7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</row>
    <row r="226" spans="2:15" ht="12.7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</row>
    <row r="227" spans="2:15" ht="12.7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</row>
    <row r="228" spans="2:15" ht="12.7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</row>
    <row r="229" spans="2:15" ht="12.7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</row>
    <row r="230" spans="2:15" ht="12.7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</row>
    <row r="231" spans="2:15" ht="12.7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</row>
    <row r="232" spans="2:15" ht="12.7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</row>
    <row r="233" spans="2:15" ht="12.7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</row>
    <row r="234" spans="2:15" ht="12.7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</row>
    <row r="235" spans="2:15" ht="12.7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</row>
    <row r="236" spans="2:15" ht="12.7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</row>
    <row r="237" spans="2:15" ht="12.7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</row>
    <row r="238" spans="2:15" ht="12.7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</row>
    <row r="239" spans="2:15" ht="12.7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</row>
    <row r="240" spans="2:15" ht="12.7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</row>
    <row r="241" spans="2:15" ht="12.7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</row>
    <row r="242" spans="2:15" ht="12.7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</row>
    <row r="243" spans="2:15" ht="12.7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</row>
    <row r="244" spans="2:15" ht="12.7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</row>
    <row r="245" spans="2:15" ht="12.7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</row>
    <row r="246" spans="2:15" ht="12.7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</row>
    <row r="247" spans="2:15" ht="12.7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</row>
    <row r="248" spans="2:15" ht="12.7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</row>
    <row r="249" spans="2:15" ht="12.7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</row>
    <row r="250" spans="2:15" ht="12.7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</row>
    <row r="251" spans="2:15" ht="12.7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</row>
    <row r="252" spans="2:15" ht="12.7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</row>
    <row r="253" spans="2:15" ht="12.7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</row>
    <row r="254" spans="2:15" ht="12.7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</row>
    <row r="255" spans="2:15" ht="12.7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</row>
    <row r="256" spans="2:15" ht="12.7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</row>
    <row r="257" spans="2:15" ht="12.7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</row>
    <row r="258" spans="2:15" ht="12.7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</row>
    <row r="259" spans="2:15" ht="12.7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</row>
    <row r="260" spans="2:15" ht="12.7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</row>
    <row r="261" spans="2:15" ht="12.7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</row>
    <row r="262" spans="2:15" ht="12.7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</row>
    <row r="263" spans="2:15" ht="12.7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</row>
    <row r="264" spans="2:15" ht="12.7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</row>
    <row r="265" spans="2:15" ht="12.7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</row>
    <row r="266" spans="2:15" ht="12.7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</row>
    <row r="267" spans="2:15" ht="12.7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</row>
    <row r="268" spans="2:15" ht="12.7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</row>
    <row r="269" spans="2:15" ht="12.7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</row>
    <row r="270" spans="2:15" ht="12.7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</row>
    <row r="271" spans="2:15" ht="12.7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</row>
    <row r="272" spans="2:15" ht="12.7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</row>
    <row r="273" spans="2:15" ht="12.7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</row>
    <row r="274" spans="2:15" ht="12.7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</row>
    <row r="275" spans="2:15" ht="12.7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</row>
    <row r="276" spans="2:15" ht="12.7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</row>
    <row r="277" spans="2:15" ht="12.7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</row>
    <row r="278" spans="2:15" ht="12.7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</row>
    <row r="279" spans="2:15" ht="12.7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</row>
    <row r="280" spans="2:15" ht="12.7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</row>
    <row r="281" spans="2:15" ht="12.7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</row>
    <row r="282" spans="2:15" ht="12.7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</row>
    <row r="283" spans="2:15" ht="12.7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</row>
    <row r="284" spans="2:15" ht="12.7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</row>
    <row r="285" spans="2:15" ht="12.7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</row>
    <row r="286" spans="2:15" ht="12.7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</row>
    <row r="287" spans="2:15" ht="12.7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</row>
    <row r="288" spans="2:15" ht="12.7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</row>
    <row r="289" spans="2:15" ht="12.7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</row>
    <row r="290" spans="2:15" ht="12.75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</row>
    <row r="291" spans="2:15" ht="12.7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</row>
    <row r="292" spans="2:15" ht="12.7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</row>
    <row r="293" spans="2:15" ht="12.7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</row>
    <row r="294" spans="2:15" ht="12.75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</row>
    <row r="295" spans="2:15" ht="12.7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</row>
    <row r="296" spans="2:15" ht="12.7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</row>
    <row r="297" spans="2:15" ht="12.7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</row>
    <row r="298" spans="2:15" ht="12.75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</row>
    <row r="299" spans="2:15" ht="12.7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</row>
    <row r="300" spans="2:15" ht="12.7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</row>
    <row r="301" spans="2:15" ht="12.7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</row>
    <row r="302" spans="2:15" ht="12.7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</row>
    <row r="303" spans="2:15" ht="12.7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</row>
    <row r="304" spans="2:15" ht="12.7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</row>
    <row r="305" spans="2:15" ht="12.75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</row>
    <row r="306" spans="2:15" ht="12.75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</row>
    <row r="307" spans="2:15" ht="12.7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</row>
    <row r="308" spans="2:15" ht="12.75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</row>
    <row r="309" spans="2:15" ht="12.75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</row>
    <row r="310" spans="2:15" ht="12.75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</row>
    <row r="311" spans="2:15" ht="12.7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</row>
    <row r="312" spans="2:15" ht="12.7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</row>
    <row r="313" spans="2:15" ht="12.7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</row>
    <row r="314" spans="2:15" ht="12.7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</row>
    <row r="315" spans="2:15" ht="12.7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</row>
    <row r="316" spans="2:15" ht="12.7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</row>
    <row r="317" spans="2:15" ht="12.7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</row>
    <row r="318" spans="2:15" ht="12.7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</row>
    <row r="319" spans="2:15" ht="12.7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</row>
    <row r="320" spans="2:15" ht="12.7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</row>
    <row r="321" spans="2:15" ht="12.7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</row>
    <row r="322" spans="2:15" ht="12.7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</row>
    <row r="323" spans="2:15" ht="12.75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</row>
    <row r="324" spans="2:15" ht="12.7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</row>
    <row r="325" spans="2:15" ht="12.7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</row>
    <row r="326" spans="2:15" ht="12.75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</row>
    <row r="327" spans="2:15" ht="12.75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</row>
    <row r="328" spans="2:15" ht="12.75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</row>
    <row r="329" spans="2:15" ht="12.75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</row>
    <row r="330" spans="2:15" ht="12.75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</row>
    <row r="331" spans="2:15" ht="12.75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</row>
    <row r="332" spans="2:15" ht="12.75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</row>
    <row r="333" spans="2:15" ht="12.75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</row>
    <row r="334" spans="2:15" ht="12.75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</row>
    <row r="335" spans="2:15" ht="12.75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</row>
    <row r="336" spans="2:15" ht="12.75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</row>
    <row r="337" spans="2:15" ht="12.75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</row>
    <row r="338" spans="2:15" ht="12.75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</row>
    <row r="339" spans="2:15" ht="12.75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</row>
    <row r="340" spans="2:15" ht="12.75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</row>
    <row r="341" spans="2:15" ht="12.75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</row>
    <row r="342" spans="2:15" ht="12.75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</row>
    <row r="343" spans="2:15" ht="12.75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</row>
    <row r="344" spans="2:15" ht="12.75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</row>
    <row r="345" spans="2:15" ht="12.75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</row>
    <row r="346" spans="2:15" ht="12.75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</row>
    <row r="347" spans="2:15" ht="12.75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</row>
    <row r="348" spans="2:15" ht="12.75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</row>
    <row r="349" spans="2:15" ht="12.75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</row>
    <row r="350" spans="2:15" ht="12.75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</row>
    <row r="351" spans="2:15" ht="12.75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</row>
    <row r="352" spans="2:15" ht="12.75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</row>
    <row r="353" spans="2:15" ht="12.75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</row>
    <row r="354" spans="2:15" ht="12.75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</row>
    <row r="355" spans="2:15" ht="12.75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</row>
    <row r="356" spans="2:15" ht="12.75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</row>
    <row r="357" spans="2:15" ht="12.75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</row>
    <row r="358" spans="2:15" ht="12.75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</row>
    <row r="359" spans="2:15" ht="12.75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</row>
    <row r="360" spans="2:15" ht="12.75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</row>
    <row r="361" spans="2:15" ht="12.75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</row>
    <row r="362" spans="2:15" ht="12.75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</row>
    <row r="363" spans="2:15" ht="12.75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</row>
    <row r="364" spans="2:15" ht="12.75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</row>
    <row r="365" spans="2:15" ht="12.75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</row>
    <row r="366" spans="2:15" ht="12.75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</row>
    <row r="367" spans="2:15" ht="12.75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</row>
    <row r="368" spans="2:15" ht="12.75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</row>
    <row r="369" spans="2:15" ht="12.75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</row>
    <row r="370" spans="2:15" ht="12.75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</row>
    <row r="371" spans="2:15" ht="12.75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</row>
    <row r="372" spans="2:15" ht="12.75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</row>
    <row r="373" spans="2:15" ht="12.75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</row>
    <row r="374" spans="2:15" ht="12.75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</row>
    <row r="375" spans="2:15" ht="12.75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</row>
    <row r="376" spans="2:15" ht="12.75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</row>
    <row r="377" spans="2:15" ht="12.75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</row>
    <row r="378" spans="2:15" ht="12.75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</row>
    <row r="379" spans="2:15" ht="12.75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</row>
    <row r="380" spans="2:15" ht="12.75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</row>
    <row r="381" spans="2:15" ht="12.75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</row>
    <row r="382" spans="2:15" ht="12.75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</row>
    <row r="383" spans="2:15" ht="12.75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</row>
    <row r="384" spans="2:15" ht="12.75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</row>
    <row r="385" spans="2:15" ht="12.75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</row>
    <row r="386" spans="2:15" ht="12.75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</row>
    <row r="387" spans="2:15" ht="12.75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</row>
    <row r="388" spans="2:15" ht="12.75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</row>
    <row r="389" spans="2:15" ht="12.75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</row>
    <row r="390" spans="2:15" ht="12.75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</row>
    <row r="391" spans="2:15" ht="12.75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</row>
    <row r="392" spans="2:15" ht="12.75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</row>
    <row r="393" spans="2:15" ht="12.75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</row>
    <row r="394" spans="2:15" ht="12.75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</row>
    <row r="395" spans="2:15" ht="12.75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</row>
    <row r="396" spans="2:15" ht="12.75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</row>
    <row r="397" spans="2:15" ht="12.75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</row>
    <row r="398" spans="2:15" ht="12.75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</row>
    <row r="399" spans="2:15" ht="12.75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</row>
    <row r="400" spans="2:15" ht="12.75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</row>
    <row r="401" spans="2:15" ht="12.75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</row>
    <row r="402" spans="2:15" ht="12.75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</row>
    <row r="403" spans="2:15" ht="12.75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</row>
    <row r="404" spans="2:15" ht="12.75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</row>
    <row r="405" spans="2:15" ht="12.75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</row>
    <row r="406" spans="2:15" ht="12.75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</row>
    <row r="407" spans="2:15" ht="12.75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</row>
    <row r="408" spans="2:15" ht="12.75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</row>
    <row r="409" spans="2:15" ht="12.75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</row>
    <row r="410" spans="2:15" ht="12.75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</row>
    <row r="411" spans="2:15" ht="12.75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</row>
    <row r="412" spans="2:15" ht="12.75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</row>
    <row r="413" spans="2:15" ht="12.75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</row>
    <row r="414" spans="2:15" ht="12.75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</row>
    <row r="415" spans="2:15" ht="12.75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</row>
    <row r="416" spans="2:15" ht="12.75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</row>
    <row r="417" spans="2:15" ht="12.75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</row>
    <row r="418" spans="2:15" ht="12.75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</row>
    <row r="419" spans="2:15" ht="12.75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</row>
    <row r="420" spans="2:15" ht="12.75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</row>
    <row r="421" spans="2:15" ht="12.75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</row>
    <row r="422" spans="2:15" ht="12.75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</row>
    <row r="423" spans="2:15" ht="12.75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</row>
    <row r="424" spans="2:15" ht="12.75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</row>
    <row r="425" spans="2:15" ht="12.75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</row>
    <row r="426" spans="2:15" ht="12.75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</row>
    <row r="427" spans="2:15" ht="12.75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</row>
    <row r="428" spans="2:15" ht="12.75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</row>
    <row r="429" spans="2:15" ht="12.75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</row>
    <row r="430" spans="2:15" ht="12.75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</row>
    <row r="431" spans="2:15" ht="12.75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</row>
    <row r="432" spans="2:15" ht="12.75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</row>
    <row r="433" spans="2:15" ht="12.75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</row>
    <row r="434" spans="2:15" ht="12.75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</row>
    <row r="435" spans="2:15" ht="12.75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</row>
    <row r="436" spans="2:15" ht="12.75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</row>
    <row r="437" spans="2:15" ht="12.75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</row>
    <row r="438" spans="2:15" ht="12.75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</row>
    <row r="439" spans="2:15" ht="12.75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</row>
    <row r="440" spans="2:15" ht="12.75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</row>
    <row r="441" spans="2:15" ht="12.75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</row>
    <row r="442" spans="2:15" ht="12.75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</row>
    <row r="443" spans="2:15" ht="12.75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</row>
    <row r="444" spans="2:15" ht="12.75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</row>
    <row r="445" spans="2:15" ht="12.75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</row>
    <row r="446" spans="2:15" ht="12.75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</row>
    <row r="447" spans="2:15" ht="12.75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</row>
    <row r="448" spans="2:15" ht="12.75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</row>
    <row r="449" spans="2:15" ht="12.75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</row>
    <row r="450" spans="2:15" ht="12.75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</row>
    <row r="451" spans="2:15" ht="12.75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</row>
    <row r="452" spans="2:15" ht="12.75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</row>
    <row r="453" spans="2:15" ht="12.75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</row>
    <row r="454" spans="2:15" ht="12.75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</row>
    <row r="455" spans="2:15" ht="12.75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</row>
    <row r="456" spans="2:15" ht="12.75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</row>
    <row r="457" spans="2:15" ht="12.75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</row>
    <row r="458" spans="2:15" ht="12.75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</row>
    <row r="459" spans="2:15" ht="12.75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</row>
    <row r="460" spans="2:15" ht="12.75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</row>
    <row r="461" spans="2:15" ht="12.75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</row>
    <row r="462" spans="2:15" ht="12.75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</row>
    <row r="463" spans="2:15" ht="12.75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</row>
    <row r="464" spans="2:15" ht="12.75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</row>
    <row r="465" spans="2:15" ht="12.75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</row>
    <row r="466" spans="2:15" ht="12.75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</row>
    <row r="467" spans="2:15" ht="12.75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</row>
    <row r="468" spans="2:15" ht="12.75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</row>
    <row r="469" spans="2:15" ht="12.75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</row>
    <row r="470" spans="2:15" ht="12.75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</row>
    <row r="471" spans="2:15" ht="12.75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</row>
    <row r="472" spans="2:15" ht="12.75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</row>
    <row r="473" spans="2:15" ht="12.75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</row>
  </sheetData>
  <sheetProtection/>
  <mergeCells count="6">
    <mergeCell ref="Q4:Q5"/>
    <mergeCell ref="B4:G4"/>
    <mergeCell ref="H4:M4"/>
    <mergeCell ref="N4:N5"/>
    <mergeCell ref="O4:O5"/>
    <mergeCell ref="P4:P5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УФНС России по Томской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Крестинина Елена Алексеевна</dc:creator>
  <cp:keywords/>
  <dc:description/>
  <cp:lastModifiedBy>Мартынова Наталья Валентиновна</cp:lastModifiedBy>
  <cp:lastPrinted>2020-05-13T03:46:18Z</cp:lastPrinted>
  <dcterms:created xsi:type="dcterms:W3CDTF">2017-12-06T04:10:52Z</dcterms:created>
  <dcterms:modified xsi:type="dcterms:W3CDTF">2020-05-15T03:34:29Z</dcterms:modified>
  <cp:category/>
  <cp:version/>
  <cp:contentType/>
  <cp:contentStatus/>
</cp:coreProperties>
</file>