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7740"/>
  </bookViews>
  <sheets>
    <sheet name="Лист1" sheetId="1" r:id="rId1"/>
  </sheets>
  <definedNames>
    <definedName name="_xlnm.Print_Area" localSheetId="0">Лист1!$A$1:$O$38</definedName>
  </definedNames>
  <calcPr calcId="145621"/>
</workbook>
</file>

<file path=xl/calcChain.xml><?xml version="1.0" encoding="utf-8"?>
<calcChain xmlns="http://schemas.openxmlformats.org/spreadsheetml/2006/main">
  <c r="M38" i="1" l="1"/>
  <c r="K38" i="1"/>
  <c r="O38" i="1" s="1"/>
  <c r="F38" i="1"/>
  <c r="M37" i="1"/>
  <c r="L37" i="1"/>
  <c r="K37" i="1"/>
  <c r="O37" i="1" s="1"/>
  <c r="F37" i="1"/>
  <c r="M35" i="1"/>
  <c r="L35" i="1"/>
  <c r="K35" i="1"/>
  <c r="O35" i="1" s="1"/>
  <c r="F35" i="1"/>
  <c r="O33" i="1"/>
  <c r="M33" i="1"/>
  <c r="M32" i="1"/>
  <c r="L32" i="1"/>
  <c r="K32" i="1"/>
  <c r="O32" i="1" s="1"/>
  <c r="F32" i="1"/>
  <c r="K31" i="1"/>
  <c r="J31" i="1"/>
  <c r="I31" i="1"/>
  <c r="H31" i="1"/>
  <c r="G31" i="1"/>
  <c r="M31" i="1" s="1"/>
  <c r="E31" i="1"/>
  <c r="D31" i="1"/>
  <c r="C31" i="1"/>
  <c r="B31" i="1"/>
  <c r="F31" i="1" s="1"/>
  <c r="M30" i="1"/>
  <c r="K30" i="1"/>
  <c r="O30" i="1" s="1"/>
  <c r="F30" i="1"/>
  <c r="M29" i="1"/>
  <c r="L29" i="1"/>
  <c r="K29" i="1"/>
  <c r="N29" i="1" s="1"/>
  <c r="F29" i="1"/>
  <c r="K28" i="1"/>
  <c r="J28" i="1"/>
  <c r="I28" i="1"/>
  <c r="H28" i="1"/>
  <c r="G28" i="1"/>
  <c r="L28" i="1" s="1"/>
  <c r="E28" i="1"/>
  <c r="D28" i="1"/>
  <c r="C28" i="1"/>
  <c r="B28" i="1"/>
  <c r="F28" i="1" s="1"/>
  <c r="M27" i="1"/>
  <c r="L27" i="1"/>
  <c r="K27" i="1"/>
  <c r="N27" i="1" s="1"/>
  <c r="F27" i="1"/>
  <c r="M26" i="1"/>
  <c r="L26" i="1"/>
  <c r="K26" i="1"/>
  <c r="N26" i="1" s="1"/>
  <c r="F26" i="1"/>
  <c r="K25" i="1"/>
  <c r="J25" i="1"/>
  <c r="I25" i="1"/>
  <c r="H25" i="1"/>
  <c r="G25" i="1"/>
  <c r="L25" i="1" s="1"/>
  <c r="E25" i="1"/>
  <c r="D25" i="1"/>
  <c r="C25" i="1"/>
  <c r="B25" i="1"/>
  <c r="F25" i="1" s="1"/>
  <c r="N25" i="1" s="1"/>
  <c r="M24" i="1"/>
  <c r="L24" i="1"/>
  <c r="K24" i="1"/>
  <c r="N24" i="1" s="1"/>
  <c r="F24" i="1"/>
  <c r="M23" i="1"/>
  <c r="L23" i="1"/>
  <c r="K23" i="1"/>
  <c r="O23" i="1" s="1"/>
  <c r="F23" i="1"/>
  <c r="N23" i="1" s="1"/>
  <c r="M22" i="1"/>
  <c r="L22" i="1"/>
  <c r="K22" i="1"/>
  <c r="N22" i="1" s="1"/>
  <c r="F22" i="1"/>
  <c r="K21" i="1"/>
  <c r="M20" i="1"/>
  <c r="L20" i="1"/>
  <c r="K20" i="1"/>
  <c r="O20" i="1" s="1"/>
  <c r="F20" i="1"/>
  <c r="K19" i="1"/>
  <c r="J18" i="1"/>
  <c r="I18" i="1"/>
  <c r="H18" i="1"/>
  <c r="G18" i="1"/>
  <c r="L18" i="1" s="1"/>
  <c r="E18" i="1"/>
  <c r="D18" i="1"/>
  <c r="C18" i="1"/>
  <c r="B18" i="1"/>
  <c r="F18" i="1" s="1"/>
  <c r="M17" i="1"/>
  <c r="L17" i="1"/>
  <c r="K17" i="1"/>
  <c r="N17" i="1" s="1"/>
  <c r="F17" i="1"/>
  <c r="M16" i="1"/>
  <c r="L16" i="1"/>
  <c r="K16" i="1"/>
  <c r="N16" i="1" s="1"/>
  <c r="F16" i="1"/>
  <c r="K15" i="1"/>
  <c r="N15" i="1" s="1"/>
  <c r="J15" i="1"/>
  <c r="I15" i="1"/>
  <c r="H15" i="1"/>
  <c r="G15" i="1"/>
  <c r="L15" i="1" s="1"/>
  <c r="F15" i="1"/>
  <c r="E15" i="1"/>
  <c r="D15" i="1"/>
  <c r="C15" i="1"/>
  <c r="B15" i="1"/>
  <c r="M13" i="1"/>
  <c r="L13" i="1"/>
  <c r="K13" i="1"/>
  <c r="N13" i="1" s="1"/>
  <c r="F13" i="1"/>
  <c r="M12" i="1"/>
  <c r="L12" i="1"/>
  <c r="F12" i="1"/>
  <c r="N12" i="1" s="1"/>
  <c r="M11" i="1"/>
  <c r="L11" i="1"/>
  <c r="K11" i="1"/>
  <c r="O11" i="1" s="1"/>
  <c r="F11" i="1"/>
  <c r="K10" i="1"/>
  <c r="O10" i="1" s="1"/>
  <c r="J10" i="1"/>
  <c r="I10" i="1"/>
  <c r="H10" i="1"/>
  <c r="G10" i="1"/>
  <c r="M10" i="1" s="1"/>
  <c r="F10" i="1"/>
  <c r="N10" i="1" s="1"/>
  <c r="E10" i="1"/>
  <c r="D10" i="1"/>
  <c r="C10" i="1"/>
  <c r="B10" i="1"/>
  <c r="J8" i="1"/>
  <c r="I8" i="1"/>
  <c r="H8" i="1"/>
  <c r="G8" i="1"/>
  <c r="K8" i="1" s="1"/>
  <c r="E8" i="1"/>
  <c r="D8" i="1"/>
  <c r="C8" i="1"/>
  <c r="B8" i="1"/>
  <c r="F8" i="1" s="1"/>
  <c r="F5" i="1" s="1"/>
  <c r="K7" i="1"/>
  <c r="O7" i="1" s="1"/>
  <c r="J7" i="1"/>
  <c r="I7" i="1"/>
  <c r="H7" i="1"/>
  <c r="G7" i="1"/>
  <c r="M7" i="1" s="1"/>
  <c r="F7" i="1"/>
  <c r="E7" i="1"/>
  <c r="D7" i="1"/>
  <c r="C7" i="1"/>
  <c r="B7" i="1"/>
  <c r="J5" i="1"/>
  <c r="I5" i="1"/>
  <c r="H5" i="1"/>
  <c r="G5" i="1"/>
  <c r="M5" i="1" s="1"/>
  <c r="E5" i="1"/>
  <c r="D5" i="1"/>
  <c r="C5" i="1"/>
  <c r="B5" i="1"/>
  <c r="O8" i="1" l="1"/>
  <c r="K5" i="1"/>
  <c r="N28" i="1"/>
  <c r="O31" i="1"/>
  <c r="O25" i="1"/>
  <c r="L5" i="1"/>
  <c r="L7" i="1"/>
  <c r="N7" i="1"/>
  <c r="M8" i="1"/>
  <c r="L10" i="1"/>
  <c r="N11" i="1"/>
  <c r="O12" i="1"/>
  <c r="O13" i="1"/>
  <c r="M15" i="1"/>
  <c r="O15" i="1"/>
  <c r="O16" i="1"/>
  <c r="O17" i="1"/>
  <c r="K18" i="1"/>
  <c r="M18" i="1"/>
  <c r="N20" i="1"/>
  <c r="O22" i="1"/>
  <c r="O24" i="1"/>
  <c r="M25" i="1"/>
  <c r="O26" i="1"/>
  <c r="O27" i="1"/>
  <c r="M28" i="1"/>
  <c r="O28" i="1"/>
  <c r="O29" i="1"/>
  <c r="N30" i="1"/>
  <c r="L31" i="1"/>
  <c r="N31" i="1"/>
  <c r="N32" i="1"/>
  <c r="N35" i="1"/>
  <c r="N37" i="1"/>
  <c r="N18" i="1" l="1"/>
  <c r="O18" i="1"/>
  <c r="O5" i="1"/>
  <c r="N5" i="1"/>
</calcChain>
</file>

<file path=xl/sharedStrings.xml><?xml version="1.0" encoding="utf-8"?>
<sst xmlns="http://schemas.openxmlformats.org/spreadsheetml/2006/main" count="57" uniqueCount="37">
  <si>
    <t>Динамика поступлений  по УФНС России по Томской области</t>
  </si>
  <si>
    <t>2014 год</t>
  </si>
  <si>
    <t>2015 год</t>
  </si>
  <si>
    <t>Темп роста по общей сумме поступлений, %</t>
  </si>
  <si>
    <t>Увели-чение, (снижение) млн.руб.</t>
  </si>
  <si>
    <t>Темп роста без переданных,%</t>
  </si>
  <si>
    <t>Показатели</t>
  </si>
  <si>
    <t>На 01.06.2014г.</t>
  </si>
  <si>
    <t>МРИ 1</t>
  </si>
  <si>
    <t>МРИ 2</t>
  </si>
  <si>
    <t>Другие МРИ по КН</t>
  </si>
  <si>
    <t>На 01.06.2014г. без переданных</t>
  </si>
  <si>
    <t>На 01.06.2015г.</t>
  </si>
  <si>
    <t>МРИ 4, 7 и др.</t>
  </si>
  <si>
    <t>На 01.06.2015г. без переданных</t>
  </si>
  <si>
    <t>Всего поступило в бюджетную систему</t>
  </si>
  <si>
    <t xml:space="preserve">               в том числе:</t>
  </si>
  <si>
    <t>Налоги и сборы в консолидированный бюджет РФ</t>
  </si>
  <si>
    <t>Государственные внебюджетные фонды</t>
  </si>
  <si>
    <t xml:space="preserve">   Налоги и сборы- всего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</si>
  <si>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</si>
  <si>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</si>
  <si>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</si>
  <si>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</si>
  <si>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</si>
  <si>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</t>
  </si>
  <si>
    <t xml:space="preserve">      Налоги на совокупный доход</t>
  </si>
  <si>
    <t xml:space="preserve">      НДС</t>
  </si>
  <si>
    <t xml:space="preserve">      НДС на товары, ввозимые на территорию РФ из респ.Беларусь</t>
  </si>
  <si>
    <t xml:space="preserve">      Акцизы по товарам, производимым на территории РФ</t>
  </si>
  <si>
    <t xml:space="preserve">      НДПИ </t>
  </si>
  <si>
    <t xml:space="preserve">          из него НДПИ нефть</t>
  </si>
  <si>
    <t xml:space="preserve">                    в консолидированный бюджет субъекта</t>
  </si>
  <si>
    <t>X</t>
  </si>
  <si>
    <t>Налог на имущество организаций</t>
  </si>
  <si>
    <t>Государственные внебюджетные фонды( за счет ЕСН, без расходов на государственное социальное страхование)</t>
  </si>
  <si>
    <t>Государственные внебюджетные фонды( за счет налогов со специальным налоговым режимом)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</si>
</sst>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4" fillId="3" borderId="0" xfId="0" applyFont="1" applyFill="1"/>
    <xf numFmtId="165" fontId="7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0" fillId="0" borderId="0" xfId="0" applyFill="1"/>
    <xf numFmtId="164" fontId="0" fillId="2" borderId="0" xfId="0" applyNumberFormat="1" applyFill="1"/>
    <xf numFmtId="0" fontId="0" fillId="0" borderId="1" xfId="0" applyFill="1" applyBorder="1"/>
    <xf numFmtId="164" fontId="0" fillId="0" borderId="1" xfId="0" applyNumberFormat="1" applyFill="1" applyBorder="1" applyAlignment="1">
      <alignment wrapText="1" shrinkToFit="1"/>
    </xf>
    <xf numFmtId="164" fontId="0" fillId="0" borderId="1" xfId="0" applyNumberFormat="1" applyFill="1" applyBorder="1"/>
    <xf numFmtId="0" fontId="2" fillId="0" borderId="1" xfId="0" applyFont="1" applyFill="1" applyBorder="1" applyAlignment="1">
      <alignment wrapText="1" shrinkToFit="1"/>
    </xf>
    <xf numFmtId="0" fontId="0" fillId="0" borderId="1" xfId="0" applyFill="1" applyBorder="1" applyAlignment="1">
      <alignment wrapText="1" shrinkToFit="1"/>
    </xf>
    <xf numFmtId="0" fontId="2" fillId="0" borderId="1" xfId="0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65" fontId="5" fillId="0" borderId="1" xfId="0" applyNumberFormat="1" applyFont="1" applyFill="1" applyBorder="1"/>
    <xf numFmtId="166" fontId="5" fillId="0" borderId="1" xfId="0" applyNumberFormat="1" applyFont="1" applyFill="1" applyBorder="1"/>
    <xf numFmtId="0" fontId="6" fillId="0" borderId="1" xfId="0" applyFont="1" applyFill="1" applyBorder="1"/>
    <xf numFmtId="164" fontId="7" fillId="0" borderId="1" xfId="0" applyNumberFormat="1" applyFont="1" applyFill="1" applyBorder="1"/>
    <xf numFmtId="165" fontId="4" fillId="0" borderId="1" xfId="0" applyNumberFormat="1" applyFont="1" applyFill="1" applyBorder="1"/>
    <xf numFmtId="164" fontId="0" fillId="0" borderId="1" xfId="0" applyNumberFormat="1" applyFont="1" applyFill="1" applyBorder="1"/>
    <xf numFmtId="0" fontId="5" fillId="0" borderId="1" xfId="0" applyFont="1" applyFill="1" applyBorder="1" applyAlignment="1">
      <alignment wrapText="1" shrinkToFit="1"/>
    </xf>
    <xf numFmtId="164" fontId="5" fillId="0" borderId="1" xfId="0" applyNumberFormat="1" applyFont="1" applyFill="1" applyBorder="1"/>
    <xf numFmtId="0" fontId="3" fillId="0" borderId="1" xfId="0" applyFont="1" applyFill="1" applyBorder="1" applyAlignment="1">
      <alignment wrapText="1" shrinkToFit="1"/>
    </xf>
    <xf numFmtId="49" fontId="0" fillId="0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wrapText="1" shrinkToFit="1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 shrinkToFit="1"/>
    </xf>
    <xf numFmtId="164" fontId="1" fillId="0" borderId="5" xfId="0" applyNumberFormat="1" applyFont="1" applyFill="1" applyBorder="1" applyAlignment="1">
      <alignment horizontal="center" wrapText="1" shrinkToFit="1"/>
    </xf>
    <xf numFmtId="164" fontId="0" fillId="0" borderId="4" xfId="0" applyNumberFormat="1" applyFill="1" applyBorder="1" applyAlignment="1">
      <alignment horizontal="center" wrapText="1" shrinkToFit="1"/>
    </xf>
    <xf numFmtId="164" fontId="0" fillId="0" borderId="5" xfId="0" applyNumberForma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wrapText="1" shrinkToFit="1"/>
    </xf>
    <xf numFmtId="16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view="pageBreakPreview" zoomScaleNormal="100" zoomScaleSheetLayoutView="100" workbookViewId="0">
      <selection activeCell="B3" sqref="B3:F3"/>
    </sheetView>
  </sheetViews>
  <sheetFormatPr defaultRowHeight="15" x14ac:dyDescent="0.25"/>
  <cols>
    <col min="1" max="1" width="33.28515625" customWidth="1"/>
    <col min="2" max="2" width="12.140625" style="1" customWidth="1"/>
    <col min="3" max="3" width="9.7109375" style="1" customWidth="1"/>
    <col min="4" max="4" width="9.42578125" style="1" customWidth="1"/>
    <col min="5" max="5" width="8.140625" style="1" customWidth="1"/>
    <col min="6" max="6" width="13.7109375" style="10" customWidth="1"/>
    <col min="7" max="7" width="13.28515625" style="1" customWidth="1"/>
    <col min="8" max="8" width="9.85546875" style="1" customWidth="1"/>
    <col min="9" max="9" width="8.85546875" style="1" customWidth="1"/>
    <col min="10" max="10" width="9" style="1" customWidth="1"/>
    <col min="11" max="11" width="13.85546875" style="10" customWidth="1"/>
    <col min="12" max="12" width="11.7109375" style="10" customWidth="1"/>
    <col min="13" max="13" width="10.42578125" style="10" customWidth="1"/>
    <col min="14" max="14" width="11.28515625" customWidth="1"/>
    <col min="15" max="15" width="11.7109375" customWidth="1"/>
  </cols>
  <sheetData>
    <row r="1" spans="1:15" ht="18.75" x14ac:dyDescent="0.3">
      <c r="B1" s="37" t="s">
        <v>0</v>
      </c>
      <c r="F1" s="2"/>
      <c r="K1" s="2"/>
      <c r="L1" s="2"/>
      <c r="M1" s="2"/>
    </row>
    <row r="2" spans="1:15" x14ac:dyDescent="0.25">
      <c r="F2" s="2"/>
      <c r="K2" s="2"/>
      <c r="L2" s="2"/>
      <c r="M2" s="2"/>
    </row>
    <row r="3" spans="1:15" x14ac:dyDescent="0.25">
      <c r="A3" s="11"/>
      <c r="B3" s="30" t="s">
        <v>1</v>
      </c>
      <c r="C3" s="31"/>
      <c r="D3" s="31"/>
      <c r="E3" s="31"/>
      <c r="F3" s="31"/>
      <c r="G3" s="30" t="s">
        <v>2</v>
      </c>
      <c r="H3" s="31"/>
      <c r="I3" s="31"/>
      <c r="J3" s="31"/>
      <c r="K3" s="31"/>
      <c r="L3" s="32" t="s">
        <v>3</v>
      </c>
      <c r="M3" s="34" t="s">
        <v>4</v>
      </c>
      <c r="N3" s="36" t="s">
        <v>5</v>
      </c>
      <c r="O3" s="34" t="s">
        <v>4</v>
      </c>
    </row>
    <row r="4" spans="1:15" ht="60" x14ac:dyDescent="0.25">
      <c r="A4" s="11" t="s">
        <v>6</v>
      </c>
      <c r="B4" s="12" t="s">
        <v>7</v>
      </c>
      <c r="C4" s="13" t="s">
        <v>8</v>
      </c>
      <c r="D4" s="13" t="s">
        <v>9</v>
      </c>
      <c r="E4" s="12" t="s">
        <v>10</v>
      </c>
      <c r="F4" s="12" t="s">
        <v>11</v>
      </c>
      <c r="G4" s="12" t="s">
        <v>12</v>
      </c>
      <c r="H4" s="13" t="s">
        <v>8</v>
      </c>
      <c r="I4" s="13" t="s">
        <v>9</v>
      </c>
      <c r="J4" s="13" t="s">
        <v>13</v>
      </c>
      <c r="K4" s="12" t="s">
        <v>14</v>
      </c>
      <c r="L4" s="33"/>
      <c r="M4" s="35"/>
      <c r="N4" s="36"/>
      <c r="O4" s="35"/>
    </row>
    <row r="5" spans="1:15" ht="31.5" x14ac:dyDescent="0.25">
      <c r="A5" s="14" t="s">
        <v>15</v>
      </c>
      <c r="B5" s="8">
        <f>B7+B8</f>
        <v>58956</v>
      </c>
      <c r="C5" s="8">
        <f>C7+C8</f>
        <v>24745.7</v>
      </c>
      <c r="D5" s="8">
        <f>D7+D8</f>
        <v>5855.6</v>
      </c>
      <c r="E5" s="8">
        <f>E7+E8</f>
        <v>393.7</v>
      </c>
      <c r="F5" s="8">
        <f t="shared" ref="F5:K5" si="0">F7+F8</f>
        <v>27961</v>
      </c>
      <c r="G5" s="8">
        <f t="shared" si="0"/>
        <v>64483.6</v>
      </c>
      <c r="H5" s="8">
        <f t="shared" si="0"/>
        <v>27578.7</v>
      </c>
      <c r="I5" s="8">
        <f t="shared" si="0"/>
        <v>6764</v>
      </c>
      <c r="J5" s="8">
        <f t="shared" si="0"/>
        <v>537.1</v>
      </c>
      <c r="K5" s="8">
        <f t="shared" si="0"/>
        <v>29603.7</v>
      </c>
      <c r="L5" s="3">
        <f>G5/B5</f>
        <v>1.0937580568559604</v>
      </c>
      <c r="M5" s="4">
        <f>G5-B5</f>
        <v>5527.5999999999985</v>
      </c>
      <c r="N5" s="3">
        <f>K5/F5</f>
        <v>1.0587496870641251</v>
      </c>
      <c r="O5" s="4">
        <f>K5-F5</f>
        <v>1642.7000000000007</v>
      </c>
    </row>
    <row r="6" spans="1:15" x14ac:dyDescent="0.25">
      <c r="A6" s="11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3"/>
      <c r="M6" s="4"/>
      <c r="N6" s="3"/>
      <c r="O6" s="4"/>
    </row>
    <row r="7" spans="1:15" ht="30" x14ac:dyDescent="0.25">
      <c r="A7" s="15" t="s">
        <v>17</v>
      </c>
      <c r="B7" s="8">
        <f>B10</f>
        <v>58954.6</v>
      </c>
      <c r="C7" s="8">
        <f>C10</f>
        <v>24745.7</v>
      </c>
      <c r="D7" s="8">
        <f>D10</f>
        <v>5855.6</v>
      </c>
      <c r="E7" s="8">
        <f t="shared" ref="E7:K7" si="1">E10</f>
        <v>393.7</v>
      </c>
      <c r="F7" s="8">
        <f>F10</f>
        <v>27959.599999999999</v>
      </c>
      <c r="G7" s="8">
        <f t="shared" si="1"/>
        <v>64483.199999999997</v>
      </c>
      <c r="H7" s="8">
        <f t="shared" si="1"/>
        <v>27578.7</v>
      </c>
      <c r="I7" s="8">
        <f t="shared" si="1"/>
        <v>6764</v>
      </c>
      <c r="J7" s="8">
        <f t="shared" si="1"/>
        <v>537.1</v>
      </c>
      <c r="K7" s="8">
        <f t="shared" si="1"/>
        <v>29603.3</v>
      </c>
      <c r="L7" s="3">
        <f>G7/B7</f>
        <v>1.0937772455414845</v>
      </c>
      <c r="M7" s="4">
        <f>G7-B7</f>
        <v>5528.5999999999985</v>
      </c>
      <c r="N7" s="3">
        <f>K7/F7</f>
        <v>1.058788394683758</v>
      </c>
      <c r="O7" s="4">
        <f>K7-F7</f>
        <v>1643.7000000000007</v>
      </c>
    </row>
    <row r="8" spans="1:15" ht="30" x14ac:dyDescent="0.25">
      <c r="A8" s="15" t="s">
        <v>18</v>
      </c>
      <c r="B8" s="8">
        <f>B37+B38</f>
        <v>1.4</v>
      </c>
      <c r="C8" s="8">
        <f>C37+C38</f>
        <v>0</v>
      </c>
      <c r="D8" s="8">
        <f>D37+D38</f>
        <v>0</v>
      </c>
      <c r="E8" s="8">
        <f>E37+E38</f>
        <v>0</v>
      </c>
      <c r="F8" s="8">
        <f>B8-C8-D8</f>
        <v>1.4</v>
      </c>
      <c r="G8" s="8">
        <f>G37+G38</f>
        <v>0.4</v>
      </c>
      <c r="H8" s="8">
        <f>H37+H38</f>
        <v>0</v>
      </c>
      <c r="I8" s="8">
        <f>I37+I38</f>
        <v>0</v>
      </c>
      <c r="J8" s="8">
        <f>J37+J38</f>
        <v>0</v>
      </c>
      <c r="K8" s="8">
        <f>G8-H8-I8</f>
        <v>0.4</v>
      </c>
      <c r="L8" s="3">
        <v>0.26800000000000002</v>
      </c>
      <c r="M8" s="4">
        <f>G8-B8</f>
        <v>-0.99999999999999989</v>
      </c>
      <c r="N8" s="3">
        <v>0.26800000000000002</v>
      </c>
      <c r="O8" s="4">
        <f>K8-F8</f>
        <v>-0.99999999999999989</v>
      </c>
    </row>
    <row r="9" spans="1:15" x14ac:dyDescent="0.25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3"/>
      <c r="M9" s="4"/>
      <c r="N9" s="3"/>
      <c r="O9" s="4"/>
    </row>
    <row r="10" spans="1:15" ht="15.75" x14ac:dyDescent="0.25">
      <c r="A10" s="16" t="s">
        <v>19</v>
      </c>
      <c r="B10" s="8">
        <f>SUM(B11:B12)</f>
        <v>58954.6</v>
      </c>
      <c r="C10" s="8">
        <f>SUM(C11:C12)</f>
        <v>24745.7</v>
      </c>
      <c r="D10" s="8">
        <f>SUM(D11:D12)</f>
        <v>5855.6</v>
      </c>
      <c r="E10" s="8">
        <f t="shared" ref="E10:K10" si="2">SUM(E11:E12)</f>
        <v>393.7</v>
      </c>
      <c r="F10" s="8">
        <f t="shared" si="2"/>
        <v>27959.599999999999</v>
      </c>
      <c r="G10" s="8">
        <f t="shared" si="2"/>
        <v>64483.199999999997</v>
      </c>
      <c r="H10" s="8">
        <f t="shared" si="2"/>
        <v>27578.7</v>
      </c>
      <c r="I10" s="8">
        <f t="shared" si="2"/>
        <v>6764</v>
      </c>
      <c r="J10" s="8">
        <f t="shared" si="2"/>
        <v>537.1</v>
      </c>
      <c r="K10" s="8">
        <f t="shared" si="2"/>
        <v>29603.3</v>
      </c>
      <c r="L10" s="3">
        <f>G10/B10</f>
        <v>1.0937772455414845</v>
      </c>
      <c r="M10" s="4">
        <f>G10-B10</f>
        <v>5528.5999999999985</v>
      </c>
      <c r="N10" s="3">
        <f>K10/F10</f>
        <v>1.058788394683758</v>
      </c>
      <c r="O10" s="4">
        <f>K10-F10</f>
        <v>1643.7000000000007</v>
      </c>
    </row>
    <row r="11" spans="1:15" s="5" customFormat="1" ht="12.75" x14ac:dyDescent="0.2">
      <c r="A11" s="17" t="s">
        <v>20</v>
      </c>
      <c r="B11" s="18">
        <v>41270.1</v>
      </c>
      <c r="C11" s="18">
        <v>22892.799999999999</v>
      </c>
      <c r="D11" s="18">
        <v>4866.3</v>
      </c>
      <c r="E11" s="18">
        <v>0</v>
      </c>
      <c r="F11" s="18">
        <f>B11-C11-D11-E11</f>
        <v>13511</v>
      </c>
      <c r="G11" s="18">
        <v>44327</v>
      </c>
      <c r="H11" s="18">
        <v>24173.7</v>
      </c>
      <c r="I11" s="18">
        <v>6077.9</v>
      </c>
      <c r="J11" s="18">
        <v>0</v>
      </c>
      <c r="K11" s="18">
        <f>G11-H11-I11</f>
        <v>14075.4</v>
      </c>
      <c r="L11" s="19">
        <f>G11/B11</f>
        <v>1.0740705740960164</v>
      </c>
      <c r="M11" s="20">
        <f>G11-B11</f>
        <v>3056.9000000000015</v>
      </c>
      <c r="N11" s="19">
        <f>K11/F11</f>
        <v>1.0417733698467915</v>
      </c>
      <c r="O11" s="20">
        <f>K11-F11</f>
        <v>564.39999999999964</v>
      </c>
    </row>
    <row r="12" spans="1:15" x14ac:dyDescent="0.25">
      <c r="A12" s="21" t="s">
        <v>21</v>
      </c>
      <c r="B12" s="13">
        <v>17684.5</v>
      </c>
      <c r="C12" s="13">
        <v>1852.9</v>
      </c>
      <c r="D12" s="13">
        <v>989.3</v>
      </c>
      <c r="E12" s="13">
        <v>393.7</v>
      </c>
      <c r="F12" s="22">
        <f>B12-C12-D12-E12</f>
        <v>14448.6</v>
      </c>
      <c r="G12" s="13">
        <v>20156.2</v>
      </c>
      <c r="H12" s="13">
        <v>3405</v>
      </c>
      <c r="I12" s="13">
        <v>686.1</v>
      </c>
      <c r="J12" s="13">
        <v>537.1</v>
      </c>
      <c r="K12" s="13">
        <v>15527.9</v>
      </c>
      <c r="L12" s="3">
        <f>G12/B12</f>
        <v>1.1397664621561254</v>
      </c>
      <c r="M12" s="4">
        <f>G12-B12</f>
        <v>2471.7000000000007</v>
      </c>
      <c r="N12" s="3">
        <f>K12/F12</f>
        <v>1.0746992788228618</v>
      </c>
      <c r="O12" s="4">
        <f>K12-F12</f>
        <v>1079.2999999999993</v>
      </c>
    </row>
    <row r="13" spans="1:15" x14ac:dyDescent="0.25">
      <c r="A13" s="21" t="s">
        <v>22</v>
      </c>
      <c r="B13" s="13">
        <v>2920.7</v>
      </c>
      <c r="C13" s="13">
        <v>26.3</v>
      </c>
      <c r="D13" s="13">
        <v>0</v>
      </c>
      <c r="E13" s="13">
        <v>0</v>
      </c>
      <c r="F13" s="22">
        <f>B13-C13-D13-E13</f>
        <v>2894.3999999999996</v>
      </c>
      <c r="G13" s="13">
        <v>3109.2</v>
      </c>
      <c r="H13" s="13">
        <v>24.8</v>
      </c>
      <c r="I13" s="13">
        <v>24.9</v>
      </c>
      <c r="J13" s="13"/>
      <c r="K13" s="13">
        <f>G13-H13-I13</f>
        <v>3059.4999999999995</v>
      </c>
      <c r="L13" s="3">
        <f>G13/B13</f>
        <v>1.0645393227650906</v>
      </c>
      <c r="M13" s="4">
        <f>G13-B13</f>
        <v>188.5</v>
      </c>
      <c r="N13" s="3">
        <f>K13/F13</f>
        <v>1.0570411829740187</v>
      </c>
      <c r="O13" s="4">
        <f>K13-F13</f>
        <v>165.09999999999991</v>
      </c>
    </row>
    <row r="14" spans="1:15" x14ac:dyDescent="0.25">
      <c r="A14" s="11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"/>
      <c r="M14" s="4"/>
      <c r="N14" s="3"/>
      <c r="O14" s="4"/>
    </row>
    <row r="15" spans="1:15" x14ac:dyDescent="0.25">
      <c r="A15" s="7" t="s">
        <v>24</v>
      </c>
      <c r="B15" s="8">
        <f>SUM(B16:B17)</f>
        <v>6156</v>
      </c>
      <c r="C15" s="8">
        <f>SUM(C16:C17)</f>
        <v>1971.4</v>
      </c>
      <c r="D15" s="8">
        <f>SUM(D16:D17)</f>
        <v>950.9</v>
      </c>
      <c r="E15" s="8">
        <f t="shared" ref="E15:J15" si="3">SUM(E16:E17)</f>
        <v>393.7</v>
      </c>
      <c r="F15" s="8">
        <f t="shared" si="3"/>
        <v>2840</v>
      </c>
      <c r="G15" s="8">
        <f t="shared" si="3"/>
        <v>8247.4</v>
      </c>
      <c r="H15" s="8">
        <f t="shared" si="3"/>
        <v>3744.7</v>
      </c>
      <c r="I15" s="8">
        <f t="shared" si="3"/>
        <v>589.6</v>
      </c>
      <c r="J15" s="8">
        <f t="shared" si="3"/>
        <v>537.1</v>
      </c>
      <c r="K15" s="8">
        <f>SUM(K16:K17)</f>
        <v>3376.0000000000005</v>
      </c>
      <c r="L15" s="3">
        <f>G15/B15</f>
        <v>1.3397335932423651</v>
      </c>
      <c r="M15" s="4">
        <f>G15-B15</f>
        <v>2091.3999999999996</v>
      </c>
      <c r="N15" s="3">
        <f>K15/F15</f>
        <v>1.1887323943661974</v>
      </c>
      <c r="O15" s="4">
        <f>K15-F15</f>
        <v>536.00000000000045</v>
      </c>
    </row>
    <row r="16" spans="1:15" s="5" customFormat="1" ht="12.75" x14ac:dyDescent="0.2">
      <c r="A16" s="17" t="s">
        <v>20</v>
      </c>
      <c r="B16" s="18">
        <v>383.3</v>
      </c>
      <c r="C16" s="18">
        <v>187.5</v>
      </c>
      <c r="D16" s="18">
        <v>0</v>
      </c>
      <c r="E16" s="18">
        <v>0</v>
      </c>
      <c r="F16" s="18">
        <f>B16-C16-D16-E16</f>
        <v>195.8</v>
      </c>
      <c r="G16" s="18">
        <v>631.1</v>
      </c>
      <c r="H16" s="18">
        <v>409.7</v>
      </c>
      <c r="I16" s="18">
        <v>0</v>
      </c>
      <c r="J16" s="18">
        <v>0</v>
      </c>
      <c r="K16" s="18">
        <f>G16-H16-I16-J16</f>
        <v>221.40000000000003</v>
      </c>
      <c r="L16" s="23">
        <f>G16/B16</f>
        <v>1.6464909992173233</v>
      </c>
      <c r="M16" s="20">
        <f>G16-B16</f>
        <v>247.8</v>
      </c>
      <c r="N16" s="23">
        <f>K16/F16</f>
        <v>1.1307456588355467</v>
      </c>
      <c r="O16" s="20">
        <f>K16-F16</f>
        <v>25.600000000000023</v>
      </c>
    </row>
    <row r="17" spans="1:15" x14ac:dyDescent="0.25">
      <c r="A17" s="21" t="s">
        <v>21</v>
      </c>
      <c r="B17" s="13">
        <v>5772.7</v>
      </c>
      <c r="C17" s="13">
        <v>1783.9</v>
      </c>
      <c r="D17" s="13">
        <v>950.9</v>
      </c>
      <c r="E17" s="13">
        <v>393.7</v>
      </c>
      <c r="F17" s="22">
        <f>B17-C17-D17-E17</f>
        <v>2644.2</v>
      </c>
      <c r="G17" s="13">
        <v>7616.3</v>
      </c>
      <c r="H17" s="13">
        <v>3335</v>
      </c>
      <c r="I17" s="13">
        <v>589.6</v>
      </c>
      <c r="J17" s="13">
        <v>537.1</v>
      </c>
      <c r="K17" s="13">
        <f>G17-H17-I17-J17</f>
        <v>3154.6000000000004</v>
      </c>
      <c r="L17" s="6">
        <f>G17/B17</f>
        <v>1.3193652883399449</v>
      </c>
      <c r="M17" s="4">
        <f>G17-B17</f>
        <v>1843.6000000000004</v>
      </c>
      <c r="N17" s="6">
        <f>K17/F17</f>
        <v>1.1930262461235914</v>
      </c>
      <c r="O17" s="4">
        <f>K17-F17</f>
        <v>510.40000000000055</v>
      </c>
    </row>
    <row r="18" spans="1:15" x14ac:dyDescent="0.25">
      <c r="A18" s="7" t="s">
        <v>25</v>
      </c>
      <c r="B18" s="8">
        <f>SUM(B19:B20)</f>
        <v>6219.5</v>
      </c>
      <c r="C18" s="8">
        <f t="shared" ref="C18:E18" si="4">SUM(C19:C20)</f>
        <v>64.7</v>
      </c>
      <c r="D18" s="8">
        <f t="shared" si="4"/>
        <v>51.1</v>
      </c>
      <c r="E18" s="8">
        <f t="shared" si="4"/>
        <v>0</v>
      </c>
      <c r="F18" s="8">
        <f>B18-C18-D18-E18</f>
        <v>6103.7</v>
      </c>
      <c r="G18" s="8">
        <f>SUM(G19:G20)</f>
        <v>6435.2</v>
      </c>
      <c r="H18" s="8">
        <f t="shared" ref="H18:J18" si="5">SUM(H19:H20)</f>
        <v>68.8</v>
      </c>
      <c r="I18" s="8">
        <f t="shared" si="5"/>
        <v>95.5</v>
      </c>
      <c r="J18" s="8">
        <f t="shared" si="5"/>
        <v>0</v>
      </c>
      <c r="K18" s="8">
        <f>G18-H18-I18-J18</f>
        <v>6270.9</v>
      </c>
      <c r="L18" s="6">
        <f>G18/B18</f>
        <v>1.0346812444730284</v>
      </c>
      <c r="M18" s="4">
        <f>G18-B18</f>
        <v>215.69999999999982</v>
      </c>
      <c r="N18" s="6">
        <f>K18/F18</f>
        <v>1.0273932205055949</v>
      </c>
      <c r="O18" s="4">
        <f>K18-F18</f>
        <v>167.19999999999982</v>
      </c>
    </row>
    <row r="19" spans="1:15" s="5" customFormat="1" ht="12.75" x14ac:dyDescent="0.2">
      <c r="A19" s="17" t="s">
        <v>20</v>
      </c>
      <c r="B19" s="18">
        <v>13.4</v>
      </c>
      <c r="C19" s="18">
        <v>0</v>
      </c>
      <c r="D19" s="18">
        <v>0</v>
      </c>
      <c r="E19" s="18"/>
      <c r="F19" s="18"/>
      <c r="G19" s="18">
        <v>0</v>
      </c>
      <c r="H19" s="18">
        <v>0</v>
      </c>
      <c r="I19" s="18">
        <v>0</v>
      </c>
      <c r="J19" s="18">
        <v>0</v>
      </c>
      <c r="K19" s="18">
        <f>G19-H19-I19-J19</f>
        <v>0</v>
      </c>
      <c r="L19" s="23"/>
      <c r="M19" s="20"/>
      <c r="N19" s="23"/>
      <c r="O19" s="20"/>
    </row>
    <row r="20" spans="1:15" x14ac:dyDescent="0.25">
      <c r="A20" s="21" t="s">
        <v>21</v>
      </c>
      <c r="B20" s="24">
        <v>6206.1</v>
      </c>
      <c r="C20" s="24">
        <v>64.7</v>
      </c>
      <c r="D20" s="24">
        <v>51.1</v>
      </c>
      <c r="E20" s="24"/>
      <c r="F20" s="24">
        <f>B20-C20-D20-E20</f>
        <v>6090.3</v>
      </c>
      <c r="G20" s="24">
        <v>6435.2</v>
      </c>
      <c r="H20" s="24">
        <v>68.8</v>
      </c>
      <c r="I20" s="24">
        <v>95.5</v>
      </c>
      <c r="J20" s="24"/>
      <c r="K20" s="24">
        <f>G20-H20-I20-J20</f>
        <v>6270.9</v>
      </c>
      <c r="L20" s="3">
        <f>G20/B20</f>
        <v>1.0369152930181595</v>
      </c>
      <c r="M20" s="4">
        <f>G20-B20</f>
        <v>229.09999999999945</v>
      </c>
      <c r="N20" s="3">
        <f>K20/F20</f>
        <v>1.0296537116398206</v>
      </c>
      <c r="O20" s="4">
        <f>K20-F20</f>
        <v>180.59999999999945</v>
      </c>
    </row>
    <row r="21" spans="1:15" x14ac:dyDescent="0.25">
      <c r="A21" s="7" t="s">
        <v>26</v>
      </c>
      <c r="B21" s="13"/>
      <c r="C21" s="13"/>
      <c r="D21" s="13"/>
      <c r="E21" s="13"/>
      <c r="F21" s="13"/>
      <c r="G21" s="13"/>
      <c r="H21" s="13"/>
      <c r="I21" s="13"/>
      <c r="J21" s="13"/>
      <c r="K21" s="13">
        <f>G21-H21-I21</f>
        <v>0</v>
      </c>
      <c r="L21" s="3"/>
      <c r="M21" s="4"/>
      <c r="N21" s="3"/>
      <c r="O21" s="4"/>
    </row>
    <row r="22" spans="1:15" x14ac:dyDescent="0.25">
      <c r="A22" s="21" t="s">
        <v>21</v>
      </c>
      <c r="B22" s="13">
        <v>1158.4000000000001</v>
      </c>
      <c r="C22" s="13">
        <v>0</v>
      </c>
      <c r="D22" s="13">
        <v>0</v>
      </c>
      <c r="E22" s="13">
        <v>0</v>
      </c>
      <c r="F22" s="8">
        <f t="shared" ref="F22:F32" si="6">B22-C22-D22-E22</f>
        <v>1158.4000000000001</v>
      </c>
      <c r="G22" s="13">
        <v>1201</v>
      </c>
      <c r="H22" s="13">
        <v>0</v>
      </c>
      <c r="I22" s="13">
        <v>0</v>
      </c>
      <c r="J22" s="13"/>
      <c r="K22" s="8">
        <f>G22-H22-I22-J22</f>
        <v>1201</v>
      </c>
      <c r="L22" s="3">
        <f t="shared" ref="L22:L32" si="7">G22/B22</f>
        <v>1.0367748618784529</v>
      </c>
      <c r="M22" s="4">
        <f t="shared" ref="M22:M33" si="8">G22-B22</f>
        <v>42.599999999999909</v>
      </c>
      <c r="N22" s="3">
        <f t="shared" ref="N22:N32" si="9">K22/F22</f>
        <v>1.0367748618784529</v>
      </c>
      <c r="O22" s="4">
        <f t="shared" ref="O22:O33" si="10">K22-F22</f>
        <v>42.599999999999909</v>
      </c>
    </row>
    <row r="23" spans="1:15" s="5" customFormat="1" ht="12.75" x14ac:dyDescent="0.2">
      <c r="A23" s="25" t="s">
        <v>27</v>
      </c>
      <c r="B23" s="26">
        <v>13402.5</v>
      </c>
      <c r="C23" s="26">
        <v>6024.2</v>
      </c>
      <c r="D23" s="26">
        <v>1547.4</v>
      </c>
      <c r="E23" s="26"/>
      <c r="F23" s="26">
        <f t="shared" si="6"/>
        <v>5830.9</v>
      </c>
      <c r="G23" s="26">
        <v>15014.4</v>
      </c>
      <c r="H23" s="26">
        <v>6679.9</v>
      </c>
      <c r="I23" s="26">
        <v>1362.1</v>
      </c>
      <c r="J23" s="26"/>
      <c r="K23" s="26">
        <f>G23-H23-I23</f>
        <v>6972.4</v>
      </c>
      <c r="L23" s="19">
        <f t="shared" si="7"/>
        <v>1.1202686066032457</v>
      </c>
      <c r="M23" s="20">
        <f t="shared" si="8"/>
        <v>1611.8999999999996</v>
      </c>
      <c r="N23" s="19">
        <f t="shared" si="9"/>
        <v>1.1957673772487951</v>
      </c>
      <c r="O23" s="20">
        <f t="shared" si="10"/>
        <v>1141.5</v>
      </c>
    </row>
    <row r="24" spans="1:15" s="5" customFormat="1" ht="38.25" x14ac:dyDescent="0.2">
      <c r="A24" s="25" t="s">
        <v>28</v>
      </c>
      <c r="B24" s="26">
        <v>21.3</v>
      </c>
      <c r="C24" s="26">
        <v>0</v>
      </c>
      <c r="D24" s="26">
        <v>0</v>
      </c>
      <c r="E24" s="26"/>
      <c r="F24" s="26">
        <f t="shared" si="6"/>
        <v>21.3</v>
      </c>
      <c r="G24" s="26">
        <v>15</v>
      </c>
      <c r="H24" s="26">
        <v>0</v>
      </c>
      <c r="I24" s="26">
        <v>0</v>
      </c>
      <c r="J24" s="26"/>
      <c r="K24" s="26">
        <f>G24-H24-I24</f>
        <v>15</v>
      </c>
      <c r="L24" s="19">
        <f t="shared" si="7"/>
        <v>0.70422535211267601</v>
      </c>
      <c r="M24" s="20">
        <f t="shared" si="8"/>
        <v>-6.3000000000000007</v>
      </c>
      <c r="N24" s="19">
        <f t="shared" si="9"/>
        <v>0.70422535211267601</v>
      </c>
      <c r="O24" s="20">
        <f t="shared" si="10"/>
        <v>-6.3000000000000007</v>
      </c>
    </row>
    <row r="25" spans="1:15" ht="24" customHeight="1" x14ac:dyDescent="0.25">
      <c r="A25" s="27" t="s">
        <v>29</v>
      </c>
      <c r="B25" s="8">
        <f>SUM(B26:B27)</f>
        <v>1434.7</v>
      </c>
      <c r="C25" s="8">
        <f>SUM(C26:C27)</f>
        <v>0</v>
      </c>
      <c r="D25" s="8">
        <f>SUM(D26:D27)</f>
        <v>0</v>
      </c>
      <c r="E25" s="8">
        <f t="shared" ref="E25:J25" si="11">SUM(E26:E27)</f>
        <v>0</v>
      </c>
      <c r="F25" s="8">
        <f t="shared" si="6"/>
        <v>1434.7</v>
      </c>
      <c r="G25" s="8">
        <f t="shared" si="11"/>
        <v>1449.9</v>
      </c>
      <c r="H25" s="8">
        <f t="shared" si="11"/>
        <v>0</v>
      </c>
      <c r="I25" s="8">
        <f t="shared" si="11"/>
        <v>0</v>
      </c>
      <c r="J25" s="8">
        <f t="shared" si="11"/>
        <v>0</v>
      </c>
      <c r="K25" s="8">
        <f>SUM(K26:K27)</f>
        <v>1449.9</v>
      </c>
      <c r="L25" s="3">
        <f t="shared" si="7"/>
        <v>1.0105945493831463</v>
      </c>
      <c r="M25" s="4">
        <f t="shared" si="8"/>
        <v>15.200000000000045</v>
      </c>
      <c r="N25" s="3">
        <f t="shared" si="9"/>
        <v>1.0105945493831463</v>
      </c>
      <c r="O25" s="4">
        <f t="shared" si="10"/>
        <v>15.200000000000045</v>
      </c>
    </row>
    <row r="26" spans="1:15" s="5" customFormat="1" ht="12.75" x14ac:dyDescent="0.2">
      <c r="A26" s="17" t="s">
        <v>20</v>
      </c>
      <c r="B26" s="18">
        <v>38.299999999999997</v>
      </c>
      <c r="C26" s="18">
        <v>0</v>
      </c>
      <c r="D26" s="18">
        <v>0</v>
      </c>
      <c r="E26" s="18"/>
      <c r="F26" s="18">
        <f t="shared" si="6"/>
        <v>38.299999999999997</v>
      </c>
      <c r="G26" s="18">
        <v>0</v>
      </c>
      <c r="H26" s="18">
        <v>0</v>
      </c>
      <c r="I26" s="18">
        <v>0</v>
      </c>
      <c r="J26" s="18"/>
      <c r="K26" s="18">
        <f>G26-H26-I26</f>
        <v>0</v>
      </c>
      <c r="L26" s="23">
        <f t="shared" si="7"/>
        <v>0</v>
      </c>
      <c r="M26" s="20">
        <f t="shared" si="8"/>
        <v>-38.299999999999997</v>
      </c>
      <c r="N26" s="23">
        <f t="shared" si="9"/>
        <v>0</v>
      </c>
      <c r="O26" s="20">
        <f t="shared" si="10"/>
        <v>-38.299999999999997</v>
      </c>
    </row>
    <row r="27" spans="1:15" x14ac:dyDescent="0.25">
      <c r="A27" s="21" t="s">
        <v>21</v>
      </c>
      <c r="B27" s="13">
        <v>1396.4</v>
      </c>
      <c r="C27" s="13"/>
      <c r="D27" s="13"/>
      <c r="E27" s="13"/>
      <c r="F27" s="22">
        <f t="shared" si="6"/>
        <v>1396.4</v>
      </c>
      <c r="G27" s="13">
        <v>1449.9</v>
      </c>
      <c r="H27" s="13">
        <v>0</v>
      </c>
      <c r="I27" s="13">
        <v>0</v>
      </c>
      <c r="J27" s="13"/>
      <c r="K27" s="13">
        <f>G27-H27-I27</f>
        <v>1449.9</v>
      </c>
      <c r="L27" s="6">
        <f t="shared" si="7"/>
        <v>1.0383128043540533</v>
      </c>
      <c r="M27" s="4">
        <f t="shared" si="8"/>
        <v>53.5</v>
      </c>
      <c r="N27" s="6">
        <f t="shared" si="9"/>
        <v>1.0383128043540533</v>
      </c>
      <c r="O27" s="4">
        <f t="shared" si="10"/>
        <v>53.5</v>
      </c>
    </row>
    <row r="28" spans="1:15" x14ac:dyDescent="0.25">
      <c r="A28" s="7" t="s">
        <v>30</v>
      </c>
      <c r="B28" s="8">
        <f>SUM(B29:B30)</f>
        <v>27357.5</v>
      </c>
      <c r="C28" s="8">
        <f>SUM(C29:C30)</f>
        <v>16685.399999999998</v>
      </c>
      <c r="D28" s="8">
        <f>SUM(D29:D30)</f>
        <v>3306.1</v>
      </c>
      <c r="E28" s="8">
        <f t="shared" ref="E28:J28" si="12">SUM(E29:E30)</f>
        <v>0</v>
      </c>
      <c r="F28" s="8">
        <f t="shared" si="6"/>
        <v>7366.0000000000018</v>
      </c>
      <c r="G28" s="8">
        <f t="shared" si="12"/>
        <v>28611.9</v>
      </c>
      <c r="H28" s="8">
        <f t="shared" si="12"/>
        <v>17085.3</v>
      </c>
      <c r="I28" s="8">
        <f t="shared" si="12"/>
        <v>4716.9000000000005</v>
      </c>
      <c r="J28" s="8">
        <f t="shared" si="12"/>
        <v>0</v>
      </c>
      <c r="K28" s="8">
        <f>SUM(K29:K30)</f>
        <v>6809.7000000000016</v>
      </c>
      <c r="L28" s="3">
        <f t="shared" si="7"/>
        <v>1.0458521429224161</v>
      </c>
      <c r="M28" s="4">
        <f t="shared" si="8"/>
        <v>1254.4000000000015</v>
      </c>
      <c r="N28" s="3">
        <f t="shared" si="9"/>
        <v>0.9244773282650014</v>
      </c>
      <c r="O28" s="4">
        <f t="shared" si="10"/>
        <v>-556.30000000000018</v>
      </c>
    </row>
    <row r="29" spans="1:15" s="5" customFormat="1" ht="12.75" x14ac:dyDescent="0.2">
      <c r="A29" s="17" t="s">
        <v>20</v>
      </c>
      <c r="B29" s="18">
        <v>27359.200000000001</v>
      </c>
      <c r="C29" s="18">
        <v>16681.099999999999</v>
      </c>
      <c r="D29" s="18">
        <v>3318.9</v>
      </c>
      <c r="E29" s="18"/>
      <c r="F29" s="18">
        <f t="shared" si="6"/>
        <v>7359.2000000000025</v>
      </c>
      <c r="G29" s="18">
        <v>28604</v>
      </c>
      <c r="H29" s="18">
        <v>17084.099999999999</v>
      </c>
      <c r="I29" s="18">
        <v>4715.8</v>
      </c>
      <c r="J29" s="18"/>
      <c r="K29" s="18">
        <f>G29-H29-I29</f>
        <v>6804.1000000000013</v>
      </c>
      <c r="L29" s="23">
        <f t="shared" si="7"/>
        <v>1.0454984063861517</v>
      </c>
      <c r="M29" s="20">
        <f t="shared" si="8"/>
        <v>1244.7999999999993</v>
      </c>
      <c r="N29" s="23">
        <f t="shared" si="9"/>
        <v>0.92457060550059778</v>
      </c>
      <c r="O29" s="20">
        <f t="shared" si="10"/>
        <v>-555.10000000000127</v>
      </c>
    </row>
    <row r="30" spans="1:15" x14ac:dyDescent="0.25">
      <c r="A30" s="21" t="s">
        <v>21</v>
      </c>
      <c r="B30" s="13">
        <v>-1.7</v>
      </c>
      <c r="C30" s="13">
        <v>4.3</v>
      </c>
      <c r="D30" s="13">
        <v>-12.8</v>
      </c>
      <c r="E30" s="13"/>
      <c r="F30" s="22">
        <f t="shared" si="6"/>
        <v>6.8000000000000007</v>
      </c>
      <c r="G30" s="13">
        <v>7.9</v>
      </c>
      <c r="H30" s="13">
        <v>1.2</v>
      </c>
      <c r="I30" s="13">
        <v>1.1000000000000001</v>
      </c>
      <c r="J30" s="13"/>
      <c r="K30" s="13">
        <f>G30-H30-I30</f>
        <v>5.6</v>
      </c>
      <c r="L30" s="6"/>
      <c r="M30" s="4">
        <f t="shared" si="8"/>
        <v>9.6</v>
      </c>
      <c r="N30" s="6">
        <f t="shared" si="9"/>
        <v>0.82352941176470573</v>
      </c>
      <c r="O30" s="4">
        <f t="shared" si="10"/>
        <v>-1.2000000000000011</v>
      </c>
    </row>
    <row r="31" spans="1:15" s="9" customFormat="1" x14ac:dyDescent="0.25">
      <c r="A31" s="7" t="s">
        <v>31</v>
      </c>
      <c r="B31" s="8">
        <f>SUM(B32:B33)</f>
        <v>26682.2</v>
      </c>
      <c r="C31" s="8">
        <f>SUM(C32:C33)</f>
        <v>16681.099999999999</v>
      </c>
      <c r="D31" s="8">
        <f>SUM(D32:D33)</f>
        <v>2737.4</v>
      </c>
      <c r="E31" s="8">
        <f t="shared" ref="E31:J31" si="13">SUM(E32:E33)</f>
        <v>0</v>
      </c>
      <c r="F31" s="8">
        <f t="shared" si="6"/>
        <v>7263.7000000000025</v>
      </c>
      <c r="G31" s="8">
        <f t="shared" si="13"/>
        <v>27430.3</v>
      </c>
      <c r="H31" s="8">
        <f t="shared" si="13"/>
        <v>17084.099999999999</v>
      </c>
      <c r="I31" s="8">
        <f t="shared" si="13"/>
        <v>3665.7</v>
      </c>
      <c r="J31" s="8">
        <f t="shared" si="13"/>
        <v>0</v>
      </c>
      <c r="K31" s="8">
        <f>SUM(K32:K33)</f>
        <v>6680.5000000000009</v>
      </c>
      <c r="L31" s="3">
        <f t="shared" si="7"/>
        <v>1.0280374182038963</v>
      </c>
      <c r="M31" s="4">
        <f t="shared" si="8"/>
        <v>748.09999999999854</v>
      </c>
      <c r="N31" s="3">
        <f t="shared" si="9"/>
        <v>0.91971034046009592</v>
      </c>
      <c r="O31" s="4">
        <f t="shared" si="10"/>
        <v>-583.20000000000164</v>
      </c>
    </row>
    <row r="32" spans="1:15" s="5" customFormat="1" ht="12.75" x14ac:dyDescent="0.2">
      <c r="A32" s="17" t="s">
        <v>20</v>
      </c>
      <c r="B32" s="18">
        <v>26682.2</v>
      </c>
      <c r="C32" s="18">
        <v>16681.099999999999</v>
      </c>
      <c r="D32" s="18">
        <v>2737.4</v>
      </c>
      <c r="E32" s="18"/>
      <c r="F32" s="18">
        <f t="shared" si="6"/>
        <v>7263.7000000000025</v>
      </c>
      <c r="G32" s="18">
        <v>27430.3</v>
      </c>
      <c r="H32" s="18">
        <v>17084.099999999999</v>
      </c>
      <c r="I32" s="18">
        <v>3665.7</v>
      </c>
      <c r="J32" s="18"/>
      <c r="K32" s="18">
        <f>G32-H32-I32-J32</f>
        <v>6680.5000000000009</v>
      </c>
      <c r="L32" s="23">
        <f t="shared" si="7"/>
        <v>1.0280374182038963</v>
      </c>
      <c r="M32" s="20">
        <f t="shared" si="8"/>
        <v>748.09999999999854</v>
      </c>
      <c r="N32" s="23">
        <f t="shared" si="9"/>
        <v>0.91971034046009592</v>
      </c>
      <c r="O32" s="20">
        <f t="shared" si="10"/>
        <v>-583.20000000000164</v>
      </c>
    </row>
    <row r="33" spans="1:15" hidden="1" x14ac:dyDescent="0.25">
      <c r="A33" s="21" t="s">
        <v>32</v>
      </c>
      <c r="B33" s="28" t="s">
        <v>33</v>
      </c>
      <c r="C33" s="28" t="s">
        <v>33</v>
      </c>
      <c r="D33" s="28" t="s">
        <v>33</v>
      </c>
      <c r="E33" s="13"/>
      <c r="F33" s="22"/>
      <c r="G33" s="28"/>
      <c r="H33" s="28"/>
      <c r="I33" s="28"/>
      <c r="J33" s="28" t="s">
        <v>33</v>
      </c>
      <c r="K33" s="28" t="s">
        <v>33</v>
      </c>
      <c r="L33" s="28" t="s">
        <v>33</v>
      </c>
      <c r="M33" s="4" t="e">
        <f t="shared" si="8"/>
        <v>#VALUE!</v>
      </c>
      <c r="N33" s="28" t="s">
        <v>33</v>
      </c>
      <c r="O33" s="4" t="e">
        <f t="shared" si="10"/>
        <v>#VALUE!</v>
      </c>
    </row>
    <row r="34" spans="1:15" x14ac:dyDescent="0.25">
      <c r="A34" s="7" t="s">
        <v>34</v>
      </c>
      <c r="B34" s="13"/>
      <c r="C34" s="13"/>
      <c r="D34" s="13"/>
      <c r="E34" s="13"/>
      <c r="F34" s="22"/>
      <c r="G34" s="13"/>
      <c r="H34" s="13"/>
      <c r="I34" s="13"/>
      <c r="J34" s="13"/>
      <c r="K34" s="13"/>
      <c r="L34" s="3"/>
      <c r="M34" s="4"/>
      <c r="N34" s="3"/>
      <c r="O34" s="4"/>
    </row>
    <row r="35" spans="1:15" x14ac:dyDescent="0.25">
      <c r="A35" s="21" t="s">
        <v>21</v>
      </c>
      <c r="B35" s="8">
        <v>2551</v>
      </c>
      <c r="C35" s="13">
        <v>0</v>
      </c>
      <c r="D35" s="13">
        <v>0</v>
      </c>
      <c r="E35" s="8">
        <v>0</v>
      </c>
      <c r="F35" s="8">
        <f>B35-C35-D35-E35</f>
        <v>2551</v>
      </c>
      <c r="G35" s="8">
        <v>2682.4</v>
      </c>
      <c r="H35" s="13">
        <v>0</v>
      </c>
      <c r="I35" s="13">
        <v>0</v>
      </c>
      <c r="J35" s="13"/>
      <c r="K35" s="8">
        <f>G35-H35-I35-J35</f>
        <v>2682.4</v>
      </c>
      <c r="L35" s="3">
        <f>G35/B35</f>
        <v>1.0515092120736966</v>
      </c>
      <c r="M35" s="4">
        <f>G35-B35</f>
        <v>131.40000000000009</v>
      </c>
      <c r="N35" s="3">
        <f>K35/F35</f>
        <v>1.0515092120736966</v>
      </c>
      <c r="O35" s="4">
        <f>K35-F35</f>
        <v>131.40000000000009</v>
      </c>
    </row>
    <row r="36" spans="1:15" x14ac:dyDescent="0.25">
      <c r="A36" s="11"/>
      <c r="B36" s="13"/>
      <c r="C36" s="13"/>
      <c r="D36" s="13"/>
      <c r="E36" s="13"/>
      <c r="F36" s="22"/>
      <c r="G36" s="13"/>
      <c r="H36" s="13"/>
      <c r="I36" s="13"/>
      <c r="J36" s="13"/>
      <c r="K36" s="13"/>
      <c r="L36" s="3"/>
      <c r="M36" s="4"/>
      <c r="N36" s="3"/>
      <c r="O36" s="4"/>
    </row>
    <row r="37" spans="1:15" ht="43.15" customHeight="1" x14ac:dyDescent="0.25">
      <c r="A37" s="29" t="s">
        <v>35</v>
      </c>
      <c r="B37" s="8">
        <v>1.5</v>
      </c>
      <c r="C37" s="8">
        <v>0</v>
      </c>
      <c r="D37" s="8">
        <v>0</v>
      </c>
      <c r="E37" s="8">
        <v>0</v>
      </c>
      <c r="F37" s="8">
        <f>B37-C37-D37</f>
        <v>1.5</v>
      </c>
      <c r="G37" s="8">
        <v>0.2</v>
      </c>
      <c r="H37" s="8">
        <v>0</v>
      </c>
      <c r="I37" s="8">
        <v>0</v>
      </c>
      <c r="J37" s="8">
        <v>0</v>
      </c>
      <c r="K37" s="8">
        <f>G37-H37-I37</f>
        <v>0.2</v>
      </c>
      <c r="L37" s="3">
        <f t="shared" ref="L37" si="14">G37/B37</f>
        <v>0.13333333333333333</v>
      </c>
      <c r="M37" s="4">
        <f>G37-B37</f>
        <v>-1.3</v>
      </c>
      <c r="N37" s="3">
        <f t="shared" ref="N37" si="15">K37/F37</f>
        <v>0.13333333333333333</v>
      </c>
      <c r="O37" s="4">
        <f>K37-F37</f>
        <v>-1.3</v>
      </c>
    </row>
    <row r="38" spans="1:15" ht="34.15" customHeight="1" x14ac:dyDescent="0.25">
      <c r="A38" s="29" t="s">
        <v>36</v>
      </c>
      <c r="B38" s="8">
        <v>-0.1</v>
      </c>
      <c r="C38" s="8">
        <v>0</v>
      </c>
      <c r="D38" s="8">
        <v>0</v>
      </c>
      <c r="E38" s="8">
        <v>0</v>
      </c>
      <c r="F38" s="8">
        <f>B38-C38-D38-E38</f>
        <v>-0.1</v>
      </c>
      <c r="G38" s="8">
        <v>0.2</v>
      </c>
      <c r="H38" s="8">
        <v>0</v>
      </c>
      <c r="I38" s="8">
        <v>0</v>
      </c>
      <c r="J38" s="8">
        <v>0</v>
      </c>
      <c r="K38" s="8">
        <f>G38-H38-I38-J38</f>
        <v>0.2</v>
      </c>
      <c r="L38" s="3"/>
      <c r="M38" s="4">
        <f>G38-B38</f>
        <v>0.30000000000000004</v>
      </c>
      <c r="N38" s="3"/>
      <c r="O38" s="4">
        <f>K38-F38</f>
        <v>0.30000000000000004</v>
      </c>
    </row>
    <row r="39" spans="1:15" x14ac:dyDescent="0.25">
      <c r="E39" s="2"/>
      <c r="F39" s="2"/>
      <c r="G39" s="2"/>
      <c r="I39" s="2"/>
      <c r="J39" s="2"/>
      <c r="K39" s="2"/>
      <c r="L39" s="2"/>
      <c r="M39" s="2"/>
      <c r="N39" s="9"/>
    </row>
    <row r="40" spans="1:15" x14ac:dyDescent="0.25">
      <c r="E40" s="2"/>
      <c r="F40" s="2"/>
      <c r="G40" s="2"/>
      <c r="I40" s="2"/>
      <c r="J40" s="2"/>
      <c r="K40" s="2"/>
      <c r="L40" s="2"/>
      <c r="M40" s="2"/>
      <c r="N40" s="9"/>
    </row>
    <row r="41" spans="1:15" x14ac:dyDescent="0.25">
      <c r="E41" s="2"/>
      <c r="F41" s="2"/>
      <c r="G41" s="2"/>
      <c r="I41" s="2"/>
      <c r="J41" s="2"/>
      <c r="K41" s="2"/>
      <c r="L41" s="2"/>
      <c r="M41" s="2"/>
      <c r="N41" s="9"/>
    </row>
    <row r="42" spans="1:15" x14ac:dyDescent="0.25">
      <c r="E42" s="2"/>
      <c r="F42" s="2"/>
      <c r="G42" s="2"/>
      <c r="I42" s="2"/>
      <c r="J42" s="2"/>
      <c r="K42" s="2"/>
      <c r="L42" s="2"/>
      <c r="M42" s="2"/>
      <c r="N42" s="9"/>
    </row>
    <row r="43" spans="1:15" x14ac:dyDescent="0.25">
      <c r="E43" s="2"/>
      <c r="F43" s="2"/>
      <c r="G43" s="2"/>
      <c r="I43" s="2"/>
      <c r="J43" s="2"/>
      <c r="K43" s="2"/>
      <c r="L43" s="2"/>
      <c r="M43" s="2"/>
      <c r="N43" s="9"/>
    </row>
    <row r="44" spans="1:15" x14ac:dyDescent="0.25">
      <c r="E44" s="2"/>
      <c r="F44" s="2"/>
      <c r="G44" s="2"/>
      <c r="I44" s="2"/>
      <c r="J44" s="2"/>
      <c r="K44" s="2"/>
      <c r="L44" s="2"/>
      <c r="M44" s="2"/>
      <c r="N44" s="9"/>
    </row>
    <row r="45" spans="1:15" x14ac:dyDescent="0.25">
      <c r="E45" s="2"/>
      <c r="F45" s="2"/>
      <c r="G45" s="2"/>
      <c r="I45" s="2"/>
      <c r="J45" s="2"/>
      <c r="K45" s="2"/>
      <c r="L45" s="2"/>
      <c r="M45" s="2"/>
      <c r="N45" s="9"/>
    </row>
    <row r="46" spans="1:15" x14ac:dyDescent="0.25">
      <c r="E46" s="2"/>
      <c r="F46" s="2"/>
      <c r="G46" s="2"/>
      <c r="I46" s="2"/>
      <c r="J46" s="2"/>
      <c r="K46" s="2"/>
      <c r="L46" s="2"/>
      <c r="M46" s="2"/>
      <c r="N46" s="9"/>
    </row>
    <row r="47" spans="1:15" x14ac:dyDescent="0.25">
      <c r="E47" s="2"/>
      <c r="F47" s="2"/>
      <c r="G47" s="2"/>
      <c r="J47" s="2"/>
      <c r="K47" s="2"/>
      <c r="L47" s="2"/>
      <c r="M47" s="2"/>
      <c r="N47" s="9"/>
    </row>
    <row r="48" spans="1:15" x14ac:dyDescent="0.25">
      <c r="E48" s="2"/>
      <c r="F48" s="2"/>
      <c r="G48" s="2"/>
      <c r="J48" s="2"/>
      <c r="K48" s="2"/>
      <c r="L48" s="2"/>
      <c r="M48" s="2"/>
      <c r="N48" s="9"/>
    </row>
    <row r="49" spans="5:14" customFormat="1" x14ac:dyDescent="0.25">
      <c r="E49" s="2"/>
      <c r="F49" s="2"/>
      <c r="G49" s="2"/>
      <c r="H49" s="1"/>
      <c r="I49" s="1"/>
      <c r="J49" s="2"/>
      <c r="K49" s="2"/>
      <c r="L49" s="2"/>
      <c r="M49" s="2"/>
      <c r="N49" s="9"/>
    </row>
    <row r="50" spans="5:14" customFormat="1" x14ac:dyDescent="0.25">
      <c r="E50" s="2"/>
      <c r="F50" s="2"/>
      <c r="G50" s="2"/>
      <c r="H50" s="1"/>
      <c r="I50" s="1"/>
      <c r="J50" s="2"/>
      <c r="K50" s="2"/>
      <c r="L50" s="2"/>
      <c r="M50" s="2"/>
      <c r="N50" s="9"/>
    </row>
    <row r="51" spans="5:14" customFormat="1" x14ac:dyDescent="0.25">
      <c r="E51" s="2"/>
      <c r="F51" s="2"/>
      <c r="G51" s="2"/>
      <c r="H51" s="1"/>
      <c r="I51" s="1"/>
      <c r="J51" s="2"/>
      <c r="K51" s="2"/>
      <c r="L51" s="2"/>
      <c r="M51" s="2"/>
      <c r="N51" s="9"/>
    </row>
    <row r="52" spans="5:14" customFormat="1" x14ac:dyDescent="0.25">
      <c r="E52" s="2"/>
      <c r="F52" s="2"/>
      <c r="G52" s="2"/>
      <c r="H52" s="1"/>
      <c r="I52" s="1"/>
      <c r="J52" s="2"/>
      <c r="K52" s="2"/>
      <c r="L52" s="2"/>
      <c r="M52" s="2"/>
      <c r="N52" s="9"/>
    </row>
    <row r="53" spans="5:14" customFormat="1" x14ac:dyDescent="0.25">
      <c r="E53" s="2"/>
      <c r="F53" s="2"/>
      <c r="G53" s="2"/>
      <c r="H53" s="1"/>
      <c r="I53" s="1"/>
      <c r="J53" s="2"/>
      <c r="K53" s="2"/>
      <c r="L53" s="2"/>
      <c r="M53" s="2"/>
      <c r="N53" s="9"/>
    </row>
    <row r="54" spans="5:14" customFormat="1" x14ac:dyDescent="0.25">
      <c r="E54" s="2"/>
      <c r="F54" s="2"/>
      <c r="G54" s="2"/>
      <c r="H54" s="1"/>
      <c r="I54" s="1"/>
      <c r="J54" s="2"/>
      <c r="K54" s="2"/>
      <c r="L54" s="2"/>
      <c r="M54" s="2"/>
      <c r="N54" s="9"/>
    </row>
    <row r="55" spans="5:14" customFormat="1" x14ac:dyDescent="0.25">
      <c r="E55" s="2"/>
      <c r="F55" s="2"/>
      <c r="G55" s="2"/>
      <c r="H55" s="1"/>
      <c r="I55" s="1"/>
      <c r="J55" s="2"/>
      <c r="K55" s="2"/>
      <c r="L55" s="2"/>
      <c r="M55" s="2"/>
      <c r="N55" s="9"/>
    </row>
    <row r="56" spans="5:14" customFormat="1" x14ac:dyDescent="0.25">
      <c r="E56" s="2"/>
      <c r="F56" s="2"/>
      <c r="G56" s="2"/>
      <c r="H56" s="1"/>
      <c r="I56" s="1"/>
      <c r="J56" s="2"/>
      <c r="K56" s="2"/>
      <c r="L56" s="2"/>
      <c r="M56" s="2"/>
      <c r="N56" s="9"/>
    </row>
    <row r="57" spans="5:14" customFormat="1" x14ac:dyDescent="0.25">
      <c r="E57" s="2"/>
      <c r="F57" s="2"/>
      <c r="G57" s="2"/>
      <c r="H57" s="1"/>
      <c r="I57" s="1"/>
      <c r="J57" s="2"/>
      <c r="K57" s="2"/>
      <c r="L57" s="2"/>
      <c r="M57" s="2"/>
      <c r="N57" s="9"/>
    </row>
    <row r="58" spans="5:14" customFormat="1" x14ac:dyDescent="0.25">
      <c r="E58" s="2"/>
      <c r="F58" s="2"/>
      <c r="G58" s="2"/>
      <c r="H58" s="1"/>
      <c r="I58" s="1"/>
      <c r="J58" s="2"/>
      <c r="K58" s="2"/>
      <c r="L58" s="2"/>
      <c r="M58" s="2"/>
      <c r="N58" s="9"/>
    </row>
    <row r="59" spans="5:14" customFormat="1" x14ac:dyDescent="0.25">
      <c r="E59" s="2"/>
      <c r="F59" s="2"/>
      <c r="G59" s="2"/>
      <c r="H59" s="1"/>
      <c r="I59" s="1"/>
      <c r="J59" s="2"/>
      <c r="K59" s="2"/>
      <c r="L59" s="2"/>
      <c r="M59" s="2"/>
      <c r="N59" s="9"/>
    </row>
    <row r="60" spans="5:14" customFormat="1" x14ac:dyDescent="0.25">
      <c r="E60" s="2"/>
      <c r="F60" s="2"/>
      <c r="G60" s="2"/>
      <c r="H60" s="1"/>
      <c r="I60" s="1"/>
      <c r="J60" s="2"/>
      <c r="K60" s="2"/>
      <c r="L60" s="2"/>
      <c r="M60" s="2"/>
      <c r="N60" s="9"/>
    </row>
    <row r="61" spans="5:14" customFormat="1" x14ac:dyDescent="0.25">
      <c r="E61" s="2"/>
      <c r="F61" s="2"/>
      <c r="G61" s="2"/>
      <c r="H61" s="1"/>
      <c r="I61" s="1"/>
      <c r="J61" s="2"/>
      <c r="K61" s="2"/>
      <c r="L61" s="2"/>
      <c r="M61" s="2"/>
      <c r="N61" s="9"/>
    </row>
    <row r="62" spans="5:14" customFormat="1" x14ac:dyDescent="0.25">
      <c r="E62" s="2"/>
      <c r="F62" s="2"/>
      <c r="G62" s="2"/>
      <c r="H62" s="1"/>
      <c r="I62" s="1"/>
      <c r="J62" s="2"/>
      <c r="K62" s="2"/>
      <c r="L62" s="2"/>
      <c r="M62" s="2"/>
      <c r="N62" s="9"/>
    </row>
    <row r="63" spans="5:14" customFormat="1" x14ac:dyDescent="0.25">
      <c r="E63" s="2"/>
      <c r="F63" s="2"/>
      <c r="G63" s="2"/>
      <c r="H63" s="1"/>
      <c r="I63" s="1"/>
      <c r="J63" s="2"/>
      <c r="K63" s="2"/>
      <c r="L63" s="2"/>
      <c r="M63" s="2"/>
      <c r="N63" s="9"/>
    </row>
    <row r="64" spans="5:14" customFormat="1" x14ac:dyDescent="0.25">
      <c r="E64" s="2"/>
      <c r="F64" s="2"/>
      <c r="G64" s="2"/>
      <c r="H64" s="1"/>
      <c r="I64" s="1"/>
      <c r="J64" s="2"/>
      <c r="K64" s="2"/>
      <c r="L64" s="2"/>
      <c r="M64" s="2"/>
      <c r="N64" s="9"/>
    </row>
    <row r="65" spans="5:14" customFormat="1" x14ac:dyDescent="0.25">
      <c r="E65" s="2"/>
      <c r="F65" s="2"/>
      <c r="G65" s="2"/>
      <c r="H65" s="1"/>
      <c r="I65" s="1"/>
      <c r="J65" s="2"/>
      <c r="K65" s="2"/>
      <c r="L65" s="2"/>
      <c r="M65" s="2"/>
      <c r="N65" s="9"/>
    </row>
    <row r="66" spans="5:14" customFormat="1" x14ac:dyDescent="0.25">
      <c r="E66" s="2"/>
      <c r="F66" s="2"/>
      <c r="G66" s="2"/>
      <c r="H66" s="1"/>
      <c r="I66" s="1"/>
      <c r="J66" s="2"/>
      <c r="K66" s="2"/>
      <c r="L66" s="2"/>
      <c r="M66" s="2"/>
      <c r="N66" s="9"/>
    </row>
    <row r="67" spans="5:14" customFormat="1" x14ac:dyDescent="0.25">
      <c r="E67" s="2"/>
      <c r="F67" s="2"/>
      <c r="G67" s="2"/>
      <c r="H67" s="1"/>
      <c r="I67" s="1"/>
      <c r="J67" s="2"/>
      <c r="K67" s="2"/>
      <c r="L67" s="2"/>
      <c r="M67" s="2"/>
      <c r="N67" s="9"/>
    </row>
    <row r="68" spans="5:14" customFormat="1" x14ac:dyDescent="0.25">
      <c r="E68" s="2"/>
      <c r="F68" s="2"/>
      <c r="G68" s="2"/>
      <c r="H68" s="1"/>
      <c r="I68" s="1"/>
      <c r="J68" s="2"/>
      <c r="K68" s="2"/>
      <c r="L68" s="2"/>
      <c r="M68" s="2"/>
      <c r="N68" s="9"/>
    </row>
    <row r="69" spans="5:14" customFormat="1" x14ac:dyDescent="0.25">
      <c r="E69" s="2"/>
      <c r="F69" s="2"/>
      <c r="G69" s="2"/>
      <c r="H69" s="1"/>
      <c r="I69" s="1"/>
      <c r="J69" s="2"/>
      <c r="K69" s="2"/>
      <c r="L69" s="2"/>
      <c r="M69" s="2"/>
      <c r="N69" s="9"/>
    </row>
    <row r="70" spans="5:14" customFormat="1" x14ac:dyDescent="0.25">
      <c r="E70" s="2"/>
      <c r="F70" s="2"/>
      <c r="G70" s="2"/>
      <c r="H70" s="1"/>
      <c r="I70" s="1"/>
      <c r="J70" s="2"/>
      <c r="K70" s="2"/>
      <c r="L70" s="2"/>
      <c r="M70" s="2"/>
      <c r="N70" s="9"/>
    </row>
    <row r="71" spans="5:14" customFormat="1" x14ac:dyDescent="0.25">
      <c r="E71" s="2"/>
      <c r="F71" s="2"/>
      <c r="G71" s="2"/>
      <c r="H71" s="1"/>
      <c r="I71" s="1"/>
      <c r="J71" s="2"/>
      <c r="K71" s="2"/>
      <c r="L71" s="2"/>
      <c r="M71" s="2"/>
      <c r="N71" s="9"/>
    </row>
    <row r="72" spans="5:14" customFormat="1" x14ac:dyDescent="0.25">
      <c r="E72" s="2"/>
      <c r="F72" s="2"/>
      <c r="G72" s="2"/>
      <c r="H72" s="1"/>
      <c r="I72" s="1"/>
      <c r="J72" s="2"/>
      <c r="K72" s="2"/>
      <c r="L72" s="2"/>
      <c r="M72" s="2"/>
      <c r="N72" s="9"/>
    </row>
    <row r="73" spans="5:14" customFormat="1" x14ac:dyDescent="0.25">
      <c r="E73" s="2"/>
      <c r="F73" s="2"/>
      <c r="G73" s="2"/>
      <c r="H73" s="1"/>
      <c r="I73" s="1"/>
      <c r="J73" s="2"/>
      <c r="K73" s="2"/>
      <c r="L73" s="2"/>
      <c r="M73" s="2"/>
      <c r="N73" s="9"/>
    </row>
    <row r="74" spans="5:14" customFormat="1" x14ac:dyDescent="0.25">
      <c r="E74" s="2"/>
      <c r="F74" s="2"/>
      <c r="G74" s="2"/>
      <c r="H74" s="1"/>
      <c r="I74" s="1"/>
      <c r="J74" s="2"/>
      <c r="K74" s="2"/>
      <c r="L74" s="2"/>
      <c r="M74" s="2"/>
      <c r="N74" s="9"/>
    </row>
    <row r="75" spans="5:14" customFormat="1" x14ac:dyDescent="0.25">
      <c r="E75" s="2"/>
      <c r="F75" s="2"/>
      <c r="G75" s="2"/>
      <c r="H75" s="1"/>
      <c r="I75" s="1"/>
      <c r="J75" s="2"/>
      <c r="K75" s="2"/>
      <c r="L75" s="2"/>
      <c r="M75" s="2"/>
      <c r="N75" s="9"/>
    </row>
    <row r="76" spans="5:14" customFormat="1" x14ac:dyDescent="0.25">
      <c r="E76" s="2"/>
      <c r="F76" s="2"/>
      <c r="G76" s="2"/>
      <c r="H76" s="1"/>
      <c r="I76" s="1"/>
      <c r="J76" s="2"/>
      <c r="K76" s="2"/>
      <c r="L76" s="2"/>
      <c r="M76" s="2"/>
      <c r="N76" s="9"/>
    </row>
    <row r="77" spans="5:14" customFormat="1" x14ac:dyDescent="0.25">
      <c r="E77" s="2"/>
      <c r="F77" s="2"/>
      <c r="G77" s="2"/>
      <c r="H77" s="1"/>
      <c r="I77" s="1"/>
      <c r="J77" s="2"/>
      <c r="K77" s="2"/>
      <c r="L77" s="2"/>
      <c r="M77" s="2"/>
      <c r="N77" s="9"/>
    </row>
    <row r="78" spans="5:14" customFormat="1" x14ac:dyDescent="0.25">
      <c r="E78" s="2"/>
      <c r="F78" s="2"/>
      <c r="G78" s="2"/>
      <c r="H78" s="1"/>
      <c r="I78" s="1"/>
      <c r="J78" s="2"/>
      <c r="K78" s="2"/>
      <c r="L78" s="2"/>
      <c r="M78" s="2"/>
      <c r="N78" s="9"/>
    </row>
    <row r="79" spans="5:14" customFormat="1" x14ac:dyDescent="0.25">
      <c r="E79" s="2"/>
      <c r="F79" s="2"/>
      <c r="G79" s="2"/>
      <c r="H79" s="1"/>
      <c r="I79" s="1"/>
      <c r="J79" s="2"/>
      <c r="K79" s="2"/>
      <c r="L79" s="2"/>
      <c r="M79" s="2"/>
      <c r="N79" s="9"/>
    </row>
    <row r="80" spans="5:14" customFormat="1" x14ac:dyDescent="0.25">
      <c r="E80" s="2"/>
      <c r="F80" s="2"/>
      <c r="G80" s="2"/>
      <c r="H80" s="1"/>
      <c r="I80" s="1"/>
      <c r="J80" s="2"/>
      <c r="K80" s="2"/>
      <c r="L80" s="2"/>
      <c r="M80" s="2"/>
      <c r="N80" s="9"/>
    </row>
    <row r="81" spans="5:14" customFormat="1" x14ac:dyDescent="0.25">
      <c r="E81" s="2"/>
      <c r="F81" s="2"/>
      <c r="G81" s="2"/>
      <c r="H81" s="1"/>
      <c r="I81" s="1"/>
      <c r="J81" s="2"/>
      <c r="K81" s="2"/>
      <c r="L81" s="2"/>
      <c r="M81" s="2"/>
      <c r="N81" s="9"/>
    </row>
    <row r="82" spans="5:14" customFormat="1" x14ac:dyDescent="0.25">
      <c r="E82" s="2"/>
      <c r="F82" s="2"/>
      <c r="G82" s="2"/>
      <c r="H82" s="1"/>
      <c r="I82" s="1"/>
      <c r="J82" s="2"/>
      <c r="K82" s="2"/>
      <c r="L82" s="2"/>
      <c r="M82" s="2"/>
      <c r="N82" s="9"/>
    </row>
    <row r="83" spans="5:14" customFormat="1" x14ac:dyDescent="0.25">
      <c r="E83" s="2"/>
      <c r="F83" s="2"/>
      <c r="G83" s="2"/>
      <c r="H83" s="1"/>
      <c r="I83" s="1"/>
      <c r="J83" s="2"/>
      <c r="K83" s="2"/>
      <c r="L83" s="2"/>
      <c r="M83" s="2"/>
      <c r="N83" s="9"/>
    </row>
    <row r="84" spans="5:14" customFormat="1" x14ac:dyDescent="0.25">
      <c r="E84" s="2"/>
      <c r="F84" s="2"/>
      <c r="G84" s="2"/>
      <c r="H84" s="1"/>
      <c r="I84" s="1"/>
      <c r="J84" s="2"/>
      <c r="K84" s="2"/>
      <c r="L84" s="2"/>
      <c r="M84" s="2"/>
      <c r="N84" s="9"/>
    </row>
    <row r="85" spans="5:14" customFormat="1" x14ac:dyDescent="0.25">
      <c r="E85" s="2"/>
      <c r="F85" s="2"/>
      <c r="G85" s="2"/>
      <c r="H85" s="1"/>
      <c r="I85" s="1"/>
      <c r="J85" s="2"/>
      <c r="K85" s="2"/>
      <c r="L85" s="2"/>
      <c r="M85" s="2"/>
      <c r="N85" s="9"/>
    </row>
    <row r="86" spans="5:14" customFormat="1" x14ac:dyDescent="0.25">
      <c r="E86" s="2"/>
      <c r="F86" s="2"/>
      <c r="G86" s="2"/>
      <c r="H86" s="1"/>
      <c r="I86" s="1"/>
      <c r="J86" s="2"/>
      <c r="K86" s="2"/>
      <c r="L86" s="2"/>
      <c r="M86" s="2"/>
      <c r="N86" s="9"/>
    </row>
    <row r="87" spans="5:14" customFormat="1" x14ac:dyDescent="0.25">
      <c r="E87" s="2"/>
      <c r="F87" s="2"/>
      <c r="G87" s="2"/>
      <c r="H87" s="1"/>
      <c r="I87" s="1"/>
      <c r="J87" s="2"/>
      <c r="K87" s="2"/>
      <c r="L87" s="2"/>
      <c r="M87" s="2"/>
      <c r="N87" s="9"/>
    </row>
    <row r="88" spans="5:14" customFormat="1" x14ac:dyDescent="0.25">
      <c r="E88" s="2"/>
      <c r="F88" s="2"/>
      <c r="G88" s="2"/>
      <c r="H88" s="1"/>
      <c r="I88" s="1"/>
      <c r="J88" s="2"/>
      <c r="K88" s="2"/>
      <c r="L88" s="2"/>
      <c r="M88" s="2"/>
      <c r="N88" s="9"/>
    </row>
    <row r="89" spans="5:14" customFormat="1" x14ac:dyDescent="0.25">
      <c r="E89" s="2"/>
      <c r="F89" s="2"/>
      <c r="G89" s="2"/>
      <c r="H89" s="1"/>
      <c r="I89" s="1"/>
      <c r="J89" s="2"/>
      <c r="K89" s="2"/>
      <c r="L89" s="2"/>
      <c r="M89" s="2"/>
      <c r="N89" s="9"/>
    </row>
    <row r="90" spans="5:14" customFormat="1" x14ac:dyDescent="0.25">
      <c r="E90" s="2"/>
      <c r="F90" s="2"/>
      <c r="G90" s="2"/>
      <c r="H90" s="1"/>
      <c r="I90" s="1"/>
      <c r="J90" s="2"/>
      <c r="K90" s="2"/>
      <c r="L90" s="2"/>
      <c r="M90" s="2"/>
      <c r="N90" s="9"/>
    </row>
    <row r="91" spans="5:14" customFormat="1" x14ac:dyDescent="0.25">
      <c r="E91" s="2"/>
      <c r="F91" s="2"/>
      <c r="G91" s="2"/>
      <c r="H91" s="1"/>
      <c r="I91" s="1"/>
      <c r="J91" s="2"/>
      <c r="K91" s="2"/>
      <c r="L91" s="2"/>
      <c r="M91" s="2"/>
      <c r="N91" s="9"/>
    </row>
    <row r="92" spans="5:14" customFormat="1" x14ac:dyDescent="0.25">
      <c r="E92" s="2"/>
      <c r="F92" s="2"/>
      <c r="G92" s="2"/>
      <c r="H92" s="1"/>
      <c r="I92" s="1"/>
      <c r="J92" s="2"/>
      <c r="K92" s="2"/>
      <c r="L92" s="2"/>
      <c r="M92" s="2"/>
      <c r="N92" s="9"/>
    </row>
    <row r="93" spans="5:14" customFormat="1" x14ac:dyDescent="0.25">
      <c r="E93" s="2"/>
      <c r="F93" s="2"/>
      <c r="G93" s="2"/>
      <c r="H93" s="1"/>
      <c r="I93" s="1"/>
      <c r="J93" s="2"/>
      <c r="K93" s="2"/>
      <c r="L93" s="2"/>
      <c r="M93" s="2"/>
      <c r="N93" s="9"/>
    </row>
    <row r="94" spans="5:14" customFormat="1" x14ac:dyDescent="0.25">
      <c r="E94" s="2"/>
      <c r="F94" s="2"/>
      <c r="G94" s="2"/>
      <c r="H94" s="1"/>
      <c r="I94" s="1"/>
      <c r="J94" s="2"/>
      <c r="K94" s="2"/>
      <c r="L94" s="2"/>
      <c r="M94" s="2"/>
      <c r="N94" s="9"/>
    </row>
    <row r="95" spans="5:14" customFormat="1" x14ac:dyDescent="0.25">
      <c r="E95" s="2"/>
      <c r="F95" s="2"/>
      <c r="G95" s="2"/>
      <c r="H95" s="1"/>
      <c r="I95" s="1"/>
      <c r="J95" s="2"/>
      <c r="K95" s="2"/>
      <c r="L95" s="2"/>
      <c r="M95" s="2"/>
      <c r="N95" s="9"/>
    </row>
    <row r="96" spans="5:14" customFormat="1" x14ac:dyDescent="0.25">
      <c r="E96" s="2"/>
      <c r="F96" s="2"/>
      <c r="G96" s="2"/>
      <c r="H96" s="1"/>
      <c r="I96" s="1"/>
      <c r="J96" s="2"/>
      <c r="K96" s="2"/>
      <c r="L96" s="2"/>
      <c r="M96" s="2"/>
      <c r="N96" s="9"/>
    </row>
    <row r="97" spans="5:14" customFormat="1" x14ac:dyDescent="0.25">
      <c r="E97" s="2"/>
      <c r="F97" s="2"/>
      <c r="G97" s="2"/>
      <c r="H97" s="1"/>
      <c r="I97" s="1"/>
      <c r="J97" s="2"/>
      <c r="K97" s="2"/>
      <c r="L97" s="2"/>
      <c r="M97" s="2"/>
      <c r="N97" s="9"/>
    </row>
    <row r="98" spans="5:14" customFormat="1" x14ac:dyDescent="0.25">
      <c r="E98" s="2"/>
      <c r="F98" s="2"/>
      <c r="G98" s="2"/>
      <c r="H98" s="1"/>
      <c r="I98" s="1"/>
      <c r="J98" s="2"/>
      <c r="K98" s="2"/>
      <c r="L98" s="2"/>
      <c r="M98" s="2"/>
      <c r="N98" s="9"/>
    </row>
    <row r="99" spans="5:14" customFormat="1" x14ac:dyDescent="0.25">
      <c r="E99" s="2"/>
      <c r="F99" s="2"/>
      <c r="G99" s="2"/>
      <c r="H99" s="1"/>
      <c r="I99" s="1"/>
      <c r="J99" s="2"/>
      <c r="K99" s="2"/>
      <c r="L99" s="2"/>
      <c r="M99" s="2"/>
      <c r="N99" s="9"/>
    </row>
    <row r="100" spans="5:14" customFormat="1" x14ac:dyDescent="0.25">
      <c r="E100" s="2"/>
      <c r="F100" s="2"/>
      <c r="G100" s="2"/>
      <c r="H100" s="1"/>
      <c r="I100" s="1"/>
      <c r="J100" s="2"/>
      <c r="K100" s="2"/>
      <c r="L100" s="2"/>
      <c r="M100" s="2"/>
      <c r="N100" s="9"/>
    </row>
    <row r="101" spans="5:14" customFormat="1" x14ac:dyDescent="0.25">
      <c r="E101" s="2"/>
      <c r="F101" s="2"/>
      <c r="G101" s="2"/>
      <c r="H101" s="1"/>
      <c r="I101" s="1"/>
      <c r="J101" s="2"/>
      <c r="K101" s="2"/>
      <c r="L101" s="2"/>
      <c r="M101" s="2"/>
      <c r="N101" s="9"/>
    </row>
    <row r="102" spans="5:14" customFormat="1" x14ac:dyDescent="0.25">
      <c r="E102" s="2"/>
      <c r="F102" s="2"/>
      <c r="G102" s="2"/>
      <c r="H102" s="1"/>
      <c r="I102" s="1"/>
      <c r="J102" s="1"/>
      <c r="K102" s="10"/>
      <c r="L102" s="10"/>
      <c r="M102" s="10"/>
    </row>
  </sheetData>
  <mergeCells count="6">
    <mergeCell ref="O3:O4"/>
    <mergeCell ref="B3:F3"/>
    <mergeCell ref="G3:K3"/>
    <mergeCell ref="L3:L4"/>
    <mergeCell ref="M3:M4"/>
    <mergeCell ref="N3:N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УФНС России по Томской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Крестинина Елена Алексеевна</dc:creator>
  <cp:lastModifiedBy>Сыроватская Тамара Руслановна</cp:lastModifiedBy>
  <dcterms:created xsi:type="dcterms:W3CDTF">2015-06-10T10:09:15Z</dcterms:created>
  <dcterms:modified xsi:type="dcterms:W3CDTF">2015-06-16T09:42:59Z</dcterms:modified>
</cp:coreProperties>
</file>