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615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M23" i="1" l="1"/>
  <c r="G11" i="1" l="1"/>
  <c r="F11" i="1"/>
  <c r="E11" i="1"/>
  <c r="D11" i="1"/>
  <c r="C11" i="1"/>
  <c r="B11" i="1"/>
  <c r="G8" i="1"/>
  <c r="G9" i="1" s="1"/>
  <c r="F8" i="1"/>
  <c r="F9" i="1" s="1"/>
  <c r="E8" i="1"/>
  <c r="E9" i="1" s="1"/>
  <c r="D8" i="1"/>
  <c r="D9" i="1" s="1"/>
  <c r="C8" i="1"/>
  <c r="C9" i="1" s="1"/>
  <c r="B8" i="1"/>
  <c r="B9" i="1" s="1"/>
  <c r="G6" i="1"/>
  <c r="F6" i="1"/>
  <c r="E6" i="1"/>
  <c r="D6" i="1"/>
  <c r="C6" i="1"/>
  <c r="B6" i="1"/>
  <c r="H11" i="1" l="1"/>
  <c r="H8" i="1" s="1"/>
  <c r="I11" i="1"/>
  <c r="I8" i="1" s="1"/>
  <c r="J11" i="1"/>
  <c r="J8" i="1" s="1"/>
  <c r="K11" i="1"/>
  <c r="K8" i="1" s="1"/>
  <c r="L11" i="1"/>
  <c r="L8" i="1" s="1"/>
  <c r="M12" i="1"/>
  <c r="P12" i="1" s="1"/>
  <c r="N12" i="1"/>
  <c r="O12" i="1"/>
  <c r="M13" i="1"/>
  <c r="P13" i="1" s="1"/>
  <c r="N13" i="1"/>
  <c r="O13" i="1"/>
  <c r="M14" i="1"/>
  <c r="P14" i="1" s="1"/>
  <c r="N14" i="1"/>
  <c r="O14" i="1"/>
  <c r="H16" i="1"/>
  <c r="N16" i="1" s="1"/>
  <c r="I16" i="1"/>
  <c r="J16" i="1"/>
  <c r="K16" i="1"/>
  <c r="L16" i="1"/>
  <c r="Q17" i="1"/>
  <c r="N17" i="1"/>
  <c r="O17" i="1"/>
  <c r="M18" i="1"/>
  <c r="P18" i="1" s="1"/>
  <c r="N18" i="1"/>
  <c r="O18" i="1"/>
  <c r="M19" i="1"/>
  <c r="N19" i="1"/>
  <c r="O19" i="1"/>
  <c r="M21" i="1"/>
  <c r="N21" i="1"/>
  <c r="O21" i="1"/>
  <c r="P21" i="1"/>
  <c r="Q21" i="1"/>
  <c r="M22" i="1"/>
  <c r="P22" i="1" s="1"/>
  <c r="N22" i="1"/>
  <c r="O22" i="1"/>
  <c r="P23" i="1"/>
  <c r="N23" i="1"/>
  <c r="O23" i="1"/>
  <c r="Q23" i="1"/>
  <c r="H24" i="1"/>
  <c r="N24" i="1" s="1"/>
  <c r="I24" i="1"/>
  <c r="J24" i="1"/>
  <c r="K24" i="1"/>
  <c r="L24" i="1"/>
  <c r="M25" i="1"/>
  <c r="N25" i="1"/>
  <c r="O25" i="1"/>
  <c r="M26" i="1"/>
  <c r="P26" i="1" s="1"/>
  <c r="N26" i="1"/>
  <c r="O26" i="1"/>
  <c r="H27" i="1"/>
  <c r="N27" i="1" s="1"/>
  <c r="I27" i="1"/>
  <c r="J27" i="1"/>
  <c r="K27" i="1"/>
  <c r="L27" i="1"/>
  <c r="M28" i="1"/>
  <c r="P28" i="1" s="1"/>
  <c r="N28" i="1"/>
  <c r="O28" i="1"/>
  <c r="M29" i="1"/>
  <c r="P29" i="1" s="1"/>
  <c r="N29" i="1"/>
  <c r="O29" i="1"/>
  <c r="H30" i="1"/>
  <c r="O30" i="1" s="1"/>
  <c r="I30" i="1"/>
  <c r="J30" i="1"/>
  <c r="K30" i="1"/>
  <c r="L30" i="1"/>
  <c r="M31" i="1"/>
  <c r="M30" i="1" s="1"/>
  <c r="N31" i="1"/>
  <c r="O31" i="1"/>
  <c r="O32" i="1"/>
  <c r="Q32" i="1"/>
  <c r="M33" i="1"/>
  <c r="N33" i="1"/>
  <c r="O33" i="1"/>
  <c r="P33" i="1"/>
  <c r="Q33" i="1"/>
  <c r="M35" i="1"/>
  <c r="P35" i="1" s="1"/>
  <c r="N35" i="1"/>
  <c r="O35" i="1"/>
  <c r="Q35" i="1"/>
  <c r="M36" i="1"/>
  <c r="O36" i="1"/>
  <c r="Q36" i="1"/>
  <c r="M37" i="1"/>
  <c r="N37" i="1"/>
  <c r="O37" i="1"/>
  <c r="P37" i="1"/>
  <c r="Q37" i="1"/>
  <c r="O11" i="1" l="1"/>
  <c r="Q31" i="1"/>
  <c r="N30" i="1"/>
  <c r="O27" i="1"/>
  <c r="M27" i="1"/>
  <c r="P27" i="1" s="1"/>
  <c r="Q28" i="1"/>
  <c r="Q26" i="1"/>
  <c r="M24" i="1"/>
  <c r="P24" i="1" s="1"/>
  <c r="O24" i="1"/>
  <c r="Q25" i="1"/>
  <c r="Q22" i="1"/>
  <c r="Q18" i="1"/>
  <c r="M16" i="1"/>
  <c r="P16" i="1" s="1"/>
  <c r="O16" i="1"/>
  <c r="P17" i="1"/>
  <c r="Q12" i="1"/>
  <c r="Q14" i="1"/>
  <c r="Q13" i="1"/>
  <c r="N11" i="1"/>
  <c r="P30" i="1"/>
  <c r="Q30" i="1"/>
  <c r="Q27" i="1"/>
  <c r="L6" i="1"/>
  <c r="L9" i="1"/>
  <c r="J6" i="1"/>
  <c r="J9" i="1"/>
  <c r="H6" i="1"/>
  <c r="N8" i="1"/>
  <c r="H9" i="1"/>
  <c r="M8" i="1"/>
  <c r="O8" i="1"/>
  <c r="K6" i="1"/>
  <c r="K9" i="1"/>
  <c r="I6" i="1"/>
  <c r="I9" i="1"/>
  <c r="P31" i="1"/>
  <c r="Q29" i="1"/>
  <c r="P25" i="1"/>
  <c r="M11" i="1"/>
  <c r="Q24" i="1" l="1"/>
  <c r="Q16" i="1"/>
  <c r="P8" i="1"/>
  <c r="M6" i="1"/>
  <c r="Q8" i="1"/>
  <c r="M9" i="1"/>
  <c r="P11" i="1"/>
  <c r="Q11" i="1"/>
  <c r="N9" i="1"/>
  <c r="O9" i="1"/>
  <c r="N6" i="1"/>
  <c r="O6" i="1"/>
  <c r="P9" i="1" l="1"/>
  <c r="Q9" i="1"/>
  <c r="P6" i="1"/>
  <c r="Q6" i="1"/>
</calcChain>
</file>

<file path=xl/sharedStrings.xml><?xml version="1.0" encoding="utf-8"?>
<sst xmlns="http://schemas.openxmlformats.org/spreadsheetml/2006/main" count="66" uniqueCount="39">
  <si>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</si>
  <si>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</si>
  <si>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</si>
  <si>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</si>
  <si>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</si>
  <si>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</si>
  <si>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</si>
  <si>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</si>
  <si>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</si>
  <si>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</si>
  <si>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</si>
  <si>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</si>
  <si>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</si>
  <si>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</si>
  <si>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</si>
  <si>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</si>
  <si>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</si>
  <si>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</si>
  <si>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</si>
  <si>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</si>
  <si>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</si>
  <si>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</si>
  <si>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</si>
  <si>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</si>
  <si>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</si>
  <si>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</si>
  <si>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</si>
  <si>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</si>
  <si>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</si>
  <si>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</si>
  <si>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</si>
  <si>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РФ*</t>
  </si>
  <si>
    <t>2019 год</t>
  </si>
  <si>
    <t>Межрайонные по КН</t>
  </si>
  <si>
    <t>2020 год</t>
  </si>
  <si>
    <t>На 01.06.2019г.</t>
  </si>
  <si>
    <t>На 01.06.2019г. без переданных</t>
  </si>
  <si>
    <t>На 01.06.2020г.</t>
  </si>
  <si>
    <t>На 01.06.2020г.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</si>
</sst>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5" fontId="3" fillId="2" borderId="1" xfId="1" applyNumberFormat="1" applyFont="1" applyFill="1" applyBorder="1"/>
    <xf numFmtId="166" fontId="3" fillId="2" borderId="1" xfId="1" applyNumberFormat="1" applyFont="1" applyFill="1" applyBorder="1"/>
    <xf numFmtId="165" fontId="6" fillId="2" borderId="1" xfId="1" applyNumberFormat="1" applyFont="1" applyFill="1" applyBorder="1"/>
    <xf numFmtId="166" fontId="6" fillId="2" borderId="1" xfId="1" applyNumberFormat="1" applyFont="1" applyFill="1" applyBorder="1"/>
    <xf numFmtId="165" fontId="5" fillId="2" borderId="1" xfId="1" applyNumberFormat="1" applyFont="1" applyFill="1" applyBorder="1"/>
    <xf numFmtId="164" fontId="8" fillId="2" borderId="1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/>
    <xf numFmtId="49" fontId="1" fillId="2" borderId="1" xfId="1" applyNumberFormat="1" applyFill="1" applyBorder="1" applyAlignment="1">
      <alignment horizontal="center"/>
    </xf>
    <xf numFmtId="166" fontId="1" fillId="2" borderId="1" xfId="1" applyNumberFormat="1" applyFont="1" applyFill="1" applyBorder="1"/>
    <xf numFmtId="166" fontId="11" fillId="2" borderId="1" xfId="1" applyNumberFormat="1" applyFont="1" applyFill="1" applyBorder="1"/>
    <xf numFmtId="166" fontId="5" fillId="2" borderId="1" xfId="1" applyNumberFormat="1" applyFont="1" applyFill="1" applyBorder="1"/>
    <xf numFmtId="166" fontId="10" fillId="2" borderId="1" xfId="1" applyNumberFormat="1" applyFont="1" applyFill="1" applyBorder="1"/>
    <xf numFmtId="166" fontId="11" fillId="2" borderId="1" xfId="1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right"/>
    </xf>
    <xf numFmtId="166" fontId="11" fillId="2" borderId="1" xfId="1" applyNumberFormat="1" applyFont="1" applyFill="1" applyBorder="1" applyAlignment="1">
      <alignment horizontal="right"/>
    </xf>
    <xf numFmtId="164" fontId="1" fillId="2" borderId="1" xfId="1" applyNumberFormat="1" applyFill="1" applyBorder="1" applyAlignment="1">
      <alignment wrapText="1" shrinkToFit="1"/>
    </xf>
    <xf numFmtId="164" fontId="1" fillId="2" borderId="0" xfId="1" applyNumberFormat="1" applyFill="1"/>
    <xf numFmtId="164" fontId="0" fillId="2" borderId="1" xfId="1" applyNumberFormat="1" applyFont="1" applyFill="1" applyBorder="1" applyAlignment="1">
      <alignment wrapText="1" shrinkToFit="1"/>
    </xf>
    <xf numFmtId="0" fontId="1" fillId="2" borderId="0" xfId="1" applyFill="1"/>
    <xf numFmtId="164" fontId="1" fillId="2" borderId="1" xfId="1" applyNumberFormat="1" applyFill="1" applyBorder="1"/>
    <xf numFmtId="166" fontId="12" fillId="2" borderId="1" xfId="1" applyNumberFormat="1" applyFont="1" applyFill="1" applyBorder="1"/>
    <xf numFmtId="0" fontId="5" fillId="2" borderId="1" xfId="1" applyFont="1" applyFill="1" applyBorder="1"/>
    <xf numFmtId="0" fontId="5" fillId="2" borderId="0" xfId="1" applyFont="1" applyFill="1"/>
    <xf numFmtId="0" fontId="6" fillId="2" borderId="1" xfId="1" applyFont="1" applyFill="1" applyBorder="1" applyAlignment="1">
      <alignment wrapText="1" shrinkToFit="1"/>
    </xf>
    <xf numFmtId="166" fontId="13" fillId="2" borderId="1" xfId="1" applyNumberFormat="1" applyFont="1" applyFill="1" applyBorder="1"/>
    <xf numFmtId="0" fontId="1" fillId="2" borderId="1" xfId="1" applyFill="1" applyBorder="1"/>
    <xf numFmtId="0" fontId="3" fillId="2" borderId="1" xfId="0" applyFont="1" applyFill="1" applyBorder="1" applyAlignment="1">
      <alignment wrapText="1" shrinkToFit="1"/>
    </xf>
    <xf numFmtId="166" fontId="1" fillId="2" borderId="1" xfId="1" applyNumberFormat="1" applyFill="1" applyBorder="1"/>
    <xf numFmtId="0" fontId="4" fillId="2" borderId="1" xfId="0" applyFont="1" applyFill="1" applyBorder="1" applyAlignment="1">
      <alignment wrapText="1" shrinkToFit="1"/>
    </xf>
    <xf numFmtId="0" fontId="7" fillId="2" borderId="1" xfId="1" applyFont="1" applyFill="1" applyBorder="1"/>
    <xf numFmtId="0" fontId="3" fillId="2" borderId="1" xfId="1" applyFont="1" applyFill="1" applyBorder="1"/>
    <xf numFmtId="0" fontId="3" fillId="2" borderId="1" xfId="1" applyFont="1" applyFill="1" applyBorder="1" applyAlignment="1">
      <alignment wrapText="1" shrinkToFit="1"/>
    </xf>
    <xf numFmtId="166" fontId="1" fillId="2" borderId="1" xfId="1" applyNumberFormat="1" applyFill="1" applyBorder="1" applyAlignment="1">
      <alignment horizontal="center"/>
    </xf>
    <xf numFmtId="0" fontId="9" fillId="2" borderId="1" xfId="1" applyFont="1" applyFill="1" applyBorder="1" applyAlignment="1">
      <alignment wrapText="1" shrinkToFit="1"/>
    </xf>
    <xf numFmtId="166" fontId="10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wrapText="1" shrinkToFit="1"/>
    </xf>
    <xf numFmtId="166" fontId="1" fillId="2" borderId="1" xfId="1" applyNumberFormat="1" applyFill="1" applyBorder="1" applyAlignment="1">
      <alignment horizontal="right"/>
    </xf>
    <xf numFmtId="0" fontId="9" fillId="2" borderId="1" xfId="0" applyFont="1" applyFill="1" applyBorder="1" applyAlignment="1">
      <alignment wrapText="1" shrinkToFit="1"/>
    </xf>
    <xf numFmtId="0" fontId="0" fillId="2" borderId="0" xfId="1" applyFont="1" applyFill="1"/>
    <xf numFmtId="164" fontId="1" fillId="2" borderId="4" xfId="1" applyNumberFormat="1" applyFill="1" applyBorder="1" applyAlignment="1">
      <alignment horizontal="center" wrapText="1" shrinkToFit="1"/>
    </xf>
    <xf numFmtId="164" fontId="1" fillId="2" borderId="5" xfId="1" applyNumberFormat="1" applyFill="1" applyBorder="1" applyAlignment="1">
      <alignment horizontal="center" wrapText="1" shrinkToFit="1"/>
    </xf>
    <xf numFmtId="164" fontId="0" fillId="2" borderId="2" xfId="1" applyNumberFormat="1" applyFont="1" applyFill="1" applyBorder="1" applyAlignment="1">
      <alignment horizontal="center"/>
    </xf>
    <xf numFmtId="164" fontId="1" fillId="2" borderId="3" xfId="1" applyNumberForma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 wrapText="1" shrinkToFit="1"/>
    </xf>
    <xf numFmtId="164" fontId="2" fillId="2" borderId="5" xfId="1" applyNumberFormat="1" applyFont="1" applyFill="1" applyBorder="1" applyAlignment="1">
      <alignment horizontal="center" wrapText="1" shrinkToFit="1"/>
    </xf>
    <xf numFmtId="0" fontId="2" fillId="2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="90" zoomScaleNormal="100" zoomScaleSheetLayoutView="90" workbookViewId="0">
      <selection activeCell="H22" sqref="H22"/>
    </sheetView>
  </sheetViews>
  <sheetFormatPr defaultRowHeight="12.75" x14ac:dyDescent="0.2"/>
  <cols>
    <col min="1" max="1" width="33.28515625" style="20" customWidth="1"/>
    <col min="2" max="2" width="12.140625" style="18" customWidth="1"/>
    <col min="3" max="3" width="9.7109375" style="18" hidden="1" customWidth="1"/>
    <col min="4" max="4" width="11.28515625" style="18" customWidth="1"/>
    <col min="5" max="6" width="8.140625" style="18" customWidth="1"/>
    <col min="7" max="7" width="13.7109375" style="18" customWidth="1"/>
    <col min="8" max="8" width="13.28515625" style="18" customWidth="1"/>
    <col min="9" max="9" width="9.85546875" style="18" hidden="1" customWidth="1"/>
    <col min="10" max="10" width="12.7109375" style="18" customWidth="1"/>
    <col min="11" max="12" width="9" style="18" customWidth="1"/>
    <col min="13" max="13" width="13.85546875" style="18" customWidth="1"/>
    <col min="14" max="14" width="11.7109375" style="18" customWidth="1"/>
    <col min="15" max="15" width="11.5703125" style="18" customWidth="1"/>
    <col min="16" max="16" width="11.28515625" style="20" customWidth="1"/>
    <col min="17" max="17" width="11.7109375" style="20" customWidth="1"/>
    <col min="18" max="16384" width="9.140625" style="20"/>
  </cols>
  <sheetData>
    <row r="2" spans="1:17" x14ac:dyDescent="0.2">
      <c r="B2" s="18" t="s">
        <v>0</v>
      </c>
    </row>
    <row r="4" spans="1:17" ht="15" x14ac:dyDescent="0.25">
      <c r="A4" s="27"/>
      <c r="B4" s="43" t="s">
        <v>32</v>
      </c>
      <c r="C4" s="44"/>
      <c r="D4" s="44"/>
      <c r="E4" s="44"/>
      <c r="F4" s="44"/>
      <c r="G4" s="44"/>
      <c r="H4" s="43" t="s">
        <v>34</v>
      </c>
      <c r="I4" s="44"/>
      <c r="J4" s="44"/>
      <c r="K4" s="44"/>
      <c r="L4" s="44"/>
      <c r="M4" s="44"/>
      <c r="N4" s="45" t="s">
        <v>1</v>
      </c>
      <c r="O4" s="41" t="s">
        <v>2</v>
      </c>
      <c r="P4" s="47" t="s">
        <v>3</v>
      </c>
      <c r="Q4" s="41" t="s">
        <v>2</v>
      </c>
    </row>
    <row r="5" spans="1:17" ht="60" x14ac:dyDescent="0.25">
      <c r="A5" s="27" t="s">
        <v>4</v>
      </c>
      <c r="B5" s="19" t="s">
        <v>35</v>
      </c>
      <c r="C5" s="21" t="s">
        <v>5</v>
      </c>
      <c r="D5" s="21" t="s">
        <v>6</v>
      </c>
      <c r="E5" s="17" t="s">
        <v>7</v>
      </c>
      <c r="F5" s="17" t="s">
        <v>33</v>
      </c>
      <c r="G5" s="19" t="s">
        <v>36</v>
      </c>
      <c r="H5" s="19" t="s">
        <v>37</v>
      </c>
      <c r="I5" s="21" t="s">
        <v>5</v>
      </c>
      <c r="J5" s="21" t="s">
        <v>6</v>
      </c>
      <c r="K5" s="17" t="s">
        <v>7</v>
      </c>
      <c r="L5" s="17" t="s">
        <v>33</v>
      </c>
      <c r="M5" s="19" t="s">
        <v>38</v>
      </c>
      <c r="N5" s="46"/>
      <c r="O5" s="42"/>
      <c r="P5" s="47"/>
      <c r="Q5" s="42"/>
    </row>
    <row r="6" spans="1:17" ht="45" customHeight="1" x14ac:dyDescent="0.2">
      <c r="A6" s="28" t="s">
        <v>8</v>
      </c>
      <c r="B6" s="2">
        <f>B8+B37</f>
        <v>111416.3</v>
      </c>
      <c r="C6" s="2">
        <f t="shared" ref="C6:G6" si="0">C8+C37</f>
        <v>0</v>
      </c>
      <c r="D6" s="2">
        <f t="shared" si="0"/>
        <v>63026.299999999996</v>
      </c>
      <c r="E6" s="2">
        <f t="shared" si="0"/>
        <v>954.2</v>
      </c>
      <c r="F6" s="2">
        <f t="shared" si="0"/>
        <v>3516.5</v>
      </c>
      <c r="G6" s="2">
        <f t="shared" si="0"/>
        <v>43919.299999999996</v>
      </c>
      <c r="H6" s="2">
        <f>H8+H37</f>
        <v>98151.4</v>
      </c>
      <c r="I6" s="2">
        <f t="shared" ref="I6:M6" si="1">I8+I37</f>
        <v>0</v>
      </c>
      <c r="J6" s="2">
        <f t="shared" si="1"/>
        <v>44478.1</v>
      </c>
      <c r="K6" s="2">
        <f t="shared" si="1"/>
        <v>1595.9</v>
      </c>
      <c r="L6" s="2">
        <f t="shared" si="1"/>
        <v>5798.5999999999995</v>
      </c>
      <c r="M6" s="2">
        <f t="shared" si="1"/>
        <v>46278.799999999996</v>
      </c>
      <c r="N6" s="1">
        <f>H6/B6</f>
        <v>0.88094291409784742</v>
      </c>
      <c r="O6" s="2">
        <f>H6-B6</f>
        <v>-13264.900000000009</v>
      </c>
      <c r="P6" s="1">
        <f>M6/G6</f>
        <v>1.0537235338450295</v>
      </c>
      <c r="Q6" s="2">
        <f>M6-G6</f>
        <v>2359.5</v>
      </c>
    </row>
    <row r="7" spans="1:17" x14ac:dyDescent="0.2">
      <c r="A7" s="27" t="s">
        <v>9</v>
      </c>
      <c r="B7" s="29"/>
      <c r="C7" s="29"/>
      <c r="D7" s="29"/>
      <c r="E7" s="29"/>
      <c r="F7" s="29"/>
      <c r="G7" s="29"/>
      <c r="H7" s="9"/>
      <c r="I7" s="9"/>
      <c r="J7" s="9"/>
      <c r="K7" s="9"/>
      <c r="L7" s="9"/>
      <c r="M7" s="9"/>
      <c r="N7" s="1"/>
      <c r="O7" s="2"/>
      <c r="P7" s="1"/>
      <c r="Q7" s="2"/>
    </row>
    <row r="8" spans="1:17" ht="38.25" x14ac:dyDescent="0.2">
      <c r="A8" s="28" t="s">
        <v>10</v>
      </c>
      <c r="B8" s="2">
        <f t="shared" ref="B8:G8" si="2">B11+B36</f>
        <v>93693.5</v>
      </c>
      <c r="C8" s="2">
        <f t="shared" si="2"/>
        <v>0</v>
      </c>
      <c r="D8" s="2">
        <f t="shared" si="2"/>
        <v>63026.299999999996</v>
      </c>
      <c r="E8" s="2">
        <f t="shared" si="2"/>
        <v>954.2</v>
      </c>
      <c r="F8" s="2">
        <f t="shared" si="2"/>
        <v>3516.5</v>
      </c>
      <c r="G8" s="2">
        <f t="shared" si="2"/>
        <v>26196.499999999996</v>
      </c>
      <c r="H8" s="2">
        <f t="shared" ref="H8:L8" si="3">H11+H36</f>
        <v>79426.399999999994</v>
      </c>
      <c r="I8" s="2">
        <f t="shared" si="3"/>
        <v>0</v>
      </c>
      <c r="J8" s="2">
        <f t="shared" si="3"/>
        <v>44478.1</v>
      </c>
      <c r="K8" s="2">
        <f t="shared" si="3"/>
        <v>1595.9</v>
      </c>
      <c r="L8" s="2">
        <f t="shared" si="3"/>
        <v>5798.5999999999995</v>
      </c>
      <c r="M8" s="2">
        <f>H8-I8-J8-K8-L8</f>
        <v>27553.799999999996</v>
      </c>
      <c r="N8" s="1">
        <f>H8/B8</f>
        <v>0.84772582943320507</v>
      </c>
      <c r="O8" s="2">
        <f>H8-B8</f>
        <v>-14267.100000000006</v>
      </c>
      <c r="P8" s="1">
        <f>M8/G8</f>
        <v>1.0518122649972323</v>
      </c>
      <c r="Q8" s="2">
        <f>M8-G8</f>
        <v>1357.2999999999993</v>
      </c>
    </row>
    <row r="9" spans="1:17" ht="38.25" x14ac:dyDescent="0.2">
      <c r="A9" s="28" t="s">
        <v>11</v>
      </c>
      <c r="B9" s="2">
        <f t="shared" ref="B9:G9" si="4">B8-B27</f>
        <v>47507.7</v>
      </c>
      <c r="C9" s="2">
        <f t="shared" si="4"/>
        <v>0</v>
      </c>
      <c r="D9" s="2">
        <f t="shared" si="4"/>
        <v>20259.900000000001</v>
      </c>
      <c r="E9" s="2">
        <f t="shared" si="4"/>
        <v>954.2</v>
      </c>
      <c r="F9" s="2">
        <f t="shared" si="4"/>
        <v>2129.1</v>
      </c>
      <c r="G9" s="2">
        <f t="shared" si="4"/>
        <v>24164.399999999998</v>
      </c>
      <c r="H9" s="2">
        <f t="shared" ref="H9:M9" si="5">H8-H27</f>
        <v>47297.299999999996</v>
      </c>
      <c r="I9" s="2">
        <f t="shared" si="5"/>
        <v>0</v>
      </c>
      <c r="J9" s="2">
        <f t="shared" si="5"/>
        <v>14795.699999999997</v>
      </c>
      <c r="K9" s="2">
        <f t="shared" si="5"/>
        <v>1595.9</v>
      </c>
      <c r="L9" s="2">
        <f t="shared" si="5"/>
        <v>4406.5</v>
      </c>
      <c r="M9" s="2">
        <f t="shared" si="5"/>
        <v>26499.199999999997</v>
      </c>
      <c r="N9" s="1">
        <f>H9/B9</f>
        <v>0.99557124424040733</v>
      </c>
      <c r="O9" s="2">
        <f>H9-B9</f>
        <v>-210.40000000000146</v>
      </c>
      <c r="P9" s="1">
        <f>M9/G9</f>
        <v>1.0966214762212179</v>
      </c>
      <c r="Q9" s="2">
        <f>M9-G9</f>
        <v>2334.7999999999993</v>
      </c>
    </row>
    <row r="10" spans="1:17" x14ac:dyDescent="0.2">
      <c r="A10" s="27" t="s">
        <v>9</v>
      </c>
      <c r="B10" s="29"/>
      <c r="C10" s="29"/>
      <c r="D10" s="29"/>
      <c r="E10" s="29"/>
      <c r="F10" s="29"/>
      <c r="G10" s="29"/>
      <c r="H10" s="10"/>
      <c r="I10" s="10"/>
      <c r="J10" s="10"/>
      <c r="K10" s="10"/>
      <c r="L10" s="10"/>
      <c r="M10" s="9"/>
      <c r="N10" s="1"/>
      <c r="O10" s="2"/>
      <c r="P10" s="1"/>
      <c r="Q10" s="2"/>
    </row>
    <row r="11" spans="1:17" ht="47.25" x14ac:dyDescent="0.25">
      <c r="A11" s="30" t="s">
        <v>12</v>
      </c>
      <c r="B11" s="2">
        <f t="shared" ref="B11:G11" si="6">SUM(B12:B13)</f>
        <v>93693.4</v>
      </c>
      <c r="C11" s="2">
        <f t="shared" si="6"/>
        <v>0</v>
      </c>
      <c r="D11" s="2">
        <f t="shared" si="6"/>
        <v>63026.299999999996</v>
      </c>
      <c r="E11" s="2">
        <f t="shared" si="6"/>
        <v>954.2</v>
      </c>
      <c r="F11" s="2">
        <f t="shared" si="6"/>
        <v>3516.5</v>
      </c>
      <c r="G11" s="2">
        <f t="shared" si="6"/>
        <v>26196.399999999998</v>
      </c>
      <c r="H11" s="2">
        <f t="shared" ref="H11:L11" si="7">SUM(H12:H13)</f>
        <v>79426.399999999994</v>
      </c>
      <c r="I11" s="2">
        <f t="shared" si="7"/>
        <v>0</v>
      </c>
      <c r="J11" s="2">
        <f t="shared" si="7"/>
        <v>44478.1</v>
      </c>
      <c r="K11" s="2">
        <f t="shared" si="7"/>
        <v>1595.9</v>
      </c>
      <c r="L11" s="2">
        <f t="shared" si="7"/>
        <v>5798.5999999999995</v>
      </c>
      <c r="M11" s="2">
        <f t="shared" ref="M11" si="8">SUM(M12:M13)</f>
        <v>27553.800000000003</v>
      </c>
      <c r="N11" s="1">
        <f>H11/B11</f>
        <v>0.84772673422033995</v>
      </c>
      <c r="O11" s="2">
        <f>H11-B11</f>
        <v>-14267</v>
      </c>
      <c r="P11" s="1">
        <f>M11/G11</f>
        <v>1.0518162800995559</v>
      </c>
      <c r="Q11" s="2">
        <f>M11-G11</f>
        <v>1357.4000000000051</v>
      </c>
    </row>
    <row r="12" spans="1:17" s="24" customFormat="1" x14ac:dyDescent="0.2">
      <c r="A12" s="23" t="s">
        <v>13</v>
      </c>
      <c r="B12" s="11">
        <v>69389.899999999994</v>
      </c>
      <c r="C12" s="11"/>
      <c r="D12" s="11">
        <v>59068.1</v>
      </c>
      <c r="E12" s="11">
        <v>689.1</v>
      </c>
      <c r="F12" s="11">
        <v>3245.4</v>
      </c>
      <c r="G12" s="9">
        <v>6387.2999999999956</v>
      </c>
      <c r="H12" s="11">
        <v>58583.3</v>
      </c>
      <c r="I12" s="22"/>
      <c r="J12" s="11">
        <v>42686.7</v>
      </c>
      <c r="K12" s="11">
        <v>864.4</v>
      </c>
      <c r="L12" s="11">
        <v>5145.7</v>
      </c>
      <c r="M12" s="11">
        <f>H12-I12-J12-K12-L12</f>
        <v>9886.5000000000073</v>
      </c>
      <c r="N12" s="3">
        <f>H12/B12</f>
        <v>0.84426263764611287</v>
      </c>
      <c r="O12" s="4">
        <f>H12-B12</f>
        <v>-10806.599999999991</v>
      </c>
      <c r="P12" s="3">
        <f>M12/G12</f>
        <v>1.5478371142736389</v>
      </c>
      <c r="Q12" s="4">
        <f>M12-G12</f>
        <v>3499.2000000000116</v>
      </c>
    </row>
    <row r="13" spans="1:17" x14ac:dyDescent="0.2">
      <c r="A13" s="31" t="s">
        <v>14</v>
      </c>
      <c r="B13" s="29">
        <v>24303.5</v>
      </c>
      <c r="C13" s="29"/>
      <c r="D13" s="29">
        <v>3958.2</v>
      </c>
      <c r="E13" s="29">
        <v>265.10000000000002</v>
      </c>
      <c r="F13" s="29">
        <v>271.10000000000002</v>
      </c>
      <c r="G13" s="9">
        <v>19809.100000000002</v>
      </c>
      <c r="H13" s="9">
        <v>20843.099999999999</v>
      </c>
      <c r="I13" s="10"/>
      <c r="J13" s="9">
        <v>1791.4</v>
      </c>
      <c r="K13" s="9">
        <v>731.5</v>
      </c>
      <c r="L13" s="9">
        <v>652.9</v>
      </c>
      <c r="M13" s="9">
        <f t="shared" ref="M13:M14" si="9">H13-I13-J13-K13-L13</f>
        <v>17667.299999999996</v>
      </c>
      <c r="N13" s="1">
        <f>H13/B13</f>
        <v>0.85761721562737869</v>
      </c>
      <c r="O13" s="2">
        <f>H13-B13</f>
        <v>-3460.4000000000015</v>
      </c>
      <c r="P13" s="1">
        <f>M13/G13</f>
        <v>0.89187797527398993</v>
      </c>
      <c r="Q13" s="2">
        <f>M13-G13</f>
        <v>-2141.8000000000065</v>
      </c>
    </row>
    <row r="14" spans="1:17" x14ac:dyDescent="0.2">
      <c r="A14" s="31" t="s">
        <v>15</v>
      </c>
      <c r="B14" s="29">
        <v>3994.3</v>
      </c>
      <c r="C14" s="29"/>
      <c r="D14" s="29">
        <v>2.7</v>
      </c>
      <c r="E14" s="29">
        <v>0</v>
      </c>
      <c r="F14" s="29">
        <v>0</v>
      </c>
      <c r="G14" s="9">
        <v>3991.6000000000004</v>
      </c>
      <c r="H14" s="9">
        <v>3699.2</v>
      </c>
      <c r="I14" s="10"/>
      <c r="J14" s="9">
        <v>3.4</v>
      </c>
      <c r="K14" s="9">
        <v>0</v>
      </c>
      <c r="L14" s="9">
        <v>0</v>
      </c>
      <c r="M14" s="9">
        <f t="shared" si="9"/>
        <v>3695.7999999999997</v>
      </c>
      <c r="N14" s="1">
        <f>H14/B14</f>
        <v>0.92611972060185754</v>
      </c>
      <c r="O14" s="2">
        <f>H14-B14</f>
        <v>-295.10000000000036</v>
      </c>
      <c r="P14" s="1">
        <f>M14/G14</f>
        <v>0.92589437819420772</v>
      </c>
      <c r="Q14" s="2">
        <f>M14-G14</f>
        <v>-295.80000000000064</v>
      </c>
    </row>
    <row r="15" spans="1:17" x14ac:dyDescent="0.2">
      <c r="A15" s="27" t="s">
        <v>16</v>
      </c>
      <c r="B15" s="29"/>
      <c r="C15" s="29"/>
      <c r="D15" s="29"/>
      <c r="E15" s="29"/>
      <c r="F15" s="29"/>
      <c r="G15" s="29"/>
      <c r="H15" s="10"/>
      <c r="I15" s="10"/>
      <c r="J15" s="10"/>
      <c r="K15" s="10"/>
      <c r="L15" s="10"/>
      <c r="M15" s="9"/>
      <c r="N15" s="1"/>
      <c r="O15" s="2"/>
      <c r="P15" s="1"/>
      <c r="Q15" s="2"/>
    </row>
    <row r="16" spans="1:17" x14ac:dyDescent="0.2">
      <c r="A16" s="32" t="s">
        <v>17</v>
      </c>
      <c r="B16" s="2">
        <v>8931.6</v>
      </c>
      <c r="C16" s="2">
        <v>0</v>
      </c>
      <c r="D16" s="2">
        <v>4212.2</v>
      </c>
      <c r="E16" s="2">
        <v>286</v>
      </c>
      <c r="F16" s="2">
        <v>320.5</v>
      </c>
      <c r="G16" s="2">
        <v>4112.9000000000005</v>
      </c>
      <c r="H16" s="2">
        <f t="shared" ref="H16:L16" si="10">SUM(H17:H18)</f>
        <v>5886.2000000000007</v>
      </c>
      <c r="I16" s="12">
        <f t="shared" si="10"/>
        <v>0</v>
      </c>
      <c r="J16" s="2">
        <f t="shared" si="10"/>
        <v>1969.2</v>
      </c>
      <c r="K16" s="2">
        <f t="shared" si="10"/>
        <v>771.1</v>
      </c>
      <c r="L16" s="2">
        <f t="shared" si="10"/>
        <v>767.1</v>
      </c>
      <c r="M16" s="2">
        <f t="shared" ref="M16" si="11">SUM(M17:M18)</f>
        <v>2378.7000000000003</v>
      </c>
      <c r="N16" s="1">
        <f t="shared" ref="N16:N17" si="12">H16/B16</f>
        <v>0.65903085673339612</v>
      </c>
      <c r="O16" s="2">
        <f>H16-B16</f>
        <v>-3045.3999999999996</v>
      </c>
      <c r="P16" s="1">
        <f t="shared" ref="P16:P18" si="13">M16/G16</f>
        <v>0.57835104184395436</v>
      </c>
      <c r="Q16" s="2">
        <f>M16-G16</f>
        <v>-1734.2000000000003</v>
      </c>
    </row>
    <row r="17" spans="1:17" s="24" customFormat="1" x14ac:dyDescent="0.2">
      <c r="A17" s="23" t="s">
        <v>13</v>
      </c>
      <c r="B17" s="11">
        <v>802.1</v>
      </c>
      <c r="C17" s="11"/>
      <c r="D17" s="11">
        <v>256.7</v>
      </c>
      <c r="E17" s="11">
        <v>20.8</v>
      </c>
      <c r="F17" s="11">
        <v>49.7</v>
      </c>
      <c r="G17" s="9">
        <v>474.90000000000015</v>
      </c>
      <c r="H17" s="11">
        <v>367.1</v>
      </c>
      <c r="I17" s="22"/>
      <c r="J17" s="11">
        <v>181.2</v>
      </c>
      <c r="K17" s="11">
        <v>39.6</v>
      </c>
      <c r="L17" s="11">
        <v>112.7</v>
      </c>
      <c r="M17" s="9">
        <v>33.5</v>
      </c>
      <c r="N17" s="1">
        <f t="shared" si="12"/>
        <v>0.45767360678219676</v>
      </c>
      <c r="O17" s="4">
        <f>H17-B17</f>
        <v>-435</v>
      </c>
      <c r="P17" s="1">
        <f t="shared" si="13"/>
        <v>7.0541166561381319E-2</v>
      </c>
      <c r="Q17" s="4">
        <f>M17-G17</f>
        <v>-441.40000000000015</v>
      </c>
    </row>
    <row r="18" spans="1:17" x14ac:dyDescent="0.2">
      <c r="A18" s="31" t="s">
        <v>14</v>
      </c>
      <c r="B18" s="29">
        <v>8129.5</v>
      </c>
      <c r="C18" s="29"/>
      <c r="D18" s="29">
        <v>3955.5</v>
      </c>
      <c r="E18" s="29">
        <v>265.2</v>
      </c>
      <c r="F18" s="29">
        <v>270.8</v>
      </c>
      <c r="G18" s="9">
        <v>3638</v>
      </c>
      <c r="H18" s="9">
        <v>5519.1</v>
      </c>
      <c r="I18" s="10"/>
      <c r="J18" s="9">
        <v>1788</v>
      </c>
      <c r="K18" s="9">
        <v>731.5</v>
      </c>
      <c r="L18" s="9">
        <v>654.4</v>
      </c>
      <c r="M18" s="9">
        <f t="shared" ref="M18" si="14">H18-I18-J18-K18-L18</f>
        <v>2345.2000000000003</v>
      </c>
      <c r="N18" s="5">
        <f>H18/B18</f>
        <v>0.67889784119564556</v>
      </c>
      <c r="O18" s="2">
        <f>H18-B18</f>
        <v>-2610.3999999999996</v>
      </c>
      <c r="P18" s="1">
        <f t="shared" si="13"/>
        <v>0.64463991203958226</v>
      </c>
      <c r="Q18" s="2">
        <f>M18-G18</f>
        <v>-1292.7999999999997</v>
      </c>
    </row>
    <row r="19" spans="1:17" ht="15" x14ac:dyDescent="0.2">
      <c r="A19" s="32" t="s">
        <v>18</v>
      </c>
      <c r="B19" s="2">
        <v>8524.7000000000007</v>
      </c>
      <c r="C19" s="2">
        <v>0</v>
      </c>
      <c r="D19" s="2">
        <v>0</v>
      </c>
      <c r="E19" s="2">
        <v>0</v>
      </c>
      <c r="F19" s="2">
        <v>0</v>
      </c>
      <c r="G19" s="2">
        <v>8524.7000000000007</v>
      </c>
      <c r="H19" s="2">
        <v>8495.7000000000007</v>
      </c>
      <c r="I19" s="12">
        <v>0</v>
      </c>
      <c r="J19" s="2">
        <v>0</v>
      </c>
      <c r="K19" s="2">
        <v>0</v>
      </c>
      <c r="L19" s="2">
        <v>0</v>
      </c>
      <c r="M19" s="2">
        <f>H19-I19-J19-K19</f>
        <v>8495.7000000000007</v>
      </c>
      <c r="N19" s="1">
        <f t="shared" ref="N19" si="15">H19/B19</f>
        <v>0.99659812075498255</v>
      </c>
      <c r="O19" s="2">
        <f t="shared" ref="O19" si="16">H19-B19</f>
        <v>-29</v>
      </c>
      <c r="P19" s="6" t="s">
        <v>19</v>
      </c>
      <c r="Q19" s="6" t="s">
        <v>19</v>
      </c>
    </row>
    <row r="20" spans="1:17" x14ac:dyDescent="0.2">
      <c r="A20" s="32" t="s">
        <v>20</v>
      </c>
      <c r="B20" s="29"/>
      <c r="C20" s="29"/>
      <c r="D20" s="29"/>
      <c r="E20" s="29"/>
      <c r="F20" s="29"/>
      <c r="G20" s="29"/>
      <c r="H20" s="10"/>
      <c r="I20" s="10"/>
      <c r="J20" s="10"/>
      <c r="K20" s="10"/>
      <c r="L20" s="10"/>
      <c r="M20" s="9"/>
      <c r="N20" s="1"/>
      <c r="O20" s="2"/>
      <c r="P20" s="1"/>
      <c r="Q20" s="2"/>
    </row>
    <row r="21" spans="1:17" x14ac:dyDescent="0.2">
      <c r="A21" s="31" t="s">
        <v>14</v>
      </c>
      <c r="B21" s="4">
        <v>1689.5</v>
      </c>
      <c r="C21" s="29">
        <v>0</v>
      </c>
      <c r="D21" s="29">
        <v>0</v>
      </c>
      <c r="E21" s="29">
        <v>0</v>
      </c>
      <c r="F21" s="29">
        <v>0</v>
      </c>
      <c r="G21" s="2">
        <v>1689.5</v>
      </c>
      <c r="H21" s="4">
        <v>1593.4</v>
      </c>
      <c r="I21" s="10">
        <v>0</v>
      </c>
      <c r="J21" s="9">
        <v>0</v>
      </c>
      <c r="K21" s="9">
        <v>0</v>
      </c>
      <c r="L21" s="9">
        <v>0</v>
      </c>
      <c r="M21" s="2">
        <f>H21-I21-J21-K21</f>
        <v>1593.4</v>
      </c>
      <c r="N21" s="1">
        <f t="shared" ref="N21:N31" si="17">H21/B21</f>
        <v>0.94311926605504592</v>
      </c>
      <c r="O21" s="2">
        <f t="shared" ref="O21:O32" si="18">H21-B21</f>
        <v>-96.099999999999909</v>
      </c>
      <c r="P21" s="1">
        <f t="shared" ref="P21:P31" si="19">M21/G21</f>
        <v>0.94311926605504592</v>
      </c>
      <c r="Q21" s="2">
        <f t="shared" ref="Q21:Q32" si="20">M21-G21</f>
        <v>-96.099999999999909</v>
      </c>
    </row>
    <row r="22" spans="1:17" s="24" customFormat="1" x14ac:dyDescent="0.2">
      <c r="A22" s="25" t="s">
        <v>21</v>
      </c>
      <c r="B22" s="4">
        <v>21916.6</v>
      </c>
      <c r="C22" s="4"/>
      <c r="D22" s="4">
        <v>16047.2</v>
      </c>
      <c r="E22" s="4">
        <v>666.6</v>
      </c>
      <c r="F22" s="4">
        <v>1725.7</v>
      </c>
      <c r="G22" s="2">
        <v>3477.0999999999976</v>
      </c>
      <c r="H22" s="4">
        <v>25533.8</v>
      </c>
      <c r="I22" s="26"/>
      <c r="J22" s="4">
        <v>12749.1</v>
      </c>
      <c r="K22" s="4">
        <v>811.1</v>
      </c>
      <c r="L22" s="4">
        <v>3607.6</v>
      </c>
      <c r="M22" s="2">
        <f>H22-I22-J22-K22-L22</f>
        <v>8365.9999999999982</v>
      </c>
      <c r="N22" s="3">
        <f t="shared" si="17"/>
        <v>1.1650438480421235</v>
      </c>
      <c r="O22" s="4">
        <f t="shared" si="18"/>
        <v>3617.2000000000007</v>
      </c>
      <c r="P22" s="3">
        <f t="shared" si="19"/>
        <v>2.4060280118489557</v>
      </c>
      <c r="Q22" s="4">
        <f t="shared" si="20"/>
        <v>4888.9000000000005</v>
      </c>
    </row>
    <row r="23" spans="1:17" s="24" customFormat="1" ht="25.5" x14ac:dyDescent="0.2">
      <c r="A23" s="25" t="s">
        <v>22</v>
      </c>
      <c r="B23" s="4">
        <v>143.5</v>
      </c>
      <c r="C23" s="4"/>
      <c r="D23" s="4">
        <v>0.5</v>
      </c>
      <c r="E23" s="4">
        <v>1.8</v>
      </c>
      <c r="F23" s="4">
        <v>82.5</v>
      </c>
      <c r="G23" s="2">
        <v>58.699999999999989</v>
      </c>
      <c r="H23" s="4">
        <v>65.400000000000006</v>
      </c>
      <c r="I23" s="26"/>
      <c r="J23" s="4">
        <v>0.7</v>
      </c>
      <c r="K23" s="4">
        <v>13.7</v>
      </c>
      <c r="L23" s="4">
        <v>34</v>
      </c>
      <c r="M23" s="2">
        <f>H23-I23-J23-K23-L23</f>
        <v>17</v>
      </c>
      <c r="N23" s="3">
        <f t="shared" si="17"/>
        <v>0.45574912891986069</v>
      </c>
      <c r="O23" s="4">
        <f t="shared" si="18"/>
        <v>-78.099999999999994</v>
      </c>
      <c r="P23" s="3">
        <f t="shared" si="19"/>
        <v>0.28960817717206139</v>
      </c>
      <c r="Q23" s="4">
        <f t="shared" si="20"/>
        <v>-41.699999999999989</v>
      </c>
    </row>
    <row r="24" spans="1:17" ht="24" customHeight="1" x14ac:dyDescent="0.2">
      <c r="A24" s="33" t="s">
        <v>23</v>
      </c>
      <c r="B24" s="2">
        <v>1948.6999999999998</v>
      </c>
      <c r="C24" s="2">
        <v>0</v>
      </c>
      <c r="D24" s="2">
        <v>0</v>
      </c>
      <c r="E24" s="2">
        <v>0</v>
      </c>
      <c r="F24" s="2">
        <v>0.5</v>
      </c>
      <c r="G24" s="2">
        <v>1948.2</v>
      </c>
      <c r="H24" s="2">
        <f t="shared" ref="H24:L24" si="21">SUM(H25:H26)</f>
        <v>2285.9</v>
      </c>
      <c r="I24" s="12">
        <f t="shared" si="21"/>
        <v>0</v>
      </c>
      <c r="J24" s="2">
        <f t="shared" si="21"/>
        <v>76.7</v>
      </c>
      <c r="K24" s="2">
        <f t="shared" si="21"/>
        <v>0</v>
      </c>
      <c r="L24" s="2">
        <f t="shared" si="21"/>
        <v>-1.58</v>
      </c>
      <c r="M24" s="2">
        <f>SUM(M25:M26)</f>
        <v>2210.7799999999997</v>
      </c>
      <c r="N24" s="1">
        <f t="shared" si="17"/>
        <v>1.1730384358803307</v>
      </c>
      <c r="O24" s="2">
        <f t="shared" si="18"/>
        <v>337.20000000000027</v>
      </c>
      <c r="P24" s="1">
        <f t="shared" si="19"/>
        <v>1.1347808233240939</v>
      </c>
      <c r="Q24" s="2">
        <f t="shared" si="20"/>
        <v>262.5799999999997</v>
      </c>
    </row>
    <row r="25" spans="1:17" s="24" customFormat="1" x14ac:dyDescent="0.2">
      <c r="A25" s="23" t="s">
        <v>13</v>
      </c>
      <c r="B25" s="11">
        <v>275.10000000000002</v>
      </c>
      <c r="C25" s="11">
        <v>0</v>
      </c>
      <c r="D25" s="11">
        <v>0</v>
      </c>
      <c r="E25" s="11">
        <v>0</v>
      </c>
      <c r="F25" s="11">
        <v>0.2</v>
      </c>
      <c r="G25" s="11">
        <v>274.90000000000003</v>
      </c>
      <c r="H25" s="11">
        <v>431.1</v>
      </c>
      <c r="I25" s="22"/>
      <c r="J25" s="11">
        <v>76.7</v>
      </c>
      <c r="K25" s="11">
        <v>0</v>
      </c>
      <c r="L25" s="11">
        <v>-0.08</v>
      </c>
      <c r="M25" s="11">
        <f>H25-I25-J25-K25-L25</f>
        <v>354.48</v>
      </c>
      <c r="N25" s="5">
        <f t="shared" si="17"/>
        <v>1.5670665212649946</v>
      </c>
      <c r="O25" s="4">
        <f t="shared" si="18"/>
        <v>156</v>
      </c>
      <c r="P25" s="5">
        <f t="shared" si="19"/>
        <v>1.2894870862131684</v>
      </c>
      <c r="Q25" s="4">
        <f t="shared" si="20"/>
        <v>79.579999999999984</v>
      </c>
    </row>
    <row r="26" spans="1:17" x14ac:dyDescent="0.2">
      <c r="A26" s="31" t="s">
        <v>14</v>
      </c>
      <c r="B26" s="29">
        <v>1673.6</v>
      </c>
      <c r="C26" s="29">
        <v>0</v>
      </c>
      <c r="D26" s="29">
        <v>0</v>
      </c>
      <c r="E26" s="29">
        <v>0</v>
      </c>
      <c r="F26" s="29">
        <v>0.3</v>
      </c>
      <c r="G26" s="29">
        <v>1673.3</v>
      </c>
      <c r="H26" s="9">
        <v>1854.8</v>
      </c>
      <c r="I26" s="10"/>
      <c r="J26" s="9">
        <v>0</v>
      </c>
      <c r="K26" s="9">
        <v>0</v>
      </c>
      <c r="L26" s="9">
        <v>-1.5</v>
      </c>
      <c r="M26" s="11">
        <f>H26-I26-J26-K26-L26</f>
        <v>1856.3</v>
      </c>
      <c r="N26" s="7">
        <f t="shared" si="17"/>
        <v>1.1082695984703632</v>
      </c>
      <c r="O26" s="2">
        <f t="shared" si="18"/>
        <v>181.20000000000005</v>
      </c>
      <c r="P26" s="7">
        <f t="shared" si="19"/>
        <v>1.1093647283810435</v>
      </c>
      <c r="Q26" s="2">
        <f t="shared" si="20"/>
        <v>183</v>
      </c>
    </row>
    <row r="27" spans="1:17" x14ac:dyDescent="0.2">
      <c r="A27" s="32" t="s">
        <v>24</v>
      </c>
      <c r="B27" s="2">
        <v>46185.8</v>
      </c>
      <c r="C27" s="2">
        <v>0</v>
      </c>
      <c r="D27" s="2">
        <v>42766.399999999994</v>
      </c>
      <c r="E27" s="2">
        <v>0</v>
      </c>
      <c r="F27" s="2">
        <v>1387.4</v>
      </c>
      <c r="G27" s="2">
        <v>2032.1</v>
      </c>
      <c r="H27" s="2">
        <f t="shared" ref="H27:L27" si="22">SUM(H28:H29)</f>
        <v>32129.1</v>
      </c>
      <c r="I27" s="12">
        <f t="shared" si="22"/>
        <v>0</v>
      </c>
      <c r="J27" s="2">
        <f t="shared" si="22"/>
        <v>29682.400000000001</v>
      </c>
      <c r="K27" s="2">
        <f t="shared" si="22"/>
        <v>0</v>
      </c>
      <c r="L27" s="2">
        <f t="shared" si="22"/>
        <v>1392.1</v>
      </c>
      <c r="M27" s="2">
        <f>SUM(M28:M29)</f>
        <v>1054.5999999999995</v>
      </c>
      <c r="N27" s="1">
        <f t="shared" si="17"/>
        <v>0.69564887909270812</v>
      </c>
      <c r="O27" s="2">
        <f t="shared" si="18"/>
        <v>-14056.700000000004</v>
      </c>
      <c r="P27" s="1">
        <f t="shared" si="19"/>
        <v>0.51897052310417768</v>
      </c>
      <c r="Q27" s="2">
        <f t="shared" si="20"/>
        <v>-977.50000000000045</v>
      </c>
    </row>
    <row r="28" spans="1:17" s="24" customFormat="1" x14ac:dyDescent="0.2">
      <c r="A28" s="23" t="s">
        <v>13</v>
      </c>
      <c r="B28" s="11">
        <v>46179.8</v>
      </c>
      <c r="C28" s="11"/>
      <c r="D28" s="11">
        <v>42763.7</v>
      </c>
      <c r="E28" s="11">
        <v>0</v>
      </c>
      <c r="F28" s="11">
        <v>1387.4</v>
      </c>
      <c r="G28" s="29">
        <v>2028.8</v>
      </c>
      <c r="H28" s="11">
        <v>32120.3</v>
      </c>
      <c r="I28" s="22"/>
      <c r="J28" s="11">
        <v>29679</v>
      </c>
      <c r="K28" s="11">
        <v>0</v>
      </c>
      <c r="L28" s="11">
        <v>1392.1</v>
      </c>
      <c r="M28" s="9">
        <f>H28-I28-J28-K28-L28</f>
        <v>1049.1999999999994</v>
      </c>
      <c r="N28" s="5">
        <f t="shared" si="17"/>
        <v>0.6955487031126163</v>
      </c>
      <c r="O28" s="4">
        <f t="shared" si="18"/>
        <v>-14059.500000000004</v>
      </c>
      <c r="P28" s="5">
        <f t="shared" si="19"/>
        <v>0.51715299684542559</v>
      </c>
      <c r="Q28" s="4">
        <f t="shared" si="20"/>
        <v>-979.60000000000059</v>
      </c>
    </row>
    <row r="29" spans="1:17" x14ac:dyDescent="0.2">
      <c r="A29" s="31" t="s">
        <v>14</v>
      </c>
      <c r="B29" s="29">
        <v>6</v>
      </c>
      <c r="C29" s="29"/>
      <c r="D29" s="29">
        <v>2.7</v>
      </c>
      <c r="E29" s="29">
        <v>0</v>
      </c>
      <c r="F29" s="29">
        <v>0</v>
      </c>
      <c r="G29" s="29">
        <v>3.3</v>
      </c>
      <c r="H29" s="9">
        <v>8.8000000000000007</v>
      </c>
      <c r="I29" s="10"/>
      <c r="J29" s="9">
        <v>3.4</v>
      </c>
      <c r="K29" s="9">
        <v>0</v>
      </c>
      <c r="L29" s="9">
        <v>0</v>
      </c>
      <c r="M29" s="9">
        <f>H29-I29-J29-K29-L29</f>
        <v>5.4</v>
      </c>
      <c r="N29" s="5">
        <f t="shared" si="17"/>
        <v>1.4666666666666668</v>
      </c>
      <c r="O29" s="2">
        <f t="shared" si="18"/>
        <v>2.8000000000000007</v>
      </c>
      <c r="P29" s="7">
        <f t="shared" si="19"/>
        <v>1.6363636363636365</v>
      </c>
      <c r="Q29" s="2">
        <f t="shared" si="20"/>
        <v>2.1000000000000005</v>
      </c>
    </row>
    <row r="30" spans="1:17" x14ac:dyDescent="0.2">
      <c r="A30" s="32" t="s">
        <v>25</v>
      </c>
      <c r="B30" s="2">
        <v>43893.3</v>
      </c>
      <c r="C30" s="2">
        <v>0</v>
      </c>
      <c r="D30" s="2">
        <v>40564.800000000003</v>
      </c>
      <c r="E30" s="2">
        <v>0</v>
      </c>
      <c r="F30" s="2">
        <v>1387.4</v>
      </c>
      <c r="G30" s="2">
        <v>1941.2</v>
      </c>
      <c r="H30" s="2">
        <f>SUM(H31:H32)</f>
        <v>30636.7</v>
      </c>
      <c r="I30" s="12">
        <f>SUM(I31:I32)</f>
        <v>0</v>
      </c>
      <c r="J30" s="2">
        <f>SUM(J31:J32)</f>
        <v>28246.6</v>
      </c>
      <c r="K30" s="2">
        <f t="shared" ref="K30:L30" si="23">SUM(K31:K32)</f>
        <v>0</v>
      </c>
      <c r="L30" s="2">
        <f t="shared" si="23"/>
        <v>1392.1</v>
      </c>
      <c r="M30" s="2">
        <f>SUM(M31:M32)</f>
        <v>998.00000000000227</v>
      </c>
      <c r="N30" s="1">
        <f t="shared" si="17"/>
        <v>0.69798124087275271</v>
      </c>
      <c r="O30" s="2">
        <f t="shared" si="18"/>
        <v>-13256.600000000002</v>
      </c>
      <c r="P30" s="1">
        <f t="shared" si="19"/>
        <v>0.51411498042448089</v>
      </c>
      <c r="Q30" s="2">
        <f t="shared" si="20"/>
        <v>-943.19999999999777</v>
      </c>
    </row>
    <row r="31" spans="1:17" s="24" customFormat="1" x14ac:dyDescent="0.2">
      <c r="A31" s="23" t="s">
        <v>13</v>
      </c>
      <c r="B31" s="11">
        <v>43893.3</v>
      </c>
      <c r="C31" s="11"/>
      <c r="D31" s="11">
        <v>40564.800000000003</v>
      </c>
      <c r="E31" s="11">
        <v>0</v>
      </c>
      <c r="F31" s="11">
        <v>1387.4</v>
      </c>
      <c r="G31" s="29">
        <v>1941.2</v>
      </c>
      <c r="H31" s="11">
        <v>30636.7</v>
      </c>
      <c r="I31" s="22"/>
      <c r="J31" s="11">
        <v>28246.6</v>
      </c>
      <c r="K31" s="11">
        <v>0</v>
      </c>
      <c r="L31" s="11">
        <v>1392.1</v>
      </c>
      <c r="M31" s="9">
        <f>H31-I31-J31-K31-L31</f>
        <v>998.00000000000227</v>
      </c>
      <c r="N31" s="5">
        <f t="shared" si="17"/>
        <v>0.69798124087275271</v>
      </c>
      <c r="O31" s="4">
        <f t="shared" si="18"/>
        <v>-13256.600000000002</v>
      </c>
      <c r="P31" s="5">
        <f t="shared" si="19"/>
        <v>0.51411498042448089</v>
      </c>
      <c r="Q31" s="4">
        <f t="shared" si="20"/>
        <v>-943.19999999999777</v>
      </c>
    </row>
    <row r="32" spans="1:17" ht="12.75" hidden="1" customHeight="1" x14ac:dyDescent="0.2">
      <c r="A32" s="31" t="s">
        <v>26</v>
      </c>
      <c r="B32" s="34" t="s">
        <v>19</v>
      </c>
      <c r="C32" s="34" t="s">
        <v>19</v>
      </c>
      <c r="D32" s="34" t="s">
        <v>19</v>
      </c>
      <c r="E32" s="34" t="s">
        <v>19</v>
      </c>
      <c r="F32" s="34"/>
      <c r="G32" s="34" t="s">
        <v>19</v>
      </c>
      <c r="H32" s="13" t="s">
        <v>19</v>
      </c>
      <c r="I32" s="13" t="s">
        <v>19</v>
      </c>
      <c r="J32" s="13" t="s">
        <v>19</v>
      </c>
      <c r="K32" s="14" t="s">
        <v>19</v>
      </c>
      <c r="L32" s="13"/>
      <c r="M32" s="14" t="s">
        <v>19</v>
      </c>
      <c r="N32" s="8" t="s">
        <v>19</v>
      </c>
      <c r="O32" s="2" t="e">
        <f t="shared" si="18"/>
        <v>#VALUE!</v>
      </c>
      <c r="P32" s="8" t="s">
        <v>19</v>
      </c>
      <c r="Q32" s="2" t="e">
        <f t="shared" si="20"/>
        <v>#VALUE!</v>
      </c>
    </row>
    <row r="33" spans="1:17" s="24" customFormat="1" ht="51" customHeight="1" x14ac:dyDescent="0.2">
      <c r="A33" s="35" t="s">
        <v>27</v>
      </c>
      <c r="B33" s="2">
        <v>4205.8</v>
      </c>
      <c r="C33" s="15">
        <v>0</v>
      </c>
      <c r="D33" s="15">
        <v>0</v>
      </c>
      <c r="E33" s="15">
        <v>0</v>
      </c>
      <c r="F33" s="15">
        <v>0</v>
      </c>
      <c r="G33" s="2">
        <v>4205.8</v>
      </c>
      <c r="H33" s="2">
        <v>3302</v>
      </c>
      <c r="I33" s="36">
        <v>0</v>
      </c>
      <c r="J33" s="15">
        <v>0</v>
      </c>
      <c r="K33" s="15">
        <v>0</v>
      </c>
      <c r="L33" s="15">
        <v>0</v>
      </c>
      <c r="M33" s="2">
        <f>H33-I33-J33-K33-L33</f>
        <v>3302</v>
      </c>
      <c r="N33" s="1">
        <f>H33/B33</f>
        <v>0.78510628180132191</v>
      </c>
      <c r="O33" s="2">
        <f>H33-B33</f>
        <v>-903.80000000000018</v>
      </c>
      <c r="P33" s="1">
        <f>M33/G33</f>
        <v>0.78510628180132191</v>
      </c>
      <c r="Q33" s="2">
        <f>M33-G33</f>
        <v>-903.80000000000018</v>
      </c>
    </row>
    <row r="34" spans="1:17" s="24" customFormat="1" x14ac:dyDescent="0.2">
      <c r="A34" s="37" t="s">
        <v>28</v>
      </c>
      <c r="B34" s="38"/>
      <c r="C34" s="34"/>
      <c r="D34" s="34"/>
      <c r="E34" s="34"/>
      <c r="F34" s="34"/>
      <c r="G34" s="2"/>
      <c r="H34" s="16"/>
      <c r="I34" s="13"/>
      <c r="J34" s="13"/>
      <c r="K34" s="14"/>
      <c r="L34" s="14"/>
      <c r="M34" s="2"/>
      <c r="N34" s="8"/>
      <c r="O34" s="2"/>
      <c r="P34" s="8"/>
      <c r="Q34" s="2"/>
    </row>
    <row r="35" spans="1:17" s="24" customFormat="1" ht="21.75" customHeight="1" x14ac:dyDescent="0.2">
      <c r="A35" s="35" t="s">
        <v>29</v>
      </c>
      <c r="B35" s="2">
        <v>3254.2</v>
      </c>
      <c r="C35" s="29">
        <v>0</v>
      </c>
      <c r="D35" s="29">
        <v>0</v>
      </c>
      <c r="E35" s="29">
        <v>0</v>
      </c>
      <c r="F35" s="29">
        <v>0</v>
      </c>
      <c r="G35" s="2">
        <v>3254.2</v>
      </c>
      <c r="H35" s="15">
        <v>2586.4</v>
      </c>
      <c r="I35" s="10">
        <v>0</v>
      </c>
      <c r="J35" s="9">
        <v>0</v>
      </c>
      <c r="K35" s="9">
        <v>0</v>
      </c>
      <c r="L35" s="9">
        <v>0</v>
      </c>
      <c r="M35" s="2">
        <f>H35-I35-J35-K35-L35</f>
        <v>2586.4</v>
      </c>
      <c r="N35" s="1">
        <f>H35/B35</f>
        <v>0.7947882736156352</v>
      </c>
      <c r="O35" s="2">
        <f>H35-B35</f>
        <v>-667.79999999999973</v>
      </c>
      <c r="P35" s="1">
        <f>M35/G35</f>
        <v>0.7947882736156352</v>
      </c>
      <c r="Q35" s="2">
        <f>M35-G35</f>
        <v>-667.79999999999973</v>
      </c>
    </row>
    <row r="36" spans="1:17" ht="5.25" hidden="1" customHeight="1" x14ac:dyDescent="0.2">
      <c r="A36" s="39" t="s">
        <v>30</v>
      </c>
      <c r="B36" s="2">
        <v>0.1</v>
      </c>
      <c r="C36" s="2">
        <v>0</v>
      </c>
      <c r="D36" s="2">
        <v>0</v>
      </c>
      <c r="E36" s="2">
        <v>0</v>
      </c>
      <c r="F36" s="2">
        <v>0</v>
      </c>
      <c r="G36" s="2">
        <v>0.1</v>
      </c>
      <c r="H36" s="12">
        <v>0</v>
      </c>
      <c r="I36" s="12">
        <v>0</v>
      </c>
      <c r="J36" s="12">
        <v>0</v>
      </c>
      <c r="K36" s="2">
        <v>0</v>
      </c>
      <c r="L36" s="2">
        <v>0</v>
      </c>
      <c r="M36" s="2">
        <f>H36-I36-J36-K36-L36</f>
        <v>0</v>
      </c>
      <c r="N36" s="1"/>
      <c r="O36" s="2">
        <f>H36-B36</f>
        <v>-0.1</v>
      </c>
      <c r="P36" s="1"/>
      <c r="Q36" s="2">
        <f>M36-G36</f>
        <v>-0.1</v>
      </c>
    </row>
    <row r="37" spans="1:17" ht="34.15" customHeight="1" x14ac:dyDescent="0.2">
      <c r="A37" s="39" t="s">
        <v>31</v>
      </c>
      <c r="B37" s="2">
        <v>17722.8</v>
      </c>
      <c r="C37" s="2">
        <v>0</v>
      </c>
      <c r="D37" s="2">
        <v>0</v>
      </c>
      <c r="E37" s="2">
        <v>0</v>
      </c>
      <c r="F37" s="2">
        <v>0</v>
      </c>
      <c r="G37" s="2">
        <v>17722.8</v>
      </c>
      <c r="H37" s="2">
        <v>18725</v>
      </c>
      <c r="I37" s="12">
        <v>0</v>
      </c>
      <c r="J37" s="2">
        <v>0</v>
      </c>
      <c r="K37" s="2">
        <v>0</v>
      </c>
      <c r="L37" s="2">
        <v>0</v>
      </c>
      <c r="M37" s="2">
        <f>H37-I37-J37-K37-L37</f>
        <v>18725</v>
      </c>
      <c r="N37" s="1">
        <f t="shared" ref="N37" si="24">H37/B37</f>
        <v>1.0565486266278468</v>
      </c>
      <c r="O37" s="2">
        <f>H37-B37</f>
        <v>1002.2000000000007</v>
      </c>
      <c r="P37" s="1">
        <f t="shared" ref="P37" si="25">M37/G37</f>
        <v>1.0565486266278468</v>
      </c>
      <c r="Q37" s="2">
        <f>M37-G37</f>
        <v>1002.2000000000007</v>
      </c>
    </row>
    <row r="38" spans="1:17" ht="15" x14ac:dyDescent="0.25">
      <c r="A38" s="40"/>
    </row>
    <row r="48" spans="1:17" x14ac:dyDescent="0.2">
      <c r="B48" s="20"/>
      <c r="C48" s="20"/>
      <c r="D48" s="20"/>
    </row>
    <row r="49" spans="2:15" x14ac:dyDescent="0.2">
      <c r="B49" s="20"/>
      <c r="C49" s="20"/>
      <c r="D49" s="20"/>
    </row>
    <row r="50" spans="2:15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2:15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2:15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2:15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2:15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2:15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2:15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2:15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2:15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2:15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2:15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2:15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2:15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2:15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2:15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2:15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2:15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2:15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15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15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15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15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2:15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2:15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2:15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2:15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2:15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2:15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2:15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2:15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2:15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2:15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2:15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2:15" x14ac:dyDescent="0.2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2:15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2:15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2:15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2:15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2:15" x14ac:dyDescent="0.2"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2:15" x14ac:dyDescent="0.2"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2:15" x14ac:dyDescent="0.2"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2:15" x14ac:dyDescent="0.2"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2:15" x14ac:dyDescent="0.2"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2:15" x14ac:dyDescent="0.2"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2:15" x14ac:dyDescent="0.2"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2:15" x14ac:dyDescent="0.2"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2:15" x14ac:dyDescent="0.2"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</row>
    <row r="111" spans="2:15" x14ac:dyDescent="0.2"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</row>
    <row r="112" spans="2:15" x14ac:dyDescent="0.2"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</row>
    <row r="113" spans="2:15" x14ac:dyDescent="0.2"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</row>
    <row r="114" spans="2:15" x14ac:dyDescent="0.2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2:15" x14ac:dyDescent="0.2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pans="2:15" x14ac:dyDescent="0.2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  <row r="117" spans="2:15" x14ac:dyDescent="0.2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2:15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2:15" x14ac:dyDescent="0.2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2:15" x14ac:dyDescent="0.2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2:15" x14ac:dyDescent="0.2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2:15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2:15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2:15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2:15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2:15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2:15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2:15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2:15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2:15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2:15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2:15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2:15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2:15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pans="2:15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</row>
    <row r="136" spans="2:15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</row>
    <row r="137" spans="2:15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</row>
    <row r="138" spans="2:15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2:15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pans="2:15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2:15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2:15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2:15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2:15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2:15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2:15" x14ac:dyDescent="0.2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2:15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2:15" x14ac:dyDescent="0.2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2:15" x14ac:dyDescent="0.2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2:15" x14ac:dyDescent="0.2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2:15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2:15" x14ac:dyDescent="0.2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pans="2:15" x14ac:dyDescent="0.2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</row>
    <row r="154" spans="2:15" x14ac:dyDescent="0.2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2:15" x14ac:dyDescent="0.2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pans="2:15" x14ac:dyDescent="0.2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</row>
    <row r="157" spans="2:15" x14ac:dyDescent="0.2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2:15" x14ac:dyDescent="0.2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2:15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2:15" x14ac:dyDescent="0.2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2:15" x14ac:dyDescent="0.2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2:15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2:15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2:15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2:15" x14ac:dyDescent="0.2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2:15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2:15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2:15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2:15" x14ac:dyDescent="0.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2:15" x14ac:dyDescent="0.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2:15" x14ac:dyDescent="0.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2:15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2:15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2:15" x14ac:dyDescent="0.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2:15" x14ac:dyDescent="0.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2:15" x14ac:dyDescent="0.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2:15" x14ac:dyDescent="0.2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2:15" x14ac:dyDescent="0.2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2:15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2:15" x14ac:dyDescent="0.2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2:15" x14ac:dyDescent="0.2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2" spans="2:15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</row>
    <row r="183" spans="2:15" x14ac:dyDescent="0.2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</row>
    <row r="184" spans="2:15" x14ac:dyDescent="0.2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</row>
    <row r="185" spans="2:15" x14ac:dyDescent="0.2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2:15" x14ac:dyDescent="0.2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2:15" x14ac:dyDescent="0.2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2:15" x14ac:dyDescent="0.2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2:15" x14ac:dyDescent="0.2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2:15" x14ac:dyDescent="0.2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2:15" x14ac:dyDescent="0.2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2:15" x14ac:dyDescent="0.2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2:15" x14ac:dyDescent="0.2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2:15" x14ac:dyDescent="0.2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2:15" x14ac:dyDescent="0.2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2:15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2:15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2:15" x14ac:dyDescent="0.2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2:15" x14ac:dyDescent="0.2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2:15" x14ac:dyDescent="0.2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  <row r="201" spans="2:15" x14ac:dyDescent="0.2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2:15" x14ac:dyDescent="0.2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</row>
    <row r="203" spans="2:15" x14ac:dyDescent="0.2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2:15" x14ac:dyDescent="0.2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</row>
    <row r="205" spans="2:15" x14ac:dyDescent="0.2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2:15" x14ac:dyDescent="0.2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2:15" x14ac:dyDescent="0.2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2:15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2:15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2:15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2:15" x14ac:dyDescent="0.2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2:15" x14ac:dyDescent="0.2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2:15" x14ac:dyDescent="0.2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2:15" x14ac:dyDescent="0.2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2:15" x14ac:dyDescent="0.2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2:15" x14ac:dyDescent="0.2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2:15" x14ac:dyDescent="0.2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2:15" x14ac:dyDescent="0.2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2:15" x14ac:dyDescent="0.2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2:15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2:15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2:15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2:15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</row>
    <row r="224" spans="2:15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</row>
    <row r="225" spans="2:15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</row>
    <row r="226" spans="2:15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</row>
    <row r="227" spans="2:15" x14ac:dyDescent="0.2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</row>
    <row r="228" spans="2:15" x14ac:dyDescent="0.2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</row>
    <row r="229" spans="2:15" x14ac:dyDescent="0.2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</row>
    <row r="230" spans="2:15" x14ac:dyDescent="0.2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2:15" x14ac:dyDescent="0.2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2:15" x14ac:dyDescent="0.2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2:15" x14ac:dyDescent="0.2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2:15" x14ac:dyDescent="0.2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2:15" x14ac:dyDescent="0.2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</row>
    <row r="236" spans="2:15" x14ac:dyDescent="0.2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2:15" x14ac:dyDescent="0.2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2:15" x14ac:dyDescent="0.2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2:15" x14ac:dyDescent="0.2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2:15" x14ac:dyDescent="0.2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2:15" x14ac:dyDescent="0.2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2:15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2:15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2:15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2:15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2:15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</row>
    <row r="247" spans="2:15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</row>
    <row r="248" spans="2:15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spans="2:15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</row>
    <row r="250" spans="2:15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</row>
    <row r="251" spans="2:15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</row>
    <row r="252" spans="2:15" x14ac:dyDescent="0.2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2:15" x14ac:dyDescent="0.2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2:15" x14ac:dyDescent="0.2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2:15" x14ac:dyDescent="0.2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2:15" x14ac:dyDescent="0.2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2:15" x14ac:dyDescent="0.2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</row>
    <row r="258" spans="2:15" x14ac:dyDescent="0.2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</row>
    <row r="259" spans="2:15" x14ac:dyDescent="0.2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2:15" x14ac:dyDescent="0.2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2:15" x14ac:dyDescent="0.2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2:15" x14ac:dyDescent="0.2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2:15" x14ac:dyDescent="0.2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2:15" x14ac:dyDescent="0.2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2:15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2:15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2:15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2:15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2:15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</row>
    <row r="270" spans="2:15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2:15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</row>
    <row r="272" spans="2:15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</row>
    <row r="273" spans="2:15" x14ac:dyDescent="0.2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</row>
    <row r="274" spans="2:15" x14ac:dyDescent="0.2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</row>
    <row r="275" spans="2:15" x14ac:dyDescent="0.2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spans="2:15" x14ac:dyDescent="0.2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2:15" x14ac:dyDescent="0.2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2:15" x14ac:dyDescent="0.2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</row>
    <row r="279" spans="2:15" x14ac:dyDescent="0.2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</row>
    <row r="280" spans="2:15" x14ac:dyDescent="0.2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</row>
    <row r="281" spans="2:15" x14ac:dyDescent="0.2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spans="2:15" x14ac:dyDescent="0.2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</row>
    <row r="283" spans="2:15" x14ac:dyDescent="0.2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</row>
    <row r="284" spans="2:15" x14ac:dyDescent="0.2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</row>
    <row r="285" spans="2:15" x14ac:dyDescent="0.2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</row>
    <row r="286" spans="2:15" x14ac:dyDescent="0.2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</row>
    <row r="287" spans="2:15" x14ac:dyDescent="0.2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</row>
    <row r="288" spans="2:15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</row>
    <row r="289" spans="2:15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</row>
    <row r="290" spans="2:15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</row>
    <row r="291" spans="2:15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2:15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</row>
    <row r="293" spans="2:15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</row>
    <row r="294" spans="2:15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</row>
    <row r="295" spans="2:15" x14ac:dyDescent="0.2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</row>
    <row r="296" spans="2:15" x14ac:dyDescent="0.2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</row>
    <row r="297" spans="2:15" x14ac:dyDescent="0.2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</row>
    <row r="298" spans="2:15" x14ac:dyDescent="0.2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</row>
    <row r="299" spans="2:15" x14ac:dyDescent="0.2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</row>
    <row r="300" spans="2:15" x14ac:dyDescent="0.2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</row>
    <row r="301" spans="2:15" x14ac:dyDescent="0.2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</row>
    <row r="302" spans="2:15" x14ac:dyDescent="0.2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</row>
    <row r="303" spans="2:15" x14ac:dyDescent="0.2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</row>
    <row r="304" spans="2:15" x14ac:dyDescent="0.2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</row>
    <row r="305" spans="2:15" x14ac:dyDescent="0.2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</row>
    <row r="306" spans="2:15" x14ac:dyDescent="0.2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</row>
    <row r="307" spans="2:15" x14ac:dyDescent="0.2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</row>
    <row r="308" spans="2:15" x14ac:dyDescent="0.2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</row>
    <row r="309" spans="2:15" x14ac:dyDescent="0.2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</row>
    <row r="310" spans="2:15" x14ac:dyDescent="0.2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</row>
    <row r="311" spans="2:15" x14ac:dyDescent="0.2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</row>
    <row r="312" spans="2:15" x14ac:dyDescent="0.2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</row>
    <row r="313" spans="2:15" x14ac:dyDescent="0.2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</row>
    <row r="314" spans="2:15" x14ac:dyDescent="0.2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</row>
    <row r="315" spans="2:15" x14ac:dyDescent="0.2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</row>
    <row r="316" spans="2:15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</row>
    <row r="317" spans="2:15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</row>
    <row r="318" spans="2:15" x14ac:dyDescent="0.2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</row>
    <row r="319" spans="2:15" x14ac:dyDescent="0.2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</row>
    <row r="320" spans="2:15" x14ac:dyDescent="0.2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</row>
    <row r="321" spans="2:15" x14ac:dyDescent="0.2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</row>
    <row r="322" spans="2:15" x14ac:dyDescent="0.2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</row>
    <row r="323" spans="2:15" x14ac:dyDescent="0.2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</row>
    <row r="324" spans="2:15" x14ac:dyDescent="0.2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</row>
    <row r="325" spans="2:15" x14ac:dyDescent="0.2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</row>
    <row r="326" spans="2:15" x14ac:dyDescent="0.2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</row>
    <row r="327" spans="2:15" x14ac:dyDescent="0.2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</row>
    <row r="328" spans="2:15" x14ac:dyDescent="0.2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</row>
    <row r="329" spans="2:15" x14ac:dyDescent="0.2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</row>
    <row r="330" spans="2:15" x14ac:dyDescent="0.2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</row>
    <row r="331" spans="2:15" x14ac:dyDescent="0.2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</row>
    <row r="332" spans="2:15" x14ac:dyDescent="0.2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</row>
    <row r="333" spans="2:15" x14ac:dyDescent="0.2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</row>
    <row r="334" spans="2:15" x14ac:dyDescent="0.2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</row>
    <row r="335" spans="2:15" x14ac:dyDescent="0.2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</row>
    <row r="336" spans="2:15" x14ac:dyDescent="0.2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</row>
    <row r="337" spans="2:15" x14ac:dyDescent="0.2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</row>
    <row r="338" spans="2:15" x14ac:dyDescent="0.2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</row>
    <row r="339" spans="2:15" x14ac:dyDescent="0.2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</row>
    <row r="340" spans="2:15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</row>
    <row r="341" spans="2:15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</row>
    <row r="342" spans="2:15" x14ac:dyDescent="0.2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</row>
    <row r="343" spans="2:15" x14ac:dyDescent="0.2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</row>
    <row r="344" spans="2:15" x14ac:dyDescent="0.2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</row>
    <row r="345" spans="2:15" x14ac:dyDescent="0.2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</row>
    <row r="346" spans="2:15" x14ac:dyDescent="0.2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</row>
    <row r="347" spans="2:15" x14ac:dyDescent="0.2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</row>
    <row r="348" spans="2:15" x14ac:dyDescent="0.2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</row>
    <row r="349" spans="2:15" x14ac:dyDescent="0.2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</row>
    <row r="350" spans="2:15" x14ac:dyDescent="0.2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</row>
    <row r="351" spans="2:15" x14ac:dyDescent="0.2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</row>
    <row r="352" spans="2:15" x14ac:dyDescent="0.2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</row>
    <row r="353" spans="2:15" x14ac:dyDescent="0.2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</row>
    <row r="354" spans="2:15" x14ac:dyDescent="0.2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</row>
    <row r="355" spans="2:15" x14ac:dyDescent="0.2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</row>
    <row r="356" spans="2:15" x14ac:dyDescent="0.2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</row>
    <row r="357" spans="2:15" x14ac:dyDescent="0.2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</row>
    <row r="358" spans="2:15" x14ac:dyDescent="0.2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</row>
    <row r="359" spans="2:15" x14ac:dyDescent="0.2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</row>
    <row r="360" spans="2:15" x14ac:dyDescent="0.2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</row>
    <row r="361" spans="2:15" x14ac:dyDescent="0.2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</row>
    <row r="362" spans="2:15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</row>
    <row r="363" spans="2:15" x14ac:dyDescent="0.2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</row>
    <row r="364" spans="2:15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</row>
    <row r="365" spans="2:15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</row>
    <row r="366" spans="2:15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</row>
    <row r="367" spans="2:15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</row>
    <row r="368" spans="2:15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</row>
    <row r="369" spans="2:15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</row>
    <row r="370" spans="2:15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</row>
    <row r="371" spans="2:15" x14ac:dyDescent="0.2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</row>
    <row r="372" spans="2:15" x14ac:dyDescent="0.2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</row>
    <row r="373" spans="2:15" x14ac:dyDescent="0.2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</row>
    <row r="374" spans="2:15" x14ac:dyDescent="0.2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</row>
    <row r="375" spans="2:15" x14ac:dyDescent="0.2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</row>
    <row r="376" spans="2:15" x14ac:dyDescent="0.2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</row>
    <row r="377" spans="2:15" x14ac:dyDescent="0.2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</row>
    <row r="378" spans="2:15" x14ac:dyDescent="0.2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</row>
    <row r="379" spans="2:15" x14ac:dyDescent="0.2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</row>
    <row r="380" spans="2:15" x14ac:dyDescent="0.2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</row>
    <row r="381" spans="2:15" x14ac:dyDescent="0.2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</row>
    <row r="382" spans="2:15" x14ac:dyDescent="0.2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</row>
    <row r="383" spans="2:15" x14ac:dyDescent="0.2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</row>
    <row r="384" spans="2:15" x14ac:dyDescent="0.2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</row>
    <row r="385" spans="2:15" x14ac:dyDescent="0.2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</row>
    <row r="386" spans="2:15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</row>
    <row r="387" spans="2:15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</row>
    <row r="388" spans="2:15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</row>
    <row r="389" spans="2:15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</row>
    <row r="390" spans="2:15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</row>
    <row r="391" spans="2:15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</row>
    <row r="392" spans="2:15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</row>
    <row r="393" spans="2:15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</row>
    <row r="394" spans="2:15" x14ac:dyDescent="0.2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</row>
    <row r="395" spans="2:15" x14ac:dyDescent="0.2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</row>
    <row r="396" spans="2:15" x14ac:dyDescent="0.2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</row>
    <row r="397" spans="2:15" x14ac:dyDescent="0.2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</row>
    <row r="398" spans="2:15" x14ac:dyDescent="0.2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</row>
    <row r="399" spans="2:15" x14ac:dyDescent="0.2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</row>
    <row r="400" spans="2:15" x14ac:dyDescent="0.2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</row>
    <row r="401" spans="2:15" x14ac:dyDescent="0.2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</row>
    <row r="402" spans="2:15" x14ac:dyDescent="0.2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</row>
    <row r="403" spans="2:15" x14ac:dyDescent="0.2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</row>
    <row r="404" spans="2:15" x14ac:dyDescent="0.2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</row>
    <row r="405" spans="2:15" x14ac:dyDescent="0.2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</row>
    <row r="406" spans="2:15" x14ac:dyDescent="0.2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</row>
    <row r="407" spans="2:15" x14ac:dyDescent="0.2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</row>
    <row r="408" spans="2:15" x14ac:dyDescent="0.2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</row>
    <row r="409" spans="2:15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</row>
    <row r="410" spans="2:15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</row>
    <row r="411" spans="2:15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</row>
    <row r="412" spans="2:15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</row>
    <row r="413" spans="2:15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</row>
    <row r="414" spans="2:15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</row>
    <row r="415" spans="2:15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</row>
    <row r="416" spans="2:15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</row>
    <row r="417" spans="2:15" x14ac:dyDescent="0.2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</row>
    <row r="418" spans="2:15" x14ac:dyDescent="0.2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</row>
    <row r="419" spans="2:15" x14ac:dyDescent="0.2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</row>
    <row r="420" spans="2:15" x14ac:dyDescent="0.2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</row>
    <row r="421" spans="2:15" x14ac:dyDescent="0.2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</row>
    <row r="422" spans="2:15" x14ac:dyDescent="0.2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</row>
    <row r="423" spans="2:15" x14ac:dyDescent="0.2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</row>
    <row r="424" spans="2:15" x14ac:dyDescent="0.2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</row>
    <row r="425" spans="2:15" x14ac:dyDescent="0.2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</row>
    <row r="426" spans="2:15" x14ac:dyDescent="0.2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</row>
    <row r="427" spans="2:15" x14ac:dyDescent="0.2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</row>
    <row r="428" spans="2:15" x14ac:dyDescent="0.2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</row>
    <row r="429" spans="2:15" x14ac:dyDescent="0.2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2:15" x14ac:dyDescent="0.2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</row>
    <row r="431" spans="2:15" x14ac:dyDescent="0.2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</row>
    <row r="432" spans="2:15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</row>
    <row r="433" spans="2:15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</row>
    <row r="434" spans="2:15" x14ac:dyDescent="0.2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</row>
    <row r="435" spans="2:15" x14ac:dyDescent="0.2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</row>
    <row r="436" spans="2:15" x14ac:dyDescent="0.2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</row>
    <row r="437" spans="2:15" x14ac:dyDescent="0.2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</row>
    <row r="438" spans="2:15" x14ac:dyDescent="0.2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</row>
    <row r="439" spans="2:15" x14ac:dyDescent="0.2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</row>
    <row r="440" spans="2:15" x14ac:dyDescent="0.2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</row>
    <row r="441" spans="2:15" x14ac:dyDescent="0.2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</row>
    <row r="442" spans="2:15" x14ac:dyDescent="0.2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</row>
    <row r="443" spans="2:15" x14ac:dyDescent="0.2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</row>
    <row r="444" spans="2:15" x14ac:dyDescent="0.2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</row>
    <row r="445" spans="2:15" x14ac:dyDescent="0.2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</row>
    <row r="446" spans="2:15" x14ac:dyDescent="0.2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</row>
    <row r="447" spans="2:15" x14ac:dyDescent="0.2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</row>
    <row r="448" spans="2:15" x14ac:dyDescent="0.2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</row>
    <row r="449" spans="2:15" x14ac:dyDescent="0.2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</row>
    <row r="450" spans="2:15" x14ac:dyDescent="0.2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</row>
    <row r="451" spans="2:15" x14ac:dyDescent="0.2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</row>
    <row r="452" spans="2:15" x14ac:dyDescent="0.2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</row>
    <row r="453" spans="2:15" x14ac:dyDescent="0.2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</row>
    <row r="454" spans="2:15" x14ac:dyDescent="0.2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</row>
    <row r="455" spans="2:15" x14ac:dyDescent="0.2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</row>
    <row r="456" spans="2:15" x14ac:dyDescent="0.2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</row>
    <row r="457" spans="2:15" x14ac:dyDescent="0.2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</row>
    <row r="458" spans="2:15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</row>
    <row r="459" spans="2:15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</row>
    <row r="460" spans="2:15" x14ac:dyDescent="0.2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</row>
    <row r="461" spans="2:15" x14ac:dyDescent="0.2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</row>
    <row r="462" spans="2:15" x14ac:dyDescent="0.2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</row>
    <row r="463" spans="2:15" x14ac:dyDescent="0.2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</row>
    <row r="464" spans="2:15" x14ac:dyDescent="0.2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</row>
    <row r="465" spans="2:15" x14ac:dyDescent="0.2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</row>
    <row r="466" spans="2:15" x14ac:dyDescent="0.2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</row>
    <row r="467" spans="2:15" x14ac:dyDescent="0.2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</row>
    <row r="468" spans="2:15" x14ac:dyDescent="0.2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</row>
    <row r="469" spans="2:15" x14ac:dyDescent="0.2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</row>
    <row r="470" spans="2:15" x14ac:dyDescent="0.2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</row>
    <row r="471" spans="2:15" x14ac:dyDescent="0.2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</row>
    <row r="472" spans="2:15" x14ac:dyDescent="0.2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</row>
    <row r="473" spans="2:15" x14ac:dyDescent="0.2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2020-06-08T04:10:25Z</cp:lastPrinted>
  <dcterms:created xsi:type="dcterms:W3CDTF">2017-12-06T04:10:52Z</dcterms:created>
  <dcterms:modified xsi:type="dcterms:W3CDTF">2020-06-10T04:38:35Z</dcterms:modified>
</cp:coreProperties>
</file>