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7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<sst xmlns="http://schemas.openxmlformats.org/spreadsheetml/2006/main" count="48" uniqueCount="38">
  <si>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Динамика поступлений  по УФНС России по Томской области</t>
  </si>
  <si>
    <t>2015 год</t>
  </si>
  <si>
    <t>2016 год</t>
  </si>
  <si>
    <t>Темп роста по общей сумме поступлений, %</t>
  </si>
  <si>
    <t>Отклонение, млн.руб.</t>
  </si>
  <si>
    <t>Темп роста без переданных,%</t>
  </si>
  <si>
    <t>Показатели</t>
  </si>
  <si>
    <t>На 01.10.2015г.</t>
  </si>
  <si>
    <t>МРИ 1</t>
  </si>
  <si>
    <t>МРИ 2</t>
  </si>
  <si>
    <t>Другие МРИ по КН</t>
  </si>
  <si>
    <t>На 01.10.2015г. без переданных</t>
  </si>
  <si>
    <t>На 01.10.2016г.</t>
  </si>
  <si>
    <t>На 01.10.2016г.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</si>
  <si>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</si>
  <si>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</si>
  <si>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</si>
  <si>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</si>
  <si>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</si>
  <si>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</si>
  <si>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</si>
  <si>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</si>
  <si>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</si>
  <si>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</si>
  <si>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НДФЛ в КБ субъекта</t>
  </si>
  <si>
    <t>Налоги на совокупный доход                    в КБ  субъекта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</si>
  <si>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</si>
  <si>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</si>
  <si>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</si>
  <si>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</si>
  <si>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 ФБ</t>
  </si>
  <si>
    <r>
      <t xml:space="preserve">Имущественные налоги </t>
    </r>
    <r>
      <rPr>
        <sz val="11"/>
        <color theme="1"/>
        <rFont val="Calibri"/>
        <family val="2"/>
      </rPr>
      <t>(налог на имущество организаций и физических лиц, транспортный налог, земельный налог, налог на игорный бизнес)</t>
    </r>
  </si>
  <si>
    <t>5586.1</t>
  </si>
  <si>
    <t>5235.5</t>
  </si>
  <si>
    <t>в т.ч.</t>
  </si>
  <si>
    <t>Налог на имущество организаций                    в КБ  субъекта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</si>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</sst>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Arial Cyr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5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wrapText="1" shrinkToFit="1"/>
    </xf>
    <xf numFmtId="164" fontId="0" fillId="0" borderId="10" xfId="0" applyNumberForma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 shrinkToFi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 shrinkToFit="1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wrapText="1" shrinkToFit="1"/>
    </xf>
    <xf numFmtId="49" fontId="3" fillId="0" borderId="10" xfId="0" applyNumberFormat="1" applyFont="1" applyFill="1" applyBorder="1" applyAlignment="1">
      <alignment horizontal="right"/>
    </xf>
    <xf numFmtId="164" fontId="33" fillId="0" borderId="10" xfId="0" applyNumberFormat="1" applyFont="1" applyFill="1" applyBorder="1" applyAlignment="1">
      <alignment/>
    </xf>
    <xf numFmtId="165" fontId="33" fillId="0" borderId="10" xfId="0" applyNumberFormat="1" applyFont="1" applyFill="1" applyBorder="1" applyAlignment="1">
      <alignment/>
    </xf>
    <xf numFmtId="49" fontId="33" fillId="0" borderId="10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wrapText="1" shrinkToFit="1"/>
    </xf>
    <xf numFmtId="164" fontId="0" fillId="0" borderId="12" xfId="0" applyNumberFormat="1" applyFill="1" applyBorder="1" applyAlignment="1">
      <alignment horizontal="center" wrapText="1" shrinkToFit="1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wrapText="1" shrinkToFit="1"/>
    </xf>
    <xf numFmtId="164" fontId="2" fillId="0" borderId="12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24" fillId="0" borderId="10" xfId="0" applyFont="1" applyFill="1" applyBorder="1" applyAlignment="1">
      <alignment wrapText="1" shrinkToFit="1"/>
    </xf>
    <xf numFmtId="0" fontId="24" fillId="0" borderId="10" xfId="0" applyFont="1" applyFill="1" applyBorder="1" applyAlignment="1">
      <alignment/>
    </xf>
    <xf numFmtId="164" fontId="42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33.28125" style="4" customWidth="1"/>
    <col min="2" max="2" width="14.7109375" style="1" customWidth="1"/>
    <col min="3" max="3" width="9.7109375" style="1" customWidth="1"/>
    <col min="4" max="4" width="11.140625" style="1" customWidth="1"/>
    <col min="5" max="5" width="10.00390625" style="1" customWidth="1"/>
    <col min="6" max="6" width="13.7109375" style="1" customWidth="1"/>
    <col min="7" max="7" width="14.57421875" style="1" customWidth="1"/>
    <col min="8" max="9" width="10.8515625" style="1" customWidth="1"/>
    <col min="10" max="10" width="9.00390625" style="1" customWidth="1"/>
    <col min="11" max="11" width="13.8515625" style="1" customWidth="1"/>
    <col min="12" max="12" width="11.7109375" style="1" customWidth="1"/>
    <col min="13" max="13" width="13.00390625" style="1" customWidth="1"/>
    <col min="14" max="14" width="11.28125" style="4" customWidth="1"/>
    <col min="15" max="15" width="12.421875" style="4" customWidth="1"/>
    <col min="16" max="16384" width="9.140625" style="4" customWidth="1"/>
  </cols>
  <sheetData>
    <row r="1" ht="15.75">
      <c r="B1" s="31" t="s">
        <v>0</v>
      </c>
    </row>
    <row r="3" spans="1:15" ht="12.75" customHeight="1">
      <c r="A3" s="5"/>
      <c r="B3" s="24" t="s">
        <v>1</v>
      </c>
      <c r="C3" s="25"/>
      <c r="D3" s="25"/>
      <c r="E3" s="25"/>
      <c r="F3" s="25"/>
      <c r="G3" s="24" t="s">
        <v>2</v>
      </c>
      <c r="H3" s="25"/>
      <c r="I3" s="25"/>
      <c r="J3" s="25"/>
      <c r="K3" s="25"/>
      <c r="L3" s="26" t="s">
        <v>3</v>
      </c>
      <c r="M3" s="22" t="s">
        <v>4</v>
      </c>
      <c r="N3" s="28" t="s">
        <v>5</v>
      </c>
      <c r="O3" s="22" t="s">
        <v>4</v>
      </c>
    </row>
    <row r="4" spans="1:15" ht="60">
      <c r="A4" s="5" t="s">
        <v>6</v>
      </c>
      <c r="B4" s="6" t="s">
        <v>7</v>
      </c>
      <c r="C4" s="7" t="s">
        <v>8</v>
      </c>
      <c r="D4" s="7" t="s">
        <v>9</v>
      </c>
      <c r="E4" s="6" t="s">
        <v>10</v>
      </c>
      <c r="F4" s="6" t="s">
        <v>11</v>
      </c>
      <c r="G4" s="6" t="s">
        <v>12</v>
      </c>
      <c r="H4" s="7" t="s">
        <v>8</v>
      </c>
      <c r="I4" s="7" t="s">
        <v>9</v>
      </c>
      <c r="J4" s="6" t="s">
        <v>10</v>
      </c>
      <c r="K4" s="6" t="s">
        <v>13</v>
      </c>
      <c r="L4" s="27"/>
      <c r="M4" s="23"/>
      <c r="N4" s="28"/>
      <c r="O4" s="23"/>
    </row>
    <row r="5" spans="1:15" ht="30">
      <c r="A5" s="29" t="s">
        <v>14</v>
      </c>
      <c r="B5" s="8">
        <f>B7+B8</f>
        <v>116613.9</v>
      </c>
      <c r="C5" s="8">
        <f>C7+C8</f>
        <v>50415.1</v>
      </c>
      <c r="D5" s="8">
        <f>D7+D8</f>
        <v>12093.9</v>
      </c>
      <c r="E5" s="8">
        <f>E7+E8</f>
        <v>622.1</v>
      </c>
      <c r="F5" s="8">
        <f aca="true" t="shared" si="0" ref="F5:K5">F7+F8</f>
        <v>53482.700000000004</v>
      </c>
      <c r="G5" s="8">
        <f t="shared" si="0"/>
        <v>106085.9</v>
      </c>
      <c r="H5" s="8">
        <f t="shared" si="0"/>
        <v>41620</v>
      </c>
      <c r="I5" s="8">
        <f t="shared" si="0"/>
        <v>8911.2</v>
      </c>
      <c r="J5" s="8">
        <f t="shared" si="0"/>
        <v>487.9</v>
      </c>
      <c r="K5" s="8">
        <f t="shared" si="0"/>
        <v>55066.79999999999</v>
      </c>
      <c r="L5" s="2">
        <f>G5/B5</f>
        <v>0.909719167269082</v>
      </c>
      <c r="M5" s="3">
        <f>G5-B5</f>
        <v>-10528</v>
      </c>
      <c r="N5" s="2">
        <f>K5/F5</f>
        <v>1.0296189235023658</v>
      </c>
      <c r="O5" s="3">
        <f>K5-F5</f>
        <v>1584.099999999984</v>
      </c>
    </row>
    <row r="6" spans="1:15" ht="15">
      <c r="A6" s="5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2"/>
      <c r="M6" s="3"/>
      <c r="N6" s="2"/>
      <c r="O6" s="3"/>
    </row>
    <row r="7" spans="1:15" ht="30">
      <c r="A7" s="9" t="s">
        <v>16</v>
      </c>
      <c r="B7" s="8">
        <f>B10</f>
        <v>116613</v>
      </c>
      <c r="C7" s="8">
        <f>C10</f>
        <v>50415.1</v>
      </c>
      <c r="D7" s="8">
        <f>D10</f>
        <v>12093.9</v>
      </c>
      <c r="E7" s="8">
        <f aca="true" t="shared" si="1" ref="E7:K7">E10</f>
        <v>622.1</v>
      </c>
      <c r="F7" s="8">
        <f>F10</f>
        <v>53481.8</v>
      </c>
      <c r="G7" s="8">
        <f t="shared" si="1"/>
        <v>106085.4</v>
      </c>
      <c r="H7" s="8">
        <f t="shared" si="1"/>
        <v>41620</v>
      </c>
      <c r="I7" s="8">
        <f t="shared" si="1"/>
        <v>8911.2</v>
      </c>
      <c r="J7" s="8">
        <f t="shared" si="1"/>
        <v>487.9</v>
      </c>
      <c r="K7" s="8">
        <f t="shared" si="1"/>
        <v>55066.29999999999</v>
      </c>
      <c r="L7" s="2">
        <f>G7/B7</f>
        <v>0.9097219006457256</v>
      </c>
      <c r="M7" s="3">
        <f>G7-B7</f>
        <v>-10527.600000000006</v>
      </c>
      <c r="N7" s="2">
        <f>K7/F7</f>
        <v>1.0296269011140236</v>
      </c>
      <c r="O7" s="3">
        <f>K7-F7</f>
        <v>1584.4999999999854</v>
      </c>
    </row>
    <row r="8" spans="1:15" ht="30">
      <c r="A8" s="9" t="s">
        <v>17</v>
      </c>
      <c r="B8" s="8">
        <f>B32+B33</f>
        <v>0.8999999999999999</v>
      </c>
      <c r="C8" s="8">
        <f>C32+C33</f>
        <v>0</v>
      </c>
      <c r="D8" s="8">
        <f>D32+D33</f>
        <v>0</v>
      </c>
      <c r="E8" s="8">
        <f>E32+E33</f>
        <v>0</v>
      </c>
      <c r="F8" s="8">
        <f>B8-C8-D8</f>
        <v>0.8999999999999999</v>
      </c>
      <c r="G8" s="8">
        <f>G32+G33</f>
        <v>0.5</v>
      </c>
      <c r="H8" s="8">
        <f>H32+H33</f>
        <v>0</v>
      </c>
      <c r="I8" s="8">
        <f>I32+I33</f>
        <v>0</v>
      </c>
      <c r="J8" s="8">
        <f>J32+J33</f>
        <v>0</v>
      </c>
      <c r="K8" s="8">
        <f>G8-H8-I8</f>
        <v>0.5</v>
      </c>
      <c r="L8" s="2">
        <f>G8/B8</f>
        <v>0.5555555555555556</v>
      </c>
      <c r="M8" s="3">
        <f>G8-B8</f>
        <v>-0.3999999999999999</v>
      </c>
      <c r="N8" s="2">
        <f>K8/F8</f>
        <v>0.5555555555555556</v>
      </c>
      <c r="O8" s="3">
        <f>K8-F8</f>
        <v>-0.3999999999999999</v>
      </c>
    </row>
    <row r="9" spans="1:15" ht="15">
      <c r="A9" s="5"/>
      <c r="B9" s="19"/>
      <c r="C9" s="19"/>
      <c r="D9" s="19"/>
      <c r="E9" s="19"/>
      <c r="F9" s="19"/>
      <c r="G9" s="19"/>
      <c r="H9" s="19"/>
      <c r="I9" s="19"/>
      <c r="J9" s="19"/>
      <c r="K9" s="19"/>
      <c r="L9" s="2"/>
      <c r="M9" s="3"/>
      <c r="N9" s="2"/>
      <c r="O9" s="3"/>
    </row>
    <row r="10" spans="1:15" ht="15">
      <c r="A10" s="30" t="s">
        <v>18</v>
      </c>
      <c r="B10" s="8">
        <f>SUM(B11:B12)</f>
        <v>116613</v>
      </c>
      <c r="C10" s="8">
        <f>SUM(C11:C12)</f>
        <v>50415.1</v>
      </c>
      <c r="D10" s="8">
        <f>SUM(D11:D12)</f>
        <v>12093.9</v>
      </c>
      <c r="E10" s="8">
        <f>SUM(E11:E12)</f>
        <v>622.1</v>
      </c>
      <c r="F10" s="8">
        <f aca="true" t="shared" si="2" ref="F10:K10">SUM(F11:F12)</f>
        <v>53481.8</v>
      </c>
      <c r="G10" s="8">
        <f t="shared" si="2"/>
        <v>106085.4</v>
      </c>
      <c r="H10" s="8">
        <f t="shared" si="2"/>
        <v>41620</v>
      </c>
      <c r="I10" s="8">
        <f t="shared" si="2"/>
        <v>8911.2</v>
      </c>
      <c r="J10" s="8">
        <f t="shared" si="2"/>
        <v>487.9</v>
      </c>
      <c r="K10" s="8">
        <f t="shared" si="2"/>
        <v>55066.29999999999</v>
      </c>
      <c r="L10" s="2">
        <f>G10/B10</f>
        <v>0.9097219006457256</v>
      </c>
      <c r="M10" s="3">
        <f>G10-B10</f>
        <v>-10527.600000000006</v>
      </c>
      <c r="N10" s="2">
        <f>K10/F10</f>
        <v>1.0296269011140236</v>
      </c>
      <c r="O10" s="3">
        <f>K10-F10</f>
        <v>1584.4999999999854</v>
      </c>
    </row>
    <row r="11" spans="1:15" s="11" customFormat="1" ht="12.75">
      <c r="A11" s="10" t="s">
        <v>19</v>
      </c>
      <c r="B11" s="8">
        <v>81663.5</v>
      </c>
      <c r="C11" s="8">
        <v>44941.7</v>
      </c>
      <c r="D11" s="8">
        <v>10874.8</v>
      </c>
      <c r="E11" s="8"/>
      <c r="F11" s="8">
        <f>B11-C11-D11-E11</f>
        <v>25847.000000000004</v>
      </c>
      <c r="G11" s="8">
        <v>67162.9</v>
      </c>
      <c r="H11" s="8">
        <v>35779.3</v>
      </c>
      <c r="I11" s="8">
        <v>8018</v>
      </c>
      <c r="J11" s="8">
        <v>0</v>
      </c>
      <c r="K11" s="8">
        <f>G11-H11-I11</f>
        <v>23365.59999999999</v>
      </c>
      <c r="L11" s="2">
        <f>G11/B11</f>
        <v>0.8224347474697998</v>
      </c>
      <c r="M11" s="3">
        <f>G11-B11</f>
        <v>-14500.600000000006</v>
      </c>
      <c r="N11" s="2">
        <f>K11/F11</f>
        <v>0.9039965953495566</v>
      </c>
      <c r="O11" s="3">
        <f>K11-F11</f>
        <v>-2481.4000000000124</v>
      </c>
    </row>
    <row r="12" spans="1:15" ht="15">
      <c r="A12" s="12" t="s">
        <v>20</v>
      </c>
      <c r="B12" s="19">
        <v>34949.5</v>
      </c>
      <c r="C12" s="19">
        <v>5473.4</v>
      </c>
      <c r="D12" s="19">
        <v>1219.1</v>
      </c>
      <c r="E12" s="19">
        <v>622.1</v>
      </c>
      <c r="F12" s="8">
        <v>27634.8</v>
      </c>
      <c r="G12" s="19">
        <v>38922.5</v>
      </c>
      <c r="H12" s="19">
        <v>5840.7</v>
      </c>
      <c r="I12" s="19">
        <v>893.2</v>
      </c>
      <c r="J12" s="19">
        <v>487.9</v>
      </c>
      <c r="K12" s="19">
        <f>G12-H12-I12-J12</f>
        <v>31700.7</v>
      </c>
      <c r="L12" s="2">
        <f>G12/B12</f>
        <v>1.113678307271921</v>
      </c>
      <c r="M12" s="3">
        <f>G12-B12</f>
        <v>3973</v>
      </c>
      <c r="N12" s="2">
        <f>K12/F12</f>
        <v>1.147129706022841</v>
      </c>
      <c r="O12" s="3">
        <f>K12-F12</f>
        <v>4065.9000000000015</v>
      </c>
    </row>
    <row r="13" spans="1:15" ht="15">
      <c r="A13" s="12" t="s">
        <v>21</v>
      </c>
      <c r="B13" s="19">
        <v>5685</v>
      </c>
      <c r="C13" s="19">
        <v>48.4</v>
      </c>
      <c r="D13" s="19">
        <v>48.3</v>
      </c>
      <c r="E13" s="19"/>
      <c r="F13" s="8">
        <f>B13-C13-D13-E13</f>
        <v>5588.3</v>
      </c>
      <c r="G13" s="19">
        <v>5861.2</v>
      </c>
      <c r="H13" s="19">
        <v>57.3</v>
      </c>
      <c r="I13" s="19">
        <v>87.3</v>
      </c>
      <c r="J13" s="19">
        <v>0</v>
      </c>
      <c r="K13" s="19">
        <f>G13-H13-I13-J13</f>
        <v>5716.599999999999</v>
      </c>
      <c r="L13" s="2">
        <f>G13/B13</f>
        <v>1.0309938434476693</v>
      </c>
      <c r="M13" s="3">
        <f>G13-B13</f>
        <v>176.19999999999982</v>
      </c>
      <c r="N13" s="2">
        <f>K13/F13</f>
        <v>1.0229586815310558</v>
      </c>
      <c r="O13" s="3">
        <f>K13-F13</f>
        <v>128.29999999999927</v>
      </c>
    </row>
    <row r="14" spans="1:15" ht="15">
      <c r="A14" s="5" t="s">
        <v>22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"/>
      <c r="M14" s="3"/>
      <c r="N14" s="2"/>
      <c r="O14" s="3"/>
    </row>
    <row r="15" spans="1:15" ht="15">
      <c r="A15" s="13" t="s">
        <v>23</v>
      </c>
      <c r="B15" s="8">
        <f>SUM(B16:B17)</f>
        <v>13534.800000000001</v>
      </c>
      <c r="C15" s="8">
        <f>SUM(C16:C17)</f>
        <v>5984.400000000001</v>
      </c>
      <c r="D15" s="8">
        <f>SUM(D16:D17)</f>
        <v>1028.1</v>
      </c>
      <c r="E15" s="8">
        <f aca="true" t="shared" si="3" ref="E15:J15">SUM(E16:E17)</f>
        <v>622.1</v>
      </c>
      <c r="F15" s="8">
        <f t="shared" si="3"/>
        <v>5900.199999999999</v>
      </c>
      <c r="G15" s="8">
        <f t="shared" si="3"/>
        <v>16218.3</v>
      </c>
      <c r="H15" s="8">
        <f t="shared" si="3"/>
        <v>6399.700000000001</v>
      </c>
      <c r="I15" s="8">
        <f t="shared" si="3"/>
        <v>568.5</v>
      </c>
      <c r="J15" s="8">
        <f t="shared" si="3"/>
        <v>487.8</v>
      </c>
      <c r="K15" s="8">
        <f>SUM(K16:K17)</f>
        <v>8762.4</v>
      </c>
      <c r="L15" s="2">
        <f aca="true" t="shared" si="4" ref="L15:L22">G15/B15</f>
        <v>1.1982666903094243</v>
      </c>
      <c r="M15" s="3">
        <f aca="true" t="shared" si="5" ref="M15:M29">G15-B15</f>
        <v>2683.499999999998</v>
      </c>
      <c r="N15" s="2">
        <f>K15/F15</f>
        <v>1.4851021999254266</v>
      </c>
      <c r="O15" s="3">
        <f aca="true" t="shared" si="6" ref="O15:O29">K15-F15</f>
        <v>2862.2000000000007</v>
      </c>
    </row>
    <row r="16" spans="1:15" s="11" customFormat="1" ht="12.75">
      <c r="A16" s="10" t="s">
        <v>19</v>
      </c>
      <c r="B16" s="8">
        <v>995.7</v>
      </c>
      <c r="C16" s="8">
        <v>644.3</v>
      </c>
      <c r="D16" s="8">
        <v>-1</v>
      </c>
      <c r="E16" s="8"/>
      <c r="F16" s="8">
        <f>B16-C16-D16-E16</f>
        <v>352.4000000000001</v>
      </c>
      <c r="G16" s="8">
        <v>1132.4</v>
      </c>
      <c r="H16" s="8">
        <v>710.6</v>
      </c>
      <c r="I16" s="8">
        <v>0</v>
      </c>
      <c r="J16" s="8">
        <v>0</v>
      </c>
      <c r="K16" s="8">
        <f>G16-H16-I16-J16</f>
        <v>421.80000000000007</v>
      </c>
      <c r="L16" s="2">
        <f t="shared" si="4"/>
        <v>1.1372903484985437</v>
      </c>
      <c r="M16" s="3">
        <f t="shared" si="5"/>
        <v>136.70000000000005</v>
      </c>
      <c r="N16" s="2">
        <f>K16/F16</f>
        <v>1.1969353007945516</v>
      </c>
      <c r="O16" s="3">
        <f t="shared" si="6"/>
        <v>69.39999999999998</v>
      </c>
    </row>
    <row r="17" spans="1:15" ht="15">
      <c r="A17" s="12" t="s">
        <v>20</v>
      </c>
      <c r="B17" s="19">
        <v>12539.1</v>
      </c>
      <c r="C17" s="19">
        <v>5340.1</v>
      </c>
      <c r="D17" s="19">
        <v>1029.1</v>
      </c>
      <c r="E17" s="19">
        <v>622.1</v>
      </c>
      <c r="F17" s="8">
        <f>B17-C17-D17-E17</f>
        <v>5547.799999999999</v>
      </c>
      <c r="G17" s="19">
        <v>15085.9</v>
      </c>
      <c r="H17" s="19">
        <v>5689.1</v>
      </c>
      <c r="I17" s="19">
        <v>568.5</v>
      </c>
      <c r="J17" s="19">
        <v>487.8</v>
      </c>
      <c r="K17" s="8">
        <v>8340.6</v>
      </c>
      <c r="L17" s="2">
        <f t="shared" si="4"/>
        <v>1.2031086760612804</v>
      </c>
      <c r="M17" s="3">
        <f t="shared" si="5"/>
        <v>2546.7999999999993</v>
      </c>
      <c r="N17" s="2">
        <f>K17/F17</f>
        <v>1.5034067558311406</v>
      </c>
      <c r="O17" s="3">
        <f t="shared" si="6"/>
        <v>2792.800000000001</v>
      </c>
    </row>
    <row r="18" spans="1:15" ht="16.5" customHeight="1">
      <c r="A18" s="13" t="s">
        <v>24</v>
      </c>
      <c r="B18" s="8">
        <v>12025.9</v>
      </c>
      <c r="C18" s="8">
        <v>129.2</v>
      </c>
      <c r="D18" s="8">
        <v>188.9</v>
      </c>
      <c r="E18" s="8">
        <v>0</v>
      </c>
      <c r="F18" s="8">
        <f>B18-C18-D18-E18</f>
        <v>11707.8</v>
      </c>
      <c r="G18" s="8">
        <v>13069.7</v>
      </c>
      <c r="H18" s="8">
        <v>147</v>
      </c>
      <c r="I18" s="8">
        <v>316.5</v>
      </c>
      <c r="J18" s="8">
        <v>0.1</v>
      </c>
      <c r="K18" s="8">
        <v>12606</v>
      </c>
      <c r="L18" s="2">
        <f t="shared" si="4"/>
        <v>1.0867959986362767</v>
      </c>
      <c r="M18" s="3">
        <f t="shared" si="5"/>
        <v>1043.800000000001</v>
      </c>
      <c r="N18" s="2">
        <f>K18/F18</f>
        <v>1.0767180853789782</v>
      </c>
      <c r="O18" s="3">
        <f t="shared" si="6"/>
        <v>898.2000000000007</v>
      </c>
    </row>
    <row r="19" spans="1:15" s="15" customFormat="1" ht="27" customHeight="1">
      <c r="A19" s="14" t="s">
        <v>25</v>
      </c>
      <c r="B19" s="8">
        <v>1789.2</v>
      </c>
      <c r="C19" s="8">
        <v>0</v>
      </c>
      <c r="D19" s="8">
        <v>0</v>
      </c>
      <c r="E19" s="8"/>
      <c r="F19" s="8">
        <f aca="true" t="shared" si="7" ref="F19:F28">B19-C19-D19-E19</f>
        <v>1789.2</v>
      </c>
      <c r="G19" s="8">
        <v>1932.2</v>
      </c>
      <c r="H19" s="8">
        <v>0</v>
      </c>
      <c r="I19" s="8">
        <v>0</v>
      </c>
      <c r="J19" s="8"/>
      <c r="K19" s="8">
        <f>G19-H19-I19-J19</f>
        <v>1932.2</v>
      </c>
      <c r="L19" s="2">
        <f t="shared" si="4"/>
        <v>1.0799239883746925</v>
      </c>
      <c r="M19" s="3">
        <f t="shared" si="5"/>
        <v>143</v>
      </c>
      <c r="N19" s="2">
        <f aca="true" t="shared" si="8" ref="N19:N29">K19/F19</f>
        <v>1.0799239883746925</v>
      </c>
      <c r="O19" s="3">
        <f t="shared" si="6"/>
        <v>143</v>
      </c>
    </row>
    <row r="20" spans="1:15" s="11" customFormat="1" ht="19.5" customHeight="1">
      <c r="A20" s="16" t="s">
        <v>26</v>
      </c>
      <c r="B20" s="8">
        <v>27965</v>
      </c>
      <c r="C20" s="8">
        <v>12626.3</v>
      </c>
      <c r="D20" s="8">
        <v>2627.4</v>
      </c>
      <c r="E20" s="8"/>
      <c r="F20" s="8">
        <f t="shared" si="7"/>
        <v>12711.300000000001</v>
      </c>
      <c r="G20" s="8">
        <v>26420.2</v>
      </c>
      <c r="H20" s="8">
        <v>10252.1</v>
      </c>
      <c r="I20" s="8">
        <v>1540.7</v>
      </c>
      <c r="J20" s="8"/>
      <c r="K20" s="8">
        <f>G20-H20-I20</f>
        <v>14627.4</v>
      </c>
      <c r="L20" s="2">
        <f t="shared" si="4"/>
        <v>0.9447595208296085</v>
      </c>
      <c r="M20" s="3">
        <f t="shared" si="5"/>
        <v>-1544.7999999999993</v>
      </c>
      <c r="N20" s="2">
        <f t="shared" si="8"/>
        <v>1.1507398928512425</v>
      </c>
      <c r="O20" s="3">
        <f t="shared" si="6"/>
        <v>1916.0999999999985</v>
      </c>
    </row>
    <row r="21" spans="1:15" s="11" customFormat="1" ht="38.25">
      <c r="A21" s="16" t="s">
        <v>27</v>
      </c>
      <c r="B21" s="8">
        <v>31.4</v>
      </c>
      <c r="C21" s="8">
        <v>0</v>
      </c>
      <c r="D21" s="8">
        <v>0</v>
      </c>
      <c r="E21" s="8"/>
      <c r="F21" s="8">
        <f t="shared" si="7"/>
        <v>31.4</v>
      </c>
      <c r="G21" s="8">
        <v>66.2</v>
      </c>
      <c r="H21" s="8">
        <v>0</v>
      </c>
      <c r="I21" s="8">
        <v>0</v>
      </c>
      <c r="J21" s="8"/>
      <c r="K21" s="8">
        <f>G21-H21-I21</f>
        <v>66.2</v>
      </c>
      <c r="L21" s="2">
        <f t="shared" si="4"/>
        <v>2.1082802547770703</v>
      </c>
      <c r="M21" s="3">
        <f t="shared" si="5"/>
        <v>34.800000000000004</v>
      </c>
      <c r="N21" s="2">
        <f t="shared" si="8"/>
        <v>2.1082802547770703</v>
      </c>
      <c r="O21" s="3">
        <f t="shared" si="6"/>
        <v>34.800000000000004</v>
      </c>
    </row>
    <row r="22" spans="1:15" ht="24" customHeight="1">
      <c r="A22" s="17" t="s">
        <v>28</v>
      </c>
      <c r="B22" s="8">
        <f>SUM(B23:B24)</f>
        <v>2864.6</v>
      </c>
      <c r="C22" s="8">
        <f>SUM(C23:C24)</f>
        <v>0</v>
      </c>
      <c r="D22" s="8">
        <f>SUM(D23:D24)</f>
        <v>0</v>
      </c>
      <c r="E22" s="8">
        <f aca="true" t="shared" si="9" ref="E22:J22">SUM(E23:E24)</f>
        <v>0</v>
      </c>
      <c r="F22" s="8">
        <f t="shared" si="7"/>
        <v>2864.6</v>
      </c>
      <c r="G22" s="8">
        <f t="shared" si="9"/>
        <v>3480</v>
      </c>
      <c r="H22" s="8">
        <f t="shared" si="9"/>
        <v>0</v>
      </c>
      <c r="I22" s="8">
        <f t="shared" si="9"/>
        <v>0</v>
      </c>
      <c r="J22" s="8">
        <f t="shared" si="9"/>
        <v>0</v>
      </c>
      <c r="K22" s="8">
        <f>SUM(K23:K24)</f>
        <v>3480</v>
      </c>
      <c r="L22" s="2">
        <f t="shared" si="4"/>
        <v>1.2148292955386442</v>
      </c>
      <c r="M22" s="3">
        <f t="shared" si="5"/>
        <v>615.4000000000001</v>
      </c>
      <c r="N22" s="2">
        <f t="shared" si="8"/>
        <v>1.2148292955386442</v>
      </c>
      <c r="O22" s="3">
        <f t="shared" si="6"/>
        <v>615.4000000000001</v>
      </c>
    </row>
    <row r="23" spans="1:15" s="11" customFormat="1" ht="12.75">
      <c r="A23" s="10" t="s">
        <v>19</v>
      </c>
      <c r="B23" s="8">
        <v>-0.4</v>
      </c>
      <c r="C23" s="8">
        <v>0</v>
      </c>
      <c r="D23" s="8">
        <v>0</v>
      </c>
      <c r="E23" s="8"/>
      <c r="F23" s="8">
        <f t="shared" si="7"/>
        <v>-0.4</v>
      </c>
      <c r="G23" s="8">
        <v>16.4</v>
      </c>
      <c r="H23" s="8">
        <v>0</v>
      </c>
      <c r="I23" s="8">
        <v>0</v>
      </c>
      <c r="J23" s="8"/>
      <c r="K23" s="8">
        <f>G23-H23-I23</f>
        <v>16.4</v>
      </c>
      <c r="L23" s="2"/>
      <c r="M23" s="3">
        <f t="shared" si="5"/>
        <v>16.799999999999997</v>
      </c>
      <c r="N23" s="2"/>
      <c r="O23" s="3">
        <f t="shared" si="6"/>
        <v>16.799999999999997</v>
      </c>
    </row>
    <row r="24" spans="1:15" ht="15">
      <c r="A24" s="12" t="s">
        <v>20</v>
      </c>
      <c r="B24" s="19">
        <v>2865</v>
      </c>
      <c r="C24" s="19">
        <v>0</v>
      </c>
      <c r="D24" s="19">
        <v>0</v>
      </c>
      <c r="E24" s="19"/>
      <c r="F24" s="8">
        <f t="shared" si="7"/>
        <v>2865</v>
      </c>
      <c r="G24" s="19">
        <v>3463.6</v>
      </c>
      <c r="H24" s="19">
        <v>0</v>
      </c>
      <c r="I24" s="19">
        <v>0</v>
      </c>
      <c r="J24" s="19"/>
      <c r="K24" s="19">
        <f>G24-H24-I24</f>
        <v>3463.6</v>
      </c>
      <c r="L24" s="2">
        <f aca="true" t="shared" si="10" ref="L24:L29">G24/B24</f>
        <v>1.208935427574171</v>
      </c>
      <c r="M24" s="3">
        <f t="shared" si="5"/>
        <v>598.5999999999999</v>
      </c>
      <c r="N24" s="2">
        <f t="shared" si="8"/>
        <v>1.208935427574171</v>
      </c>
      <c r="O24" s="3">
        <f t="shared" si="6"/>
        <v>598.5999999999999</v>
      </c>
    </row>
    <row r="25" spans="1:15" ht="15">
      <c r="A25" s="13" t="s">
        <v>29</v>
      </c>
      <c r="B25" s="8">
        <f>SUM(B26:B27)</f>
        <v>52587.700000000004</v>
      </c>
      <c r="C25" s="8">
        <f>SUM(C26:C27)</f>
        <v>31675.1</v>
      </c>
      <c r="D25" s="8">
        <f>SUM(D26:D27)</f>
        <v>8249.5</v>
      </c>
      <c r="E25" s="8">
        <f aca="true" t="shared" si="11" ref="E25:J25">SUM(E26:E27)</f>
        <v>0</v>
      </c>
      <c r="F25" s="8">
        <f>SUM(F26:F27)</f>
        <v>12663.199999999999</v>
      </c>
      <c r="G25" s="8">
        <f t="shared" si="11"/>
        <v>39445.4</v>
      </c>
      <c r="H25" s="8">
        <f t="shared" si="11"/>
        <v>24821.199999999997</v>
      </c>
      <c r="I25" s="8">
        <f t="shared" si="11"/>
        <v>6485.5</v>
      </c>
      <c r="J25" s="8">
        <f t="shared" si="11"/>
        <v>0</v>
      </c>
      <c r="K25" s="8">
        <f>SUM(K26:K27)</f>
        <v>8138.800000000001</v>
      </c>
      <c r="L25" s="2">
        <f t="shared" si="10"/>
        <v>0.7500879483225165</v>
      </c>
      <c r="M25" s="3">
        <f t="shared" si="5"/>
        <v>-13142.300000000003</v>
      </c>
      <c r="N25" s="2">
        <f t="shared" si="8"/>
        <v>0.6427127424347717</v>
      </c>
      <c r="O25" s="3">
        <f t="shared" si="6"/>
        <v>-4524.399999999998</v>
      </c>
    </row>
    <row r="26" spans="1:15" s="11" customFormat="1" ht="12.75">
      <c r="A26" s="10" t="s">
        <v>19</v>
      </c>
      <c r="B26" s="8">
        <v>52564.3</v>
      </c>
      <c r="C26" s="8">
        <v>31671.1</v>
      </c>
      <c r="D26" s="8">
        <v>8248.4</v>
      </c>
      <c r="E26" s="8"/>
      <c r="F26" s="8">
        <v>12644.9</v>
      </c>
      <c r="G26" s="8">
        <v>39420.5</v>
      </c>
      <c r="H26" s="8">
        <v>24816.6</v>
      </c>
      <c r="I26" s="8">
        <v>6477.3</v>
      </c>
      <c r="J26" s="8"/>
      <c r="K26" s="8">
        <f>G26-H26-I26-J26</f>
        <v>8126.600000000001</v>
      </c>
      <c r="L26" s="2">
        <f t="shared" si="10"/>
        <v>0.7499481587313062</v>
      </c>
      <c r="M26" s="3">
        <f t="shared" si="5"/>
        <v>-13143.800000000003</v>
      </c>
      <c r="N26" s="2">
        <f t="shared" si="8"/>
        <v>0.642678075745953</v>
      </c>
      <c r="O26" s="3">
        <f t="shared" si="6"/>
        <v>-4518.299999999998</v>
      </c>
    </row>
    <row r="27" spans="1:15" ht="15">
      <c r="A27" s="12" t="s">
        <v>20</v>
      </c>
      <c r="B27" s="19">
        <v>23.4</v>
      </c>
      <c r="C27" s="19">
        <v>4</v>
      </c>
      <c r="D27" s="19">
        <v>1.1</v>
      </c>
      <c r="E27" s="19"/>
      <c r="F27" s="8">
        <f t="shared" si="7"/>
        <v>18.299999999999997</v>
      </c>
      <c r="G27" s="19">
        <v>24.9</v>
      </c>
      <c r="H27" s="19">
        <v>4.6</v>
      </c>
      <c r="I27" s="19">
        <v>8.2</v>
      </c>
      <c r="J27" s="19"/>
      <c r="K27" s="19">
        <v>12.2</v>
      </c>
      <c r="L27" s="20">
        <f t="shared" si="10"/>
        <v>1.064102564102564</v>
      </c>
      <c r="M27" s="3">
        <f t="shared" si="5"/>
        <v>1.5</v>
      </c>
      <c r="N27" s="2">
        <f t="shared" si="8"/>
        <v>0.6666666666666667</v>
      </c>
      <c r="O27" s="3">
        <f t="shared" si="6"/>
        <v>-6.099999999999998</v>
      </c>
    </row>
    <row r="28" spans="1:15" ht="27" customHeight="1">
      <c r="A28" s="17" t="s">
        <v>30</v>
      </c>
      <c r="B28" s="8">
        <v>50526.5</v>
      </c>
      <c r="C28" s="8">
        <v>31671.1</v>
      </c>
      <c r="D28" s="8">
        <v>6451.3</v>
      </c>
      <c r="E28" s="8">
        <v>0</v>
      </c>
      <c r="F28" s="8">
        <f t="shared" si="7"/>
        <v>12404.100000000002</v>
      </c>
      <c r="G28" s="8">
        <v>37068.6</v>
      </c>
      <c r="H28" s="8">
        <v>24816.6</v>
      </c>
      <c r="I28" s="8">
        <v>4417.9</v>
      </c>
      <c r="J28" s="8"/>
      <c r="K28" s="8">
        <f>G28-H28-I28-J28</f>
        <v>7834.1</v>
      </c>
      <c r="L28" s="2">
        <f t="shared" si="10"/>
        <v>0.7336467002464053</v>
      </c>
      <c r="M28" s="3">
        <f t="shared" si="5"/>
        <v>-13457.900000000001</v>
      </c>
      <c r="N28" s="2">
        <f t="shared" si="8"/>
        <v>0.6315734313654355</v>
      </c>
      <c r="O28" s="3">
        <f t="shared" si="6"/>
        <v>-4570.000000000002</v>
      </c>
    </row>
    <row r="29" spans="1:15" ht="75">
      <c r="A29" s="17" t="s">
        <v>31</v>
      </c>
      <c r="B29" s="18" t="s">
        <v>32</v>
      </c>
      <c r="C29" s="19">
        <v>0</v>
      </c>
      <c r="D29" s="19">
        <v>0</v>
      </c>
      <c r="E29" s="19">
        <v>0</v>
      </c>
      <c r="F29" s="8">
        <f>B29-C29-D29-E29</f>
        <v>5586.1</v>
      </c>
      <c r="G29" s="18" t="s">
        <v>33</v>
      </c>
      <c r="H29" s="19">
        <v>0</v>
      </c>
      <c r="I29" s="19">
        <v>0</v>
      </c>
      <c r="J29" s="19">
        <v>0</v>
      </c>
      <c r="K29" s="8">
        <f>G29-H29-I29-J29</f>
        <v>5235.5</v>
      </c>
      <c r="L29" s="2">
        <f t="shared" si="10"/>
        <v>0.9372370705859185</v>
      </c>
      <c r="M29" s="3">
        <f t="shared" si="5"/>
        <v>-350.60000000000036</v>
      </c>
      <c r="N29" s="2">
        <f t="shared" si="8"/>
        <v>0.9372370705859185</v>
      </c>
      <c r="O29" s="3">
        <f t="shared" si="6"/>
        <v>-350.60000000000036</v>
      </c>
    </row>
    <row r="30" spans="1:15" ht="15">
      <c r="A30" s="12" t="s">
        <v>34</v>
      </c>
      <c r="B30" s="21"/>
      <c r="C30" s="21"/>
      <c r="D30" s="21"/>
      <c r="E30" s="19"/>
      <c r="F30" s="8"/>
      <c r="G30" s="21"/>
      <c r="H30" s="21"/>
      <c r="I30" s="21"/>
      <c r="J30" s="21"/>
      <c r="K30" s="21"/>
      <c r="L30" s="21"/>
      <c r="M30" s="3"/>
      <c r="N30" s="21"/>
      <c r="O30" s="3"/>
    </row>
    <row r="31" spans="1:15" ht="31.5" customHeight="1">
      <c r="A31" s="14" t="s">
        <v>35</v>
      </c>
      <c r="B31" s="8">
        <v>4130.1</v>
      </c>
      <c r="C31" s="19">
        <v>0</v>
      </c>
      <c r="D31" s="19">
        <v>0</v>
      </c>
      <c r="E31" s="8">
        <v>0</v>
      </c>
      <c r="F31" s="8">
        <f>B31-C31-D31-E31</f>
        <v>4130.1</v>
      </c>
      <c r="G31" s="8">
        <v>4165.1</v>
      </c>
      <c r="H31" s="19">
        <v>0</v>
      </c>
      <c r="I31" s="19">
        <v>0</v>
      </c>
      <c r="J31" s="19">
        <v>0</v>
      </c>
      <c r="K31" s="8">
        <f>G31-H31-I31-J31</f>
        <v>4165.1</v>
      </c>
      <c r="L31" s="2">
        <f>G31/B31</f>
        <v>1.0084743710806034</v>
      </c>
      <c r="M31" s="3">
        <f>G31-B31</f>
        <v>35</v>
      </c>
      <c r="N31" s="2">
        <f>K31/F31</f>
        <v>1.0084743710806034</v>
      </c>
      <c r="O31" s="3">
        <f>K31-F31</f>
        <v>35</v>
      </c>
    </row>
    <row r="32" spans="1:15" ht="54" customHeight="1">
      <c r="A32" s="14" t="s">
        <v>36</v>
      </c>
      <c r="B32" s="8">
        <v>0.7</v>
      </c>
      <c r="C32" s="8">
        <v>0</v>
      </c>
      <c r="D32" s="8">
        <v>0</v>
      </c>
      <c r="E32" s="8"/>
      <c r="F32" s="8">
        <f>B32-C32-D32</f>
        <v>0.7</v>
      </c>
      <c r="G32" s="8">
        <v>0.4</v>
      </c>
      <c r="H32" s="8">
        <v>0</v>
      </c>
      <c r="I32" s="8">
        <v>0</v>
      </c>
      <c r="J32" s="8">
        <v>0</v>
      </c>
      <c r="K32" s="8">
        <f>G32-H32-I32</f>
        <v>0.4</v>
      </c>
      <c r="L32" s="2">
        <f>G32/B32</f>
        <v>0.5714285714285715</v>
      </c>
      <c r="M32" s="3">
        <f>G32-B32</f>
        <v>-0.29999999999999993</v>
      </c>
      <c r="N32" s="2">
        <f>K32/F32</f>
        <v>0.5714285714285715</v>
      </c>
      <c r="O32" s="3">
        <f>K32-F32</f>
        <v>-0.29999999999999993</v>
      </c>
    </row>
    <row r="33" spans="1:15" ht="33.75" customHeight="1">
      <c r="A33" s="14" t="s">
        <v>37</v>
      </c>
      <c r="B33" s="8">
        <v>0.2</v>
      </c>
      <c r="C33" s="8">
        <v>0</v>
      </c>
      <c r="D33" s="8">
        <v>0</v>
      </c>
      <c r="E33" s="8">
        <v>0</v>
      </c>
      <c r="F33" s="8">
        <f>B33-C33-D33-E33</f>
        <v>0.2</v>
      </c>
      <c r="G33" s="8">
        <v>0.1</v>
      </c>
      <c r="H33" s="8">
        <v>0</v>
      </c>
      <c r="I33" s="8">
        <v>0</v>
      </c>
      <c r="J33" s="8">
        <v>0</v>
      </c>
      <c r="K33" s="8">
        <f>G33-H33-I33-J33</f>
        <v>0.1</v>
      </c>
      <c r="L33" s="2">
        <f>G33/B33</f>
        <v>0.5</v>
      </c>
      <c r="M33" s="3">
        <f>G33-B33</f>
        <v>-0.1</v>
      </c>
      <c r="N33" s="2">
        <f>K33/F33</f>
        <v>0.5</v>
      </c>
      <c r="O33" s="3">
        <f>K33-F33</f>
        <v>-0.1</v>
      </c>
    </row>
    <row r="44" spans="2:4" ht="15">
      <c r="B44" s="4"/>
      <c r="C44" s="4"/>
      <c r="D44" s="4"/>
    </row>
    <row r="45" spans="2:4" ht="15">
      <c r="B45" s="4"/>
      <c r="C45" s="4"/>
      <c r="D45" s="4"/>
    </row>
    <row r="46" spans="2:4" ht="15">
      <c r="B46" s="4"/>
      <c r="C46" s="4"/>
      <c r="D46" s="4"/>
    </row>
    <row r="47" spans="2:4" ht="15">
      <c r="B47" s="4"/>
      <c r="C47" s="4"/>
      <c r="D47" s="4"/>
    </row>
    <row r="48" spans="2:4" ht="15">
      <c r="B48" s="4"/>
      <c r="C48" s="4"/>
      <c r="D48" s="4"/>
    </row>
    <row r="49" spans="2:4" ht="15">
      <c r="B49" s="4"/>
      <c r="C49" s="4"/>
      <c r="D49" s="4"/>
    </row>
    <row r="50" spans="2:4" ht="15">
      <c r="B50" s="4"/>
      <c r="C50" s="4"/>
      <c r="D50" s="4"/>
    </row>
    <row r="51" spans="2:4" ht="15">
      <c r="B51" s="4"/>
      <c r="C51" s="4"/>
      <c r="D51" s="4"/>
    </row>
    <row r="52" spans="2:4" ht="15">
      <c r="B52" s="4"/>
      <c r="C52" s="4"/>
      <c r="D52" s="4"/>
    </row>
    <row r="53" spans="2:4" ht="15">
      <c r="B53" s="4"/>
      <c r="C53" s="4"/>
      <c r="D53" s="4"/>
    </row>
    <row r="54" spans="2:4" ht="15">
      <c r="B54" s="4"/>
      <c r="C54" s="4"/>
      <c r="D54" s="4"/>
    </row>
    <row r="55" spans="2:4" ht="15">
      <c r="B55" s="4"/>
      <c r="C55" s="4"/>
      <c r="D55" s="4"/>
    </row>
    <row r="56" spans="2:4" ht="15">
      <c r="B56" s="4"/>
      <c r="C56" s="4"/>
      <c r="D56" s="4"/>
    </row>
    <row r="57" spans="2:4" ht="15">
      <c r="B57" s="4"/>
      <c r="C57" s="4"/>
      <c r="D57" s="4"/>
    </row>
    <row r="58" spans="2:4" ht="15">
      <c r="B58" s="4"/>
      <c r="C58" s="4"/>
      <c r="D58" s="4"/>
    </row>
    <row r="59" spans="2:4" ht="15">
      <c r="B59" s="4"/>
      <c r="C59" s="4"/>
      <c r="D59" s="4"/>
    </row>
    <row r="60" spans="2:4" ht="15">
      <c r="B60" s="4"/>
      <c r="C60" s="4"/>
      <c r="D60" s="4"/>
    </row>
    <row r="61" spans="2:4" ht="15">
      <c r="B61" s="4"/>
      <c r="C61" s="4"/>
      <c r="D61" s="4"/>
    </row>
    <row r="62" spans="2:4" ht="15">
      <c r="B62" s="4"/>
      <c r="C62" s="4"/>
      <c r="D62" s="4"/>
    </row>
    <row r="63" spans="2:4" ht="15">
      <c r="B63" s="4"/>
      <c r="C63" s="4"/>
      <c r="D63" s="4"/>
    </row>
    <row r="64" spans="2:4" ht="15">
      <c r="B64" s="4"/>
      <c r="C64" s="4"/>
      <c r="D64" s="4"/>
    </row>
    <row r="65" spans="2:4" ht="15">
      <c r="B65" s="4"/>
      <c r="C65" s="4"/>
      <c r="D65" s="4"/>
    </row>
    <row r="66" spans="2:4" ht="15">
      <c r="B66" s="4"/>
      <c r="C66" s="4"/>
      <c r="D66" s="4"/>
    </row>
    <row r="67" spans="2:4" ht="15">
      <c r="B67" s="4"/>
      <c r="C67" s="4"/>
      <c r="D67" s="4"/>
    </row>
    <row r="68" spans="2:4" ht="15">
      <c r="B68" s="4"/>
      <c r="C68" s="4"/>
      <c r="D68" s="4"/>
    </row>
    <row r="69" spans="2:4" ht="15">
      <c r="B69" s="4"/>
      <c r="C69" s="4"/>
      <c r="D69" s="4"/>
    </row>
    <row r="70" spans="2:4" ht="15">
      <c r="B70" s="4"/>
      <c r="C70" s="4"/>
      <c r="D70" s="4"/>
    </row>
    <row r="71" spans="2:4" ht="15">
      <c r="B71" s="4"/>
      <c r="C71" s="4"/>
      <c r="D71" s="4"/>
    </row>
    <row r="72" spans="2:4" ht="15">
      <c r="B72" s="4"/>
      <c r="C72" s="4"/>
      <c r="D72" s="4"/>
    </row>
    <row r="73" spans="2:4" ht="15">
      <c r="B73" s="4"/>
      <c r="C73" s="4"/>
      <c r="D73" s="4"/>
    </row>
    <row r="74" spans="2:4" ht="15">
      <c r="B74" s="4"/>
      <c r="C74" s="4"/>
      <c r="D74" s="4"/>
    </row>
    <row r="75" spans="2:4" ht="15">
      <c r="B75" s="4"/>
      <c r="C75" s="4"/>
      <c r="D75" s="4"/>
    </row>
    <row r="76" spans="2:4" ht="15">
      <c r="B76" s="4"/>
      <c r="C76" s="4"/>
      <c r="D76" s="4"/>
    </row>
    <row r="77" spans="2:4" ht="15">
      <c r="B77" s="4"/>
      <c r="C77" s="4"/>
      <c r="D77" s="4"/>
    </row>
    <row r="78" spans="2:4" ht="15">
      <c r="B78" s="4"/>
      <c r="C78" s="4"/>
      <c r="D78" s="4"/>
    </row>
    <row r="79" spans="2:4" ht="15">
      <c r="B79" s="4"/>
      <c r="C79" s="4"/>
      <c r="D79" s="4"/>
    </row>
    <row r="80" spans="2:4" ht="15">
      <c r="B80" s="4"/>
      <c r="C80" s="4"/>
      <c r="D80" s="4"/>
    </row>
    <row r="81" spans="2:4" ht="15">
      <c r="B81" s="4"/>
      <c r="C81" s="4"/>
      <c r="D81" s="4"/>
    </row>
    <row r="82" spans="2:4" ht="15">
      <c r="B82" s="4"/>
      <c r="C82" s="4"/>
      <c r="D82" s="4"/>
    </row>
    <row r="83" spans="2:4" ht="15">
      <c r="B83" s="4"/>
      <c r="C83" s="4"/>
      <c r="D83" s="4"/>
    </row>
    <row r="84" spans="2:4" ht="15">
      <c r="B84" s="4"/>
      <c r="C84" s="4"/>
      <c r="D84" s="4"/>
    </row>
    <row r="85" spans="2:4" ht="15">
      <c r="B85" s="4"/>
      <c r="C85" s="4"/>
      <c r="D85" s="4"/>
    </row>
    <row r="86" spans="2:4" ht="15">
      <c r="B86" s="4"/>
      <c r="C86" s="4"/>
      <c r="D86" s="4"/>
    </row>
    <row r="87" spans="2:4" ht="15">
      <c r="B87" s="4"/>
      <c r="C87" s="4"/>
      <c r="D87" s="4"/>
    </row>
    <row r="88" spans="2:4" ht="15">
      <c r="B88" s="4"/>
      <c r="C88" s="4"/>
      <c r="D88" s="4"/>
    </row>
    <row r="89" spans="2:4" ht="15">
      <c r="B89" s="4"/>
      <c r="C89" s="4"/>
      <c r="D89" s="4"/>
    </row>
    <row r="90" spans="2:4" ht="15">
      <c r="B90" s="4"/>
      <c r="C90" s="4"/>
      <c r="D90" s="4"/>
    </row>
    <row r="91" spans="2:4" ht="15">
      <c r="B91" s="4"/>
      <c r="C91" s="4"/>
      <c r="D91" s="4"/>
    </row>
    <row r="92" spans="2:4" ht="15">
      <c r="B92" s="4"/>
      <c r="C92" s="4"/>
      <c r="D92" s="4"/>
    </row>
    <row r="93" spans="2:4" ht="15">
      <c r="B93" s="4"/>
      <c r="C93" s="4"/>
      <c r="D93" s="4"/>
    </row>
    <row r="94" spans="2:4" ht="15">
      <c r="B94" s="4"/>
      <c r="C94" s="4"/>
      <c r="D94" s="4"/>
    </row>
    <row r="95" spans="2:4" ht="15">
      <c r="B95" s="4"/>
      <c r="C95" s="4"/>
      <c r="D95" s="4"/>
    </row>
    <row r="96" spans="2:4" ht="15">
      <c r="B96" s="4"/>
      <c r="C96" s="4"/>
      <c r="D96" s="4"/>
    </row>
    <row r="97" spans="5:7" s="4" customFormat="1" ht="15">
      <c r="E97" s="1"/>
      <c r="F97" s="1"/>
      <c r="G97" s="1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2016-10-11T03:46:17Z</cp:lastPrinted>
  <dcterms:created xsi:type="dcterms:W3CDTF">2016-10-07T09:42:35Z</dcterms:created>
  <dcterms:modified xsi:type="dcterms:W3CDTF">2016-10-18T10:50:28Z</dcterms:modified>
  <cp:category/>
  <cp:version/>
  <cp:contentType/>
  <cp:contentStatus/>
</cp:coreProperties>
</file>