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195" windowHeight="5970"/>
  </bookViews>
  <sheets>
    <sheet name="Лист1" sheetId="1" r:id="rId1"/>
  </sheets>
  <definedNames>
    <definedName name="_xlnm.Print_Area" localSheetId="0">Лист1!$A$1:$O$39</definedName>
  </definedNames>
  <calcPr calcId="145621"/>
</workbook>
</file>

<file path=xl/calcChain.xml><?xml version="1.0" encoding="utf-8"?>
<calcChain xmlns="http://schemas.openxmlformats.org/spreadsheetml/2006/main">
  <c r="K9" i="1" l="1"/>
  <c r="K6" i="1"/>
  <c r="K8" i="1"/>
  <c r="K27" i="1"/>
  <c r="K13" i="1"/>
  <c r="I35" i="1"/>
  <c r="G11" i="1"/>
  <c r="G8" i="1" s="1"/>
  <c r="G16" i="1"/>
  <c r="G19" i="1"/>
  <c r="G6" i="1" l="1"/>
  <c r="K30" i="1"/>
  <c r="K17" i="1"/>
  <c r="K18" i="1"/>
  <c r="K14" i="1"/>
  <c r="K16" i="1" l="1"/>
  <c r="K28" i="1"/>
  <c r="K26" i="1" s="1"/>
  <c r="K31" i="1"/>
  <c r="K29" i="1" s="1"/>
  <c r="K33" i="1"/>
  <c r="K34" i="1"/>
  <c r="K35" i="1"/>
  <c r="K38" i="1"/>
  <c r="K39" i="1"/>
  <c r="K11" i="1"/>
  <c r="K20" i="1"/>
  <c r="K21" i="1"/>
  <c r="K23" i="1"/>
  <c r="K19" i="1" l="1"/>
  <c r="H19" i="1"/>
  <c r="I19" i="1"/>
  <c r="J19" i="1"/>
  <c r="M21" i="1" l="1"/>
  <c r="L21" i="1"/>
  <c r="M20" i="1"/>
  <c r="O20" i="1" l="1"/>
  <c r="O21" i="1"/>
  <c r="N21" i="1"/>
  <c r="M12" i="1"/>
  <c r="M13" i="1"/>
  <c r="M14" i="1"/>
  <c r="M17" i="1"/>
  <c r="M18" i="1"/>
  <c r="M19" i="1"/>
  <c r="M23" i="1"/>
  <c r="M24" i="1"/>
  <c r="M25" i="1"/>
  <c r="M27" i="1"/>
  <c r="M28" i="1"/>
  <c r="M30" i="1"/>
  <c r="M31" i="1"/>
  <c r="M33" i="1"/>
  <c r="M34" i="1"/>
  <c r="M35" i="1"/>
  <c r="M37" i="1"/>
  <c r="M38" i="1"/>
  <c r="M39" i="1"/>
  <c r="J32" i="1"/>
  <c r="J29" i="1"/>
  <c r="J26" i="1"/>
  <c r="J16" i="1"/>
  <c r="J11" i="1"/>
  <c r="J8" i="1" s="1"/>
  <c r="G32" i="1"/>
  <c r="G29" i="1"/>
  <c r="G9" i="1" s="1"/>
  <c r="G26" i="1"/>
  <c r="J9" i="1" l="1"/>
  <c r="J6" i="1"/>
  <c r="M32" i="1" l="1"/>
  <c r="M29" i="1"/>
  <c r="M26" i="1"/>
  <c r="M16" i="1"/>
  <c r="N19" i="1" l="1"/>
  <c r="O19" i="1"/>
  <c r="H29" i="1" l="1"/>
  <c r="L18" i="1" l="1"/>
  <c r="L39" i="1" l="1"/>
  <c r="L37" i="1"/>
  <c r="L35" i="1"/>
  <c r="O34" i="1"/>
  <c r="L33" i="1"/>
  <c r="I32" i="1"/>
  <c r="H32" i="1"/>
  <c r="K32" i="1" s="1"/>
  <c r="L31" i="1"/>
  <c r="O31" i="1"/>
  <c r="L30" i="1"/>
  <c r="O30" i="1"/>
  <c r="I29" i="1"/>
  <c r="L28" i="1"/>
  <c r="L27" i="1"/>
  <c r="I26" i="1"/>
  <c r="H26" i="1"/>
  <c r="L25" i="1"/>
  <c r="L24" i="1"/>
  <c r="L23" i="1"/>
  <c r="L19" i="1"/>
  <c r="N18" i="1"/>
  <c r="L17" i="1"/>
  <c r="N17" i="1"/>
  <c r="I16" i="1"/>
  <c r="H16" i="1"/>
  <c r="L14" i="1"/>
  <c r="O14" i="1"/>
  <c r="L13" i="1"/>
  <c r="O13" i="1"/>
  <c r="L12" i="1"/>
  <c r="N12" i="1"/>
  <c r="I11" i="1"/>
  <c r="I8" i="1" s="1"/>
  <c r="H11" i="1"/>
  <c r="H8" i="1" l="1"/>
  <c r="O32" i="1"/>
  <c r="I9" i="1"/>
  <c r="L16" i="1"/>
  <c r="O23" i="1"/>
  <c r="O25" i="1"/>
  <c r="M11" i="1"/>
  <c r="O35" i="1"/>
  <c r="O37" i="1"/>
  <c r="O38" i="1"/>
  <c r="O39" i="1"/>
  <c r="O33" i="1"/>
  <c r="O27" i="1"/>
  <c r="O28" i="1"/>
  <c r="I6" i="1"/>
  <c r="L8" i="1"/>
  <c r="L11" i="1"/>
  <c r="O12" i="1"/>
  <c r="N13" i="1"/>
  <c r="N14" i="1"/>
  <c r="O17" i="1"/>
  <c r="O18" i="1"/>
  <c r="N23" i="1"/>
  <c r="N25" i="1"/>
  <c r="L26" i="1"/>
  <c r="N27" i="1"/>
  <c r="N28" i="1"/>
  <c r="L29" i="1"/>
  <c r="N30" i="1"/>
  <c r="N31" i="1"/>
  <c r="L32" i="1"/>
  <c r="N33" i="1"/>
  <c r="N35" i="1"/>
  <c r="N37" i="1"/>
  <c r="N39" i="1"/>
  <c r="M8" i="1"/>
  <c r="H6" i="1" l="1"/>
  <c r="N6" i="1" s="1"/>
  <c r="H9" i="1"/>
  <c r="N26" i="1"/>
  <c r="O16" i="1"/>
  <c r="N16" i="1"/>
  <c r="O29" i="1"/>
  <c r="N32" i="1"/>
  <c r="O26" i="1"/>
  <c r="M9" i="1"/>
  <c r="N29" i="1"/>
  <c r="L9" i="1"/>
  <c r="O8" i="1"/>
  <c r="M6" i="1"/>
  <c r="N11" i="1"/>
  <c r="N8" i="1"/>
  <c r="O11" i="1"/>
  <c r="L6" i="1"/>
  <c r="O6" i="1" l="1"/>
  <c r="N9" i="1"/>
  <c r="O9" i="1"/>
  <c r="N24" i="1" l="1"/>
  <c r="O24" i="1"/>
</calcChain>
</file>

<file path=xl/sharedStrings.xml><?xml version="1.0" encoding="utf-8"?>
<sst xmlns="http://schemas.openxmlformats.org/spreadsheetml/2006/main" count="62" uniqueCount="38">
  <si>
    <t>Динамика поступлений  по УФНС России по Томской области</t>
  </si>
  <si>
    <t>Темп роста по общей сумме поступлений, %</t>
  </si>
  <si>
    <t>Увели-чение, (снижение) млн.руб.</t>
  </si>
  <si>
    <t>Темп роста без переданных,%</t>
  </si>
  <si>
    <t>Показатели</t>
  </si>
  <si>
    <t>МРИ 2</t>
  </si>
  <si>
    <t>Другие МРИ по КН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</si>
  <si>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</si>
  <si>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</si>
  <si>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</si>
  <si>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</si>
  <si>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</si>
  <si>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</si>
  <si>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</si>
  <si>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</si>
  <si>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</si>
  <si>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</si>
  <si>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>X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</si>
  <si>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</si>
  <si>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</si>
  <si>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</si>
  <si>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</si>
  <si>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</si>
  <si>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</si>
  <si>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t xml:space="preserve">                    в консолидированный бюджет субъекта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</si>
  <si>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</si>
  <si>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</si>
  <si>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</si>
  <si>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</si>
  <si>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Межрайонные по КН</t>
  </si>
  <si>
    <t>Страховые взносы на обязательное социальное страхование в РФ</t>
  </si>
  <si>
    <t>2020 год</t>
  </si>
  <si>
    <t>2021 год</t>
  </si>
  <si>
    <t xml:space="preserve">      НДФЛ</t>
  </si>
  <si>
    <t>На 01.01.2021г.</t>
  </si>
  <si>
    <t>На 01.01.2021г. без переданных</t>
  </si>
  <si>
    <t>На 01.01.2022г.</t>
  </si>
  <si>
    <t>На 01.01.2022г. без переданных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</si>
</sst>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0.0%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1" applyFill="1"/>
    <xf numFmtId="164" fontId="1" fillId="0" borderId="0" xfId="1" applyNumberFormat="1" applyFill="1"/>
    <xf numFmtId="0" fontId="1" fillId="0" borderId="1" xfId="1" applyFill="1" applyBorder="1"/>
    <xf numFmtId="164" fontId="0" fillId="0" borderId="1" xfId="1" applyNumberFormat="1" applyFont="1" applyFill="1" applyBorder="1" applyAlignment="1">
      <alignment wrapText="1" shrinkToFit="1"/>
    </xf>
    <xf numFmtId="164" fontId="1" fillId="0" borderId="1" xfId="1" applyNumberFormat="1" applyFill="1" applyBorder="1"/>
    <xf numFmtId="164" fontId="1" fillId="0" borderId="1" xfId="1" applyNumberFormat="1" applyFill="1" applyBorder="1" applyAlignment="1">
      <alignment wrapText="1" shrinkToFit="1"/>
    </xf>
    <xf numFmtId="0" fontId="7" fillId="0" borderId="1" xfId="1" applyFont="1" applyFill="1" applyBorder="1"/>
    <xf numFmtId="0" fontId="3" fillId="0" borderId="1" xfId="1" applyFont="1" applyFill="1" applyBorder="1"/>
    <xf numFmtId="0" fontId="3" fillId="0" borderId="1" xfId="1" applyFont="1" applyFill="1" applyBorder="1" applyAlignment="1">
      <alignment wrapText="1" shrinkToFit="1"/>
    </xf>
    <xf numFmtId="0" fontId="8" fillId="0" borderId="1" xfId="1" applyFont="1" applyFill="1" applyBorder="1" applyAlignment="1">
      <alignment wrapText="1" shrinkToFit="1"/>
    </xf>
    <xf numFmtId="0" fontId="5" fillId="0" borderId="0" xfId="1" applyFont="1" applyFill="1"/>
    <xf numFmtId="0" fontId="1" fillId="0" borderId="1" xfId="1" applyFont="1" applyFill="1" applyBorder="1" applyAlignment="1">
      <alignment wrapText="1" shrinkToFit="1"/>
    </xf>
    <xf numFmtId="0" fontId="0" fillId="0" borderId="0" xfId="1" applyFont="1" applyFill="1"/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0" fontId="6" fillId="0" borderId="1" xfId="1" applyFont="1" applyFill="1" applyBorder="1" applyAlignment="1">
      <alignment wrapText="1" shrinkToFit="1"/>
    </xf>
    <xf numFmtId="0" fontId="8" fillId="0" borderId="1" xfId="0" applyFont="1" applyFill="1" applyBorder="1" applyAlignment="1">
      <alignment wrapText="1" shrinkToFit="1"/>
    </xf>
    <xf numFmtId="164" fontId="1" fillId="0" borderId="0" xfId="1" applyNumberFormat="1" applyFont="1" applyFill="1"/>
    <xf numFmtId="164" fontId="1" fillId="0" borderId="1" xfId="1" applyNumberFormat="1" applyFont="1" applyFill="1" applyBorder="1"/>
    <xf numFmtId="164" fontId="3" fillId="0" borderId="1" xfId="1" applyNumberFormat="1" applyFont="1" applyFill="1" applyBorder="1"/>
    <xf numFmtId="166" fontId="3" fillId="0" borderId="1" xfId="1" applyNumberFormat="1" applyFont="1" applyFill="1" applyBorder="1"/>
    <xf numFmtId="166" fontId="1" fillId="0" borderId="1" xfId="1" applyNumberFormat="1" applyFont="1" applyFill="1" applyBorder="1"/>
    <xf numFmtId="166" fontId="10" fillId="0" borderId="1" xfId="1" applyNumberFormat="1" applyFont="1" applyFill="1" applyBorder="1"/>
    <xf numFmtId="166" fontId="5" fillId="0" borderId="1" xfId="1" applyNumberFormat="1" applyFont="1" applyFill="1" applyBorder="1"/>
    <xf numFmtId="166" fontId="3" fillId="0" borderId="1" xfId="1" applyNumberFormat="1" applyFont="1" applyFill="1" applyBorder="1"/>
    <xf numFmtId="166" fontId="6" fillId="0" borderId="1" xfId="1" applyNumberFormat="1" applyFont="1" applyFill="1" applyBorder="1"/>
    <xf numFmtId="166" fontId="1" fillId="0" borderId="1" xfId="1" applyNumberFormat="1" applyFont="1" applyFill="1" applyBorder="1"/>
    <xf numFmtId="166" fontId="5" fillId="0" borderId="1" xfId="1" applyNumberFormat="1" applyFont="1" applyFill="1" applyBorder="1"/>
    <xf numFmtId="166" fontId="10" fillId="0" borderId="1" xfId="1" applyNumberFormat="1" applyFon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>
      <alignment horizontal="right"/>
    </xf>
    <xf numFmtId="166" fontId="3" fillId="0" borderId="1" xfId="1" applyNumberFormat="1" applyFont="1" applyFill="1" applyBorder="1"/>
    <xf numFmtId="166" fontId="1" fillId="0" borderId="1" xfId="1" applyNumberFormat="1" applyFont="1" applyFill="1" applyBorder="1"/>
    <xf numFmtId="166" fontId="5" fillId="0" borderId="1" xfId="1" applyNumberFormat="1" applyFont="1" applyFill="1" applyBorder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165" fontId="1" fillId="0" borderId="1" xfId="1" applyNumberFormat="1" applyFont="1" applyFill="1" applyBorder="1"/>
    <xf numFmtId="165" fontId="5" fillId="0" borderId="1" xfId="1" applyNumberFormat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164" fontId="1" fillId="0" borderId="1" xfId="1" applyNumberFormat="1" applyFont="1" applyFill="1" applyBorder="1"/>
    <xf numFmtId="49" fontId="1" fillId="0" borderId="1" xfId="1" applyNumberFormat="1" applyFont="1" applyFill="1" applyBorder="1" applyAlignment="1">
      <alignment horizontal="center"/>
    </xf>
    <xf numFmtId="164" fontId="1" fillId="0" borderId="0" xfId="1" applyNumberFormat="1" applyFont="1" applyFill="1"/>
    <xf numFmtId="0" fontId="1" fillId="0" borderId="0" xfId="1" applyFont="1" applyFill="1"/>
    <xf numFmtId="166" fontId="9" fillId="0" borderId="1" xfId="1" applyNumberFormat="1" applyFont="1" applyFill="1" applyBorder="1"/>
    <xf numFmtId="166" fontId="1" fillId="0" borderId="1" xfId="1" applyNumberFormat="1" applyFont="1" applyFill="1" applyBorder="1"/>
    <xf numFmtId="166" fontId="10" fillId="0" borderId="1" xfId="1" applyNumberFormat="1" applyFont="1" applyFill="1" applyBorder="1"/>
    <xf numFmtId="166" fontId="5" fillId="0" borderId="1" xfId="1" applyNumberFormat="1" applyFont="1" applyFill="1" applyBorder="1"/>
    <xf numFmtId="166" fontId="10" fillId="0" borderId="1" xfId="1" applyNumberFormat="1" applyFont="1" applyFill="1" applyBorder="1" applyAlignment="1">
      <alignment horizontal="center"/>
    </xf>
    <xf numFmtId="166" fontId="1" fillId="0" borderId="1" xfId="1" applyNumberFormat="1" applyFon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right"/>
    </xf>
    <xf numFmtId="166" fontId="10" fillId="0" borderId="1" xfId="1" applyNumberFormat="1" applyFont="1" applyFill="1" applyBorder="1" applyAlignment="1">
      <alignment horizontal="right"/>
    </xf>
    <xf numFmtId="166" fontId="5" fillId="0" borderId="0" xfId="1" applyNumberFormat="1" applyFont="1" applyFill="1"/>
    <xf numFmtId="164" fontId="1" fillId="0" borderId="4" xfId="1" applyNumberFormat="1" applyFont="1" applyFill="1" applyBorder="1" applyAlignment="1">
      <alignment horizontal="center" wrapText="1" shrinkToFit="1"/>
    </xf>
    <xf numFmtId="164" fontId="1" fillId="0" borderId="5" xfId="1" applyNumberFormat="1" applyFont="1" applyFill="1" applyBorder="1" applyAlignment="1">
      <alignment horizontal="center" wrapText="1" shrinkToFit="1"/>
    </xf>
    <xf numFmtId="164" fontId="0" fillId="0" borderId="2" xfId="1" applyNumberFormat="1" applyFon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  <xf numFmtId="166" fontId="3" fillId="2" borderId="1" xfId="1" applyNumberFormat="1" applyFont="1" applyFill="1" applyBorder="1"/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75"/>
  <sheetViews>
    <sheetView tabSelected="1" view="pageBreakPreview" zoomScaleNormal="100" zoomScaleSheetLayoutView="10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D16" sqref="D16"/>
    </sheetView>
  </sheetViews>
  <sheetFormatPr defaultColWidth="9.140625" defaultRowHeight="12.75" x14ac:dyDescent="0.2"/>
  <cols>
    <col min="1" max="1" width="33.28515625" style="1" customWidth="1"/>
    <col min="2" max="2" width="13.7109375" style="2" customWidth="1"/>
    <col min="3" max="3" width="9.42578125" style="2" customWidth="1"/>
    <col min="4" max="4" width="8.140625" style="2" customWidth="1"/>
    <col min="5" max="5" width="12.85546875" style="2" customWidth="1"/>
    <col min="6" max="7" width="13.28515625" style="2" customWidth="1"/>
    <col min="8" max="8" width="10.140625" style="2" customWidth="1"/>
    <col min="9" max="10" width="9" style="2" customWidth="1"/>
    <col min="11" max="11" width="13.85546875" style="2" customWidth="1"/>
    <col min="12" max="12" width="11.7109375" style="44" customWidth="1"/>
    <col min="13" max="13" width="11.5703125" style="44" customWidth="1"/>
    <col min="14" max="14" width="11.28515625" style="45" customWidth="1"/>
    <col min="15" max="15" width="11.7109375" style="45" customWidth="1"/>
    <col min="16" max="16384" width="9.140625" style="1"/>
  </cols>
  <sheetData>
    <row r="2" spans="1:17" x14ac:dyDescent="0.2">
      <c r="B2" s="2" t="s">
        <v>0</v>
      </c>
    </row>
    <row r="4" spans="1:17" ht="15" x14ac:dyDescent="0.25">
      <c r="A4" s="3"/>
      <c r="B4" s="57" t="s">
        <v>31</v>
      </c>
      <c r="C4" s="58"/>
      <c r="D4" s="58"/>
      <c r="E4" s="58"/>
      <c r="F4" s="58"/>
      <c r="G4" s="57" t="s">
        <v>32</v>
      </c>
      <c r="H4" s="58"/>
      <c r="I4" s="58"/>
      <c r="J4" s="58"/>
      <c r="K4" s="58"/>
      <c r="L4" s="59" t="s">
        <v>1</v>
      </c>
      <c r="M4" s="55" t="s">
        <v>2</v>
      </c>
      <c r="N4" s="61" t="s">
        <v>3</v>
      </c>
      <c r="O4" s="55" t="s">
        <v>2</v>
      </c>
    </row>
    <row r="5" spans="1:17" ht="60" x14ac:dyDescent="0.25">
      <c r="A5" s="3" t="s">
        <v>4</v>
      </c>
      <c r="B5" s="4" t="s">
        <v>34</v>
      </c>
      <c r="C5" s="5" t="s">
        <v>5</v>
      </c>
      <c r="D5" s="6" t="s">
        <v>6</v>
      </c>
      <c r="E5" s="6" t="s">
        <v>29</v>
      </c>
      <c r="F5" s="4" t="s">
        <v>35</v>
      </c>
      <c r="G5" s="4" t="s">
        <v>36</v>
      </c>
      <c r="H5" s="5" t="s">
        <v>5</v>
      </c>
      <c r="I5" s="6" t="s">
        <v>6</v>
      </c>
      <c r="J5" s="6" t="s">
        <v>29</v>
      </c>
      <c r="K5" s="4" t="s">
        <v>37</v>
      </c>
      <c r="L5" s="60"/>
      <c r="M5" s="56"/>
      <c r="N5" s="61"/>
      <c r="O5" s="56"/>
    </row>
    <row r="6" spans="1:17" ht="45" customHeight="1" x14ac:dyDescent="0.2">
      <c r="A6" s="14" t="s">
        <v>7</v>
      </c>
      <c r="B6" s="22">
        <v>206993.7</v>
      </c>
      <c r="C6" s="33">
        <v>73532.800000000003</v>
      </c>
      <c r="D6" s="33">
        <v>3901</v>
      </c>
      <c r="E6" s="33">
        <v>10602.1</v>
      </c>
      <c r="F6" s="33">
        <v>118957.7</v>
      </c>
      <c r="G6" s="37">
        <f>G8+G39</f>
        <v>300993.90000000002</v>
      </c>
      <c r="H6" s="37">
        <f t="shared" ref="H6:I6" si="0">H8+H39</f>
        <v>158322.49999999997</v>
      </c>
      <c r="I6" s="37">
        <f t="shared" si="0"/>
        <v>2019.2</v>
      </c>
      <c r="J6" s="37">
        <f t="shared" ref="J6:K6" si="1">J8+J39</f>
        <v>9751.7000000000007</v>
      </c>
      <c r="K6" s="37">
        <f t="shared" si="1"/>
        <v>130900.6</v>
      </c>
      <c r="L6" s="36">
        <f>G6/B6</f>
        <v>1.4541210674527776</v>
      </c>
      <c r="M6" s="37">
        <f>G6-B6</f>
        <v>94000.200000000012</v>
      </c>
      <c r="N6" s="36">
        <f>K6/F6</f>
        <v>1.1003961912511759</v>
      </c>
      <c r="O6" s="37">
        <f>K6-F6</f>
        <v>11942.900000000009</v>
      </c>
      <c r="Q6" s="2"/>
    </row>
    <row r="7" spans="1:17" x14ac:dyDescent="0.2">
      <c r="A7" s="3" t="s">
        <v>8</v>
      </c>
      <c r="B7" s="23"/>
      <c r="C7" s="34"/>
      <c r="D7" s="34"/>
      <c r="E7" s="34"/>
      <c r="F7" s="34"/>
      <c r="G7" s="48"/>
      <c r="H7" s="48"/>
      <c r="I7" s="47"/>
      <c r="J7" s="47"/>
      <c r="K7" s="46"/>
      <c r="L7" s="36"/>
      <c r="M7" s="37"/>
      <c r="N7" s="36"/>
      <c r="O7" s="37"/>
    </row>
    <row r="8" spans="1:17" ht="25.5" x14ac:dyDescent="0.2">
      <c r="A8" s="14" t="s">
        <v>9</v>
      </c>
      <c r="B8" s="22">
        <v>158789.4</v>
      </c>
      <c r="C8" s="33">
        <v>73532.800000000003</v>
      </c>
      <c r="D8" s="33">
        <v>3901</v>
      </c>
      <c r="E8" s="33">
        <v>10602.1</v>
      </c>
      <c r="F8" s="33">
        <v>70753.399999999994</v>
      </c>
      <c r="G8" s="37">
        <f t="shared" ref="G8" si="2">G11+G38</f>
        <v>250797.00000000003</v>
      </c>
      <c r="H8" s="37">
        <f t="shared" ref="H8:I8" si="3">H11+H38</f>
        <v>158323.19999999998</v>
      </c>
      <c r="I8" s="37">
        <f t="shared" si="3"/>
        <v>2019.2</v>
      </c>
      <c r="J8" s="37">
        <f t="shared" ref="J8:K8" si="4">J11+J38</f>
        <v>9752</v>
      </c>
      <c r="K8" s="37">
        <f t="shared" si="4"/>
        <v>80702.7</v>
      </c>
      <c r="L8" s="36">
        <f>G8/B8</f>
        <v>1.5794316245290936</v>
      </c>
      <c r="M8" s="37">
        <f>G8-B8</f>
        <v>92007.600000000035</v>
      </c>
      <c r="N8" s="36">
        <f>K8/F8</f>
        <v>1.1406193907289262</v>
      </c>
      <c r="O8" s="37">
        <f>K8-F8</f>
        <v>9949.3000000000029</v>
      </c>
    </row>
    <row r="9" spans="1:17" ht="38.25" x14ac:dyDescent="0.2">
      <c r="A9" s="14" t="s">
        <v>10</v>
      </c>
      <c r="B9" s="22">
        <v>100834.29999999999</v>
      </c>
      <c r="C9" s="33">
        <v>21136</v>
      </c>
      <c r="D9" s="33">
        <v>3901</v>
      </c>
      <c r="E9" s="33">
        <v>7095.1</v>
      </c>
      <c r="F9" s="33">
        <v>68702.099999999991</v>
      </c>
      <c r="G9" s="37">
        <f t="shared" ref="G9" si="5">G8-G29</f>
        <v>143124.60000000003</v>
      </c>
      <c r="H9" s="37">
        <f t="shared" ref="H9:I9" si="6">H8-H29</f>
        <v>61325.299999999974</v>
      </c>
      <c r="I9" s="37">
        <f t="shared" si="6"/>
        <v>2019.2</v>
      </c>
      <c r="J9" s="37">
        <f t="shared" ref="J9:K9" si="7">J8-J29</f>
        <v>3095.8</v>
      </c>
      <c r="K9" s="37">
        <f t="shared" si="7"/>
        <v>76684.399999999994</v>
      </c>
      <c r="L9" s="36">
        <f>G9/B9</f>
        <v>1.4194039131525686</v>
      </c>
      <c r="M9" s="37">
        <f>G9-B9</f>
        <v>42290.300000000047</v>
      </c>
      <c r="N9" s="36">
        <f>K9/F9</f>
        <v>1.1161871325621779</v>
      </c>
      <c r="O9" s="37">
        <f>K9-F9</f>
        <v>7982.3000000000029</v>
      </c>
    </row>
    <row r="10" spans="1:17" x14ac:dyDescent="0.2">
      <c r="A10" s="3" t="s">
        <v>8</v>
      </c>
      <c r="B10" s="23"/>
      <c r="C10" s="34"/>
      <c r="D10" s="34"/>
      <c r="E10" s="34"/>
      <c r="F10" s="34"/>
      <c r="G10" s="48"/>
      <c r="H10" s="48"/>
      <c r="I10" s="47"/>
      <c r="J10" s="47"/>
      <c r="K10" s="37"/>
      <c r="L10" s="36"/>
      <c r="M10" s="37"/>
      <c r="N10" s="36"/>
      <c r="O10" s="37"/>
    </row>
    <row r="11" spans="1:17" ht="47.25" x14ac:dyDescent="0.25">
      <c r="A11" s="15" t="s">
        <v>11</v>
      </c>
      <c r="B11" s="22">
        <v>158788.79999999999</v>
      </c>
      <c r="C11" s="33">
        <v>73532.800000000003</v>
      </c>
      <c r="D11" s="33">
        <v>3901</v>
      </c>
      <c r="E11" s="33">
        <v>10602.1</v>
      </c>
      <c r="F11" s="33">
        <v>70752.799999999988</v>
      </c>
      <c r="G11" s="37">
        <f t="shared" ref="G11" si="8">SUM(G12:G13)</f>
        <v>250764.30000000002</v>
      </c>
      <c r="H11" s="37">
        <f t="shared" ref="H11:I11" si="9">SUM(H12:H13)</f>
        <v>158323.19999999998</v>
      </c>
      <c r="I11" s="37">
        <f t="shared" si="9"/>
        <v>2019.2</v>
      </c>
      <c r="J11" s="37">
        <f t="shared" ref="J11:K11" si="10">SUM(J12:J13)</f>
        <v>9752</v>
      </c>
      <c r="K11" s="37">
        <f t="shared" si="10"/>
        <v>80670</v>
      </c>
      <c r="L11" s="36">
        <f>G11/B11</f>
        <v>1.5792316586560264</v>
      </c>
      <c r="M11" s="37">
        <f>G11-B11</f>
        <v>91975.500000000029</v>
      </c>
      <c r="N11" s="36">
        <f>K11/F11</f>
        <v>1.1401668909216316</v>
      </c>
      <c r="O11" s="37">
        <f>K11-F11</f>
        <v>9917.2000000000116</v>
      </c>
    </row>
    <row r="12" spans="1:17" s="11" customFormat="1" x14ac:dyDescent="0.2">
      <c r="A12" s="16" t="s">
        <v>12</v>
      </c>
      <c r="B12" s="25">
        <v>107591.3</v>
      </c>
      <c r="C12" s="35">
        <v>72470.3</v>
      </c>
      <c r="D12" s="35">
        <v>2369.1999999999998</v>
      </c>
      <c r="E12" s="35">
        <v>9445.1</v>
      </c>
      <c r="F12" s="35">
        <v>23306.6</v>
      </c>
      <c r="G12" s="49">
        <v>191416.7</v>
      </c>
      <c r="H12" s="47">
        <v>152942.9</v>
      </c>
      <c r="I12" s="49">
        <v>1328.5</v>
      </c>
      <c r="J12" s="49">
        <v>9267.7999999999993</v>
      </c>
      <c r="K12" s="37">
        <v>27877.599999999999</v>
      </c>
      <c r="L12" s="40">
        <f>G12/B12</f>
        <v>1.7791094633116247</v>
      </c>
      <c r="M12" s="37">
        <f>G12-B12</f>
        <v>83825.400000000009</v>
      </c>
      <c r="N12" s="40">
        <f>K12/F12</f>
        <v>1.196124702873864</v>
      </c>
      <c r="O12" s="41">
        <f>K12-F12</f>
        <v>4571</v>
      </c>
      <c r="P12" s="54"/>
    </row>
    <row r="13" spans="1:17" x14ac:dyDescent="0.2">
      <c r="A13" s="7" t="s">
        <v>13</v>
      </c>
      <c r="B13" s="23">
        <v>51197.5</v>
      </c>
      <c r="C13" s="34">
        <v>1062.5</v>
      </c>
      <c r="D13" s="34">
        <v>1531.8</v>
      </c>
      <c r="E13" s="34">
        <v>1157</v>
      </c>
      <c r="F13" s="35">
        <v>47446.2</v>
      </c>
      <c r="G13" s="47">
        <v>59347.6</v>
      </c>
      <c r="H13" s="47">
        <v>5380.3</v>
      </c>
      <c r="I13" s="47">
        <v>690.7</v>
      </c>
      <c r="J13" s="47">
        <v>484.2</v>
      </c>
      <c r="K13" s="37">
        <f t="shared" ref="K13:K23" si="11">G13-H13-I13-J13</f>
        <v>52792.4</v>
      </c>
      <c r="L13" s="36">
        <f>G13/B13</f>
        <v>1.1591894135455834</v>
      </c>
      <c r="M13" s="37">
        <f>G13-B13</f>
        <v>8150.0999999999985</v>
      </c>
      <c r="N13" s="36">
        <f>K13/F13</f>
        <v>1.112679202970944</v>
      </c>
      <c r="O13" s="37">
        <f>K13-F13</f>
        <v>5346.2000000000044</v>
      </c>
    </row>
    <row r="14" spans="1:17" x14ac:dyDescent="0.2">
      <c r="A14" s="7" t="s">
        <v>14</v>
      </c>
      <c r="B14" s="23">
        <v>10632</v>
      </c>
      <c r="C14" s="34">
        <v>5.8</v>
      </c>
      <c r="D14" s="34">
        <v>0</v>
      </c>
      <c r="E14" s="34">
        <v>0</v>
      </c>
      <c r="F14" s="34">
        <v>10626.2</v>
      </c>
      <c r="G14" s="47">
        <v>11376.3</v>
      </c>
      <c r="H14" s="47">
        <v>13.2</v>
      </c>
      <c r="I14" s="47">
        <v>-0.5</v>
      </c>
      <c r="J14" s="47">
        <v>-0.2</v>
      </c>
      <c r="K14" s="37">
        <f t="shared" si="11"/>
        <v>11363.8</v>
      </c>
      <c r="L14" s="36">
        <f>G14/B14</f>
        <v>1.0700056433408578</v>
      </c>
      <c r="M14" s="37">
        <f>G14-B14</f>
        <v>744.29999999999927</v>
      </c>
      <c r="N14" s="36">
        <f>K14/F14</f>
        <v>1.0694133368466618</v>
      </c>
      <c r="O14" s="37">
        <f>K14-F14</f>
        <v>737.59999999999854</v>
      </c>
    </row>
    <row r="15" spans="1:17" x14ac:dyDescent="0.2">
      <c r="A15" s="3" t="s">
        <v>15</v>
      </c>
      <c r="B15" s="24"/>
      <c r="C15" s="34"/>
      <c r="D15" s="34"/>
      <c r="E15" s="34"/>
      <c r="F15" s="34"/>
      <c r="G15" s="48"/>
      <c r="H15" s="48"/>
      <c r="I15" s="48"/>
      <c r="J15" s="47"/>
      <c r="K15" s="46"/>
      <c r="L15" s="36"/>
      <c r="M15" s="37"/>
      <c r="N15" s="36"/>
      <c r="O15" s="37"/>
    </row>
    <row r="16" spans="1:17" x14ac:dyDescent="0.2">
      <c r="A16" s="8" t="s">
        <v>16</v>
      </c>
      <c r="B16" s="22">
        <v>10743.5</v>
      </c>
      <c r="C16" s="33">
        <v>1086.8</v>
      </c>
      <c r="D16" s="33">
        <v>1703.3999999999999</v>
      </c>
      <c r="E16" s="33">
        <v>1363.6</v>
      </c>
      <c r="F16" s="33">
        <v>6589.7000000000007</v>
      </c>
      <c r="G16" s="37">
        <f t="shared" ref="G16" si="12">SUM(G17:G18)</f>
        <v>16920.7</v>
      </c>
      <c r="H16" s="37">
        <f t="shared" ref="H16:I16" si="13">SUM(H17:H18)</f>
        <v>5660.8</v>
      </c>
      <c r="I16" s="37">
        <f t="shared" si="13"/>
        <v>758</v>
      </c>
      <c r="J16" s="37">
        <f t="shared" ref="J16" si="14">SUM(J17:J18)</f>
        <v>579.6</v>
      </c>
      <c r="K16" s="37">
        <f>SUM(K17:K18)</f>
        <v>9922.2999999999993</v>
      </c>
      <c r="L16" s="36">
        <f>G16/B16</f>
        <v>1.574970912644855</v>
      </c>
      <c r="M16" s="37">
        <f t="shared" ref="M16:M21" si="15">G16-B16</f>
        <v>6177.2000000000007</v>
      </c>
      <c r="N16" s="36">
        <f>K16/F16</f>
        <v>1.5057286371154981</v>
      </c>
      <c r="O16" s="37">
        <f t="shared" ref="O16:O21" si="16">K16-F16</f>
        <v>3332.5999999999985</v>
      </c>
    </row>
    <row r="17" spans="1:15" s="11" customFormat="1" x14ac:dyDescent="0.2">
      <c r="A17" s="16" t="s">
        <v>12</v>
      </c>
      <c r="B17" s="25">
        <v>898</v>
      </c>
      <c r="C17" s="35">
        <v>30</v>
      </c>
      <c r="D17" s="35">
        <v>171.6</v>
      </c>
      <c r="E17" s="35">
        <v>205</v>
      </c>
      <c r="F17" s="34">
        <v>491.4</v>
      </c>
      <c r="G17" s="49">
        <v>1533.8</v>
      </c>
      <c r="H17" s="49">
        <v>297.7</v>
      </c>
      <c r="I17" s="49">
        <v>2.7</v>
      </c>
      <c r="J17" s="49">
        <v>97.1</v>
      </c>
      <c r="K17" s="37">
        <f t="shared" si="11"/>
        <v>1136.3</v>
      </c>
      <c r="L17" s="39">
        <f>G17/B17</f>
        <v>1.7080178173719376</v>
      </c>
      <c r="M17" s="37">
        <f t="shared" si="15"/>
        <v>635.79999999999995</v>
      </c>
      <c r="N17" s="39">
        <f>K17/F17</f>
        <v>2.3123728123728124</v>
      </c>
      <c r="O17" s="41">
        <f t="shared" si="16"/>
        <v>644.9</v>
      </c>
    </row>
    <row r="18" spans="1:15" x14ac:dyDescent="0.2">
      <c r="A18" s="7" t="s">
        <v>13</v>
      </c>
      <c r="B18" s="23">
        <v>9845.5</v>
      </c>
      <c r="C18" s="34">
        <v>1056.8</v>
      </c>
      <c r="D18" s="34">
        <v>1531.8</v>
      </c>
      <c r="E18" s="34">
        <v>1158.5999999999999</v>
      </c>
      <c r="F18" s="34">
        <v>6098.3000000000011</v>
      </c>
      <c r="G18" s="47">
        <v>15386.9</v>
      </c>
      <c r="H18" s="47">
        <v>5363.1</v>
      </c>
      <c r="I18" s="47">
        <v>755.3</v>
      </c>
      <c r="J18" s="47">
        <v>482.5</v>
      </c>
      <c r="K18" s="37">
        <f t="shared" si="11"/>
        <v>8786</v>
      </c>
      <c r="L18" s="38">
        <f>G18/B18</f>
        <v>1.5628358133157279</v>
      </c>
      <c r="M18" s="37">
        <f t="shared" si="15"/>
        <v>5541.4</v>
      </c>
      <c r="N18" s="38">
        <f>K18/F18</f>
        <v>1.4407293835987076</v>
      </c>
      <c r="O18" s="37">
        <f t="shared" si="16"/>
        <v>2687.6999999999989</v>
      </c>
    </row>
    <row r="19" spans="1:15" x14ac:dyDescent="0.2">
      <c r="A19" s="8" t="s">
        <v>33</v>
      </c>
      <c r="B19" s="22">
        <v>24376.1</v>
      </c>
      <c r="C19" s="37">
        <v>0</v>
      </c>
      <c r="D19" s="37">
        <v>0</v>
      </c>
      <c r="E19" s="37">
        <v>0</v>
      </c>
      <c r="F19" s="37">
        <v>24376.1</v>
      </c>
      <c r="G19" s="62">
        <f>SUM(G20:G21)</f>
        <v>25474.9</v>
      </c>
      <c r="H19" s="37">
        <f t="shared" ref="H19:J19" si="17">SUM(H20:H21)</f>
        <v>2.2000000000000002</v>
      </c>
      <c r="I19" s="37">
        <f t="shared" si="17"/>
        <v>-1.8</v>
      </c>
      <c r="J19" s="37">
        <f t="shared" si="17"/>
        <v>-1.5</v>
      </c>
      <c r="K19" s="37">
        <f>SUM(K20:K21)</f>
        <v>25476</v>
      </c>
      <c r="L19" s="36">
        <f>G19/B19</f>
        <v>1.0450769401175743</v>
      </c>
      <c r="M19" s="37">
        <f t="shared" si="15"/>
        <v>1098.8000000000029</v>
      </c>
      <c r="N19" s="36">
        <f>K19/F19</f>
        <v>1.0451220662862395</v>
      </c>
      <c r="O19" s="37">
        <f t="shared" si="16"/>
        <v>1099.9000000000015</v>
      </c>
    </row>
    <row r="20" spans="1:15" x14ac:dyDescent="0.2">
      <c r="A20" s="16" t="s">
        <v>12</v>
      </c>
      <c r="B20" s="20">
        <v>0</v>
      </c>
      <c r="C20" s="42">
        <v>0</v>
      </c>
      <c r="D20" s="42">
        <v>0</v>
      </c>
      <c r="E20" s="42">
        <v>0</v>
      </c>
      <c r="F20" s="42">
        <v>0</v>
      </c>
      <c r="G20" s="47">
        <v>162.69999999999999</v>
      </c>
      <c r="H20" s="47">
        <v>0</v>
      </c>
      <c r="I20" s="47">
        <v>0</v>
      </c>
      <c r="J20" s="47">
        <v>0</v>
      </c>
      <c r="K20" s="37">
        <f t="shared" si="11"/>
        <v>162.69999999999999</v>
      </c>
      <c r="L20" s="38"/>
      <c r="M20" s="37">
        <f t="shared" si="15"/>
        <v>162.69999999999999</v>
      </c>
      <c r="N20" s="38"/>
      <c r="O20" s="37">
        <f t="shared" si="16"/>
        <v>162.69999999999999</v>
      </c>
    </row>
    <row r="21" spans="1:15" x14ac:dyDescent="0.2">
      <c r="A21" s="7" t="s">
        <v>13</v>
      </c>
      <c r="B21" s="20">
        <v>24376.1</v>
      </c>
      <c r="C21" s="21">
        <v>0</v>
      </c>
      <c r="D21" s="21">
        <v>0</v>
      </c>
      <c r="E21" s="21">
        <v>0</v>
      </c>
      <c r="F21" s="21">
        <v>24376.1</v>
      </c>
      <c r="G21" s="47">
        <v>25312.2</v>
      </c>
      <c r="H21" s="47">
        <v>2.2000000000000002</v>
      </c>
      <c r="I21" s="47">
        <v>-1.8</v>
      </c>
      <c r="J21" s="47">
        <v>-1.5</v>
      </c>
      <c r="K21" s="37">
        <f t="shared" si="11"/>
        <v>25313.3</v>
      </c>
      <c r="L21" s="38">
        <f>G21/B21</f>
        <v>1.0384023695340929</v>
      </c>
      <c r="M21" s="37">
        <f t="shared" si="15"/>
        <v>936.10000000000218</v>
      </c>
      <c r="N21" s="38">
        <f>K21/F21</f>
        <v>1.0384474957027581</v>
      </c>
      <c r="O21" s="37">
        <f t="shared" si="16"/>
        <v>937.20000000000073</v>
      </c>
    </row>
    <row r="22" spans="1:15" x14ac:dyDescent="0.2">
      <c r="A22" s="8" t="s">
        <v>18</v>
      </c>
      <c r="B22" s="20"/>
      <c r="C22" s="42"/>
      <c r="D22" s="42"/>
      <c r="E22" s="42"/>
      <c r="F22" s="42"/>
      <c r="G22" s="48"/>
      <c r="H22" s="47"/>
      <c r="I22" s="48"/>
      <c r="J22" s="48"/>
      <c r="K22" s="46"/>
      <c r="L22" s="36"/>
      <c r="M22" s="37"/>
      <c r="N22" s="36"/>
      <c r="O22" s="37"/>
    </row>
    <row r="23" spans="1:15" x14ac:dyDescent="0.2">
      <c r="A23" s="7" t="s">
        <v>13</v>
      </c>
      <c r="B23" s="27">
        <v>3595.8</v>
      </c>
      <c r="C23" s="47">
        <v>0</v>
      </c>
      <c r="D23" s="47">
        <v>0</v>
      </c>
      <c r="E23" s="47">
        <v>0</v>
      </c>
      <c r="F23" s="37">
        <v>3595.8</v>
      </c>
      <c r="G23" s="41">
        <v>4702</v>
      </c>
      <c r="H23" s="47">
        <v>0</v>
      </c>
      <c r="I23" s="47">
        <v>0</v>
      </c>
      <c r="J23" s="47">
        <v>0</v>
      </c>
      <c r="K23" s="37">
        <f t="shared" si="11"/>
        <v>4702</v>
      </c>
      <c r="L23" s="36">
        <f t="shared" ref="L23:L33" si="18">G23/B23</f>
        <v>1.3076366872462317</v>
      </c>
      <c r="M23" s="37">
        <f t="shared" ref="M23:M35" si="19">G23-B23</f>
        <v>1106.1999999999998</v>
      </c>
      <c r="N23" s="36">
        <f t="shared" ref="N23:N33" si="20">K23/F23</f>
        <v>1.3076366872462317</v>
      </c>
      <c r="O23" s="37">
        <f t="shared" ref="O23:O35" si="21">K23-F23</f>
        <v>1106.1999999999998</v>
      </c>
    </row>
    <row r="24" spans="1:15" s="11" customFormat="1" x14ac:dyDescent="0.2">
      <c r="A24" s="17" t="s">
        <v>19</v>
      </c>
      <c r="B24" s="27">
        <v>47286.2</v>
      </c>
      <c r="C24" s="41">
        <v>19826.2</v>
      </c>
      <c r="D24" s="41">
        <v>2163.4</v>
      </c>
      <c r="E24" s="41">
        <v>5647.5</v>
      </c>
      <c r="F24" s="37">
        <v>19649.099999999995</v>
      </c>
      <c r="G24" s="41">
        <v>68179.7</v>
      </c>
      <c r="H24" s="41">
        <v>42969.8</v>
      </c>
      <c r="I24" s="41">
        <v>1288.0999999999999</v>
      </c>
      <c r="J24" s="41">
        <v>2410.6999999999998</v>
      </c>
      <c r="K24" s="37">
        <v>21511</v>
      </c>
      <c r="L24" s="40">
        <f t="shared" si="18"/>
        <v>1.4418519568076944</v>
      </c>
      <c r="M24" s="37">
        <f t="shared" si="19"/>
        <v>20893.5</v>
      </c>
      <c r="N24" s="40">
        <f t="shared" si="20"/>
        <v>1.0947575207006939</v>
      </c>
      <c r="O24" s="41">
        <f t="shared" si="21"/>
        <v>1861.9000000000051</v>
      </c>
    </row>
    <row r="25" spans="1:15" s="11" customFormat="1" ht="25.5" x14ac:dyDescent="0.2">
      <c r="A25" s="17" t="s">
        <v>20</v>
      </c>
      <c r="B25" s="27">
        <v>175.8</v>
      </c>
      <c r="C25" s="41">
        <v>0.7</v>
      </c>
      <c r="D25" s="41">
        <v>34.1</v>
      </c>
      <c r="E25" s="41">
        <v>86.4</v>
      </c>
      <c r="F25" s="37">
        <v>54.600000000000023</v>
      </c>
      <c r="G25" s="41">
        <v>255.3</v>
      </c>
      <c r="H25" s="41">
        <v>1.2</v>
      </c>
      <c r="I25" s="41">
        <v>37.6</v>
      </c>
      <c r="J25" s="41">
        <v>102.8</v>
      </c>
      <c r="K25" s="37">
        <v>113.6</v>
      </c>
      <c r="L25" s="40">
        <f t="shared" si="18"/>
        <v>1.4522184300341296</v>
      </c>
      <c r="M25" s="37">
        <f t="shared" si="19"/>
        <v>79.5</v>
      </c>
      <c r="N25" s="40">
        <f t="shared" si="20"/>
        <v>2.0805860805860794</v>
      </c>
      <c r="O25" s="41">
        <f t="shared" si="21"/>
        <v>58.999999999999972</v>
      </c>
    </row>
    <row r="26" spans="1:15" ht="24" customHeight="1" x14ac:dyDescent="0.2">
      <c r="A26" s="9" t="s">
        <v>21</v>
      </c>
      <c r="B26" s="26">
        <v>5881</v>
      </c>
      <c r="C26" s="37">
        <v>222.5</v>
      </c>
      <c r="D26" s="37">
        <v>0</v>
      </c>
      <c r="E26" s="37">
        <v>-2.4000000000000004</v>
      </c>
      <c r="F26" s="37">
        <v>5660.9</v>
      </c>
      <c r="G26" s="37">
        <f t="shared" ref="G26" si="22">SUM(G27:G28)</f>
        <v>4997</v>
      </c>
      <c r="H26" s="37">
        <f t="shared" ref="H26:I26" si="23">SUM(H27:H28)</f>
        <v>-319.5</v>
      </c>
      <c r="I26" s="37">
        <f t="shared" si="23"/>
        <v>0</v>
      </c>
      <c r="J26" s="37">
        <f t="shared" ref="J26" si="24">SUM(J27:J28)</f>
        <v>3.5</v>
      </c>
      <c r="K26" s="37">
        <f>SUM(K27:K28)</f>
        <v>5313</v>
      </c>
      <c r="L26" s="36">
        <f t="shared" si="18"/>
        <v>0.84968542764835908</v>
      </c>
      <c r="M26" s="37">
        <f t="shared" si="19"/>
        <v>-884</v>
      </c>
      <c r="N26" s="36">
        <f t="shared" si="20"/>
        <v>0.93854334116483251</v>
      </c>
      <c r="O26" s="37">
        <f t="shared" si="21"/>
        <v>-347.89999999999964</v>
      </c>
    </row>
    <row r="27" spans="1:15" s="11" customFormat="1" x14ac:dyDescent="0.2">
      <c r="A27" s="16" t="s">
        <v>12</v>
      </c>
      <c r="B27" s="29">
        <v>1131.5999999999999</v>
      </c>
      <c r="C27" s="49">
        <v>222.5</v>
      </c>
      <c r="D27" s="49">
        <v>0</v>
      </c>
      <c r="E27" s="49">
        <v>-0.8</v>
      </c>
      <c r="F27" s="49">
        <v>909.89999999999986</v>
      </c>
      <c r="G27" s="49">
        <v>311.89999999999998</v>
      </c>
      <c r="H27" s="49">
        <v>-319.5</v>
      </c>
      <c r="I27" s="49">
        <v>0</v>
      </c>
      <c r="J27" s="49">
        <v>0.9</v>
      </c>
      <c r="K27" s="37">
        <f t="shared" ref="K27:K39" si="25">G27-H27-I27-J27</f>
        <v>630.5</v>
      </c>
      <c r="L27" s="39">
        <f t="shared" si="18"/>
        <v>0.27562743018734537</v>
      </c>
      <c r="M27" s="37">
        <f t="shared" si="19"/>
        <v>-819.69999999999993</v>
      </c>
      <c r="N27" s="39">
        <f t="shared" si="20"/>
        <v>0.69293328937245857</v>
      </c>
      <c r="O27" s="41">
        <f t="shared" si="21"/>
        <v>-279.39999999999986</v>
      </c>
    </row>
    <row r="28" spans="1:15" x14ac:dyDescent="0.2">
      <c r="A28" s="7" t="s">
        <v>13</v>
      </c>
      <c r="B28" s="28">
        <v>4749.3999999999996</v>
      </c>
      <c r="C28" s="47">
        <v>0</v>
      </c>
      <c r="D28" s="47">
        <v>0</v>
      </c>
      <c r="E28" s="47">
        <v>-1.6</v>
      </c>
      <c r="F28" s="49">
        <v>4751</v>
      </c>
      <c r="G28" s="47">
        <v>4685.1000000000004</v>
      </c>
      <c r="H28" s="47">
        <v>0</v>
      </c>
      <c r="I28" s="47">
        <v>0</v>
      </c>
      <c r="J28" s="47">
        <v>2.6</v>
      </c>
      <c r="K28" s="37">
        <f t="shared" si="25"/>
        <v>4682.5</v>
      </c>
      <c r="L28" s="38">
        <f t="shared" si="18"/>
        <v>0.98646144776182265</v>
      </c>
      <c r="M28" s="37">
        <f t="shared" si="19"/>
        <v>-64.299999999999272</v>
      </c>
      <c r="N28" s="38">
        <f t="shared" si="20"/>
        <v>0.9855819827404757</v>
      </c>
      <c r="O28" s="37">
        <f t="shared" si="21"/>
        <v>-68.5</v>
      </c>
    </row>
    <row r="29" spans="1:15" x14ac:dyDescent="0.2">
      <c r="A29" s="8" t="s">
        <v>22</v>
      </c>
      <c r="B29" s="26">
        <v>57955.100000000006</v>
      </c>
      <c r="C29" s="37">
        <v>52396.800000000003</v>
      </c>
      <c r="D29" s="37">
        <v>0</v>
      </c>
      <c r="E29" s="37">
        <v>3507</v>
      </c>
      <c r="F29" s="37">
        <v>2051.3000000000029</v>
      </c>
      <c r="G29" s="37">
        <f t="shared" ref="G29" si="26">SUM(G30:G31)</f>
        <v>107672.4</v>
      </c>
      <c r="H29" s="37">
        <f t="shared" ref="H29:I29" si="27">SUM(H30:H31)</f>
        <v>96997.900000000009</v>
      </c>
      <c r="I29" s="37">
        <f t="shared" si="27"/>
        <v>0</v>
      </c>
      <c r="J29" s="37">
        <f t="shared" ref="J29:K29" si="28">SUM(J30:J31)</f>
        <v>6656.2</v>
      </c>
      <c r="K29" s="37">
        <f t="shared" si="28"/>
        <v>4018.2999999999975</v>
      </c>
      <c r="L29" s="36">
        <f t="shared" si="18"/>
        <v>1.8578589287224072</v>
      </c>
      <c r="M29" s="37">
        <f t="shared" si="19"/>
        <v>49717.299999999988</v>
      </c>
      <c r="N29" s="36">
        <f t="shared" si="20"/>
        <v>1.9589041095890372</v>
      </c>
      <c r="O29" s="37">
        <f t="shared" si="21"/>
        <v>1966.9999999999945</v>
      </c>
    </row>
    <row r="30" spans="1:15" s="11" customFormat="1" x14ac:dyDescent="0.2">
      <c r="A30" s="16" t="s">
        <v>12</v>
      </c>
      <c r="B30" s="29">
        <v>57920.3</v>
      </c>
      <c r="C30" s="49">
        <v>52391</v>
      </c>
      <c r="D30" s="49">
        <v>0</v>
      </c>
      <c r="E30" s="49">
        <v>3507</v>
      </c>
      <c r="F30" s="47">
        <v>2022.3000000000029</v>
      </c>
      <c r="G30" s="49">
        <v>107635.5</v>
      </c>
      <c r="H30" s="49">
        <v>96985.3</v>
      </c>
      <c r="I30" s="49">
        <v>0</v>
      </c>
      <c r="J30" s="49">
        <v>6656.2</v>
      </c>
      <c r="K30" s="37">
        <f t="shared" si="25"/>
        <v>3993.9999999999973</v>
      </c>
      <c r="L30" s="39">
        <f t="shared" si="18"/>
        <v>1.8583380956245046</v>
      </c>
      <c r="M30" s="37">
        <f t="shared" si="19"/>
        <v>49715.199999999997</v>
      </c>
      <c r="N30" s="39">
        <f t="shared" si="20"/>
        <v>1.9749789843247745</v>
      </c>
      <c r="O30" s="37">
        <f t="shared" si="21"/>
        <v>1971.6999999999944</v>
      </c>
    </row>
    <row r="31" spans="1:15" x14ac:dyDescent="0.2">
      <c r="A31" s="7" t="s">
        <v>13</v>
      </c>
      <c r="B31" s="28">
        <v>34.799999999999997</v>
      </c>
      <c r="C31" s="47">
        <v>5.8</v>
      </c>
      <c r="D31" s="47">
        <v>0</v>
      </c>
      <c r="E31" s="47">
        <v>0</v>
      </c>
      <c r="F31" s="47">
        <v>28.999999999999996</v>
      </c>
      <c r="G31" s="47">
        <v>36.9</v>
      </c>
      <c r="H31" s="47">
        <v>12.6</v>
      </c>
      <c r="I31" s="47">
        <v>0</v>
      </c>
      <c r="J31" s="47">
        <v>0</v>
      </c>
      <c r="K31" s="37">
        <f t="shared" si="25"/>
        <v>24.299999999999997</v>
      </c>
      <c r="L31" s="39">
        <f t="shared" si="18"/>
        <v>1.0603448275862069</v>
      </c>
      <c r="M31" s="37">
        <f t="shared" si="19"/>
        <v>2.1000000000000014</v>
      </c>
      <c r="N31" s="38">
        <f t="shared" si="20"/>
        <v>0.83793103448275863</v>
      </c>
      <c r="O31" s="37">
        <f t="shared" si="21"/>
        <v>-4.6999999999999993</v>
      </c>
    </row>
    <row r="32" spans="1:15" x14ac:dyDescent="0.2">
      <c r="A32" s="8" t="s">
        <v>23</v>
      </c>
      <c r="B32" s="26">
        <v>54397.2</v>
      </c>
      <c r="C32" s="37">
        <v>48968.5</v>
      </c>
      <c r="D32" s="37">
        <v>0</v>
      </c>
      <c r="E32" s="37">
        <v>3507</v>
      </c>
      <c r="F32" s="37">
        <v>1921.6999999999971</v>
      </c>
      <c r="G32" s="37">
        <f>SUM(G33:G34)</f>
        <v>101500.6</v>
      </c>
      <c r="H32" s="37">
        <f>SUM(H33:H34)</f>
        <v>91035.7</v>
      </c>
      <c r="I32" s="37">
        <f t="shared" ref="I32" si="29">SUM(I33:I34)</f>
        <v>0</v>
      </c>
      <c r="J32" s="37">
        <f t="shared" ref="J32" si="30">SUM(J33:J34)</f>
        <v>6656.2</v>
      </c>
      <c r="K32" s="37">
        <f t="shared" si="25"/>
        <v>3808.7000000000089</v>
      </c>
      <c r="L32" s="36">
        <f t="shared" si="18"/>
        <v>1.865915892729773</v>
      </c>
      <c r="M32" s="37">
        <f t="shared" si="19"/>
        <v>47103.400000000009</v>
      </c>
      <c r="N32" s="36">
        <f t="shared" si="20"/>
        <v>1.9819430712390147</v>
      </c>
      <c r="O32" s="37">
        <f t="shared" si="21"/>
        <v>1887.0000000000118</v>
      </c>
    </row>
    <row r="33" spans="1:15" s="11" customFormat="1" x14ac:dyDescent="0.2">
      <c r="A33" s="16" t="s">
        <v>12</v>
      </c>
      <c r="B33" s="29">
        <v>54397.2</v>
      </c>
      <c r="C33" s="49">
        <v>48968.5</v>
      </c>
      <c r="D33" s="49">
        <v>0</v>
      </c>
      <c r="E33" s="49">
        <v>3507</v>
      </c>
      <c r="F33" s="47">
        <v>1921.6999999999971</v>
      </c>
      <c r="G33" s="49">
        <v>101500.6</v>
      </c>
      <c r="H33" s="49">
        <v>91035.7</v>
      </c>
      <c r="I33" s="49">
        <v>0</v>
      </c>
      <c r="J33" s="49">
        <v>6656.2</v>
      </c>
      <c r="K33" s="37">
        <f t="shared" si="25"/>
        <v>3808.7000000000089</v>
      </c>
      <c r="L33" s="39">
        <f t="shared" si="18"/>
        <v>1.865915892729773</v>
      </c>
      <c r="M33" s="37">
        <f t="shared" si="19"/>
        <v>47103.400000000009</v>
      </c>
      <c r="N33" s="39">
        <f t="shared" si="20"/>
        <v>1.9819430712390147</v>
      </c>
      <c r="O33" s="41">
        <f t="shared" si="21"/>
        <v>1887.0000000000118</v>
      </c>
    </row>
    <row r="34" spans="1:15" ht="12.75" hidden="1" customHeight="1" x14ac:dyDescent="0.2">
      <c r="A34" s="7" t="s">
        <v>24</v>
      </c>
      <c r="B34" s="30" t="s">
        <v>17</v>
      </c>
      <c r="C34" s="51" t="s">
        <v>17</v>
      </c>
      <c r="D34" s="51" t="s">
        <v>17</v>
      </c>
      <c r="E34" s="51"/>
      <c r="F34" s="51" t="s">
        <v>17</v>
      </c>
      <c r="G34" s="50" t="s">
        <v>17</v>
      </c>
      <c r="H34" s="50" t="s">
        <v>17</v>
      </c>
      <c r="I34" s="51" t="s">
        <v>17</v>
      </c>
      <c r="J34" s="50" t="s">
        <v>17</v>
      </c>
      <c r="K34" s="46" t="e">
        <f t="shared" si="25"/>
        <v>#VALUE!</v>
      </c>
      <c r="L34" s="43" t="s">
        <v>17</v>
      </c>
      <c r="M34" s="37" t="e">
        <f t="shared" si="19"/>
        <v>#VALUE!</v>
      </c>
      <c r="N34" s="43" t="s">
        <v>17</v>
      </c>
      <c r="O34" s="37" t="e">
        <f t="shared" si="21"/>
        <v>#VALUE!</v>
      </c>
    </row>
    <row r="35" spans="1:15" s="11" customFormat="1" ht="51" customHeight="1" x14ac:dyDescent="0.2">
      <c r="A35" s="10" t="s">
        <v>25</v>
      </c>
      <c r="B35" s="26">
        <v>8406.4</v>
      </c>
      <c r="C35" s="52">
        <v>0</v>
      </c>
      <c r="D35" s="52">
        <v>0</v>
      </c>
      <c r="E35" s="52">
        <v>0</v>
      </c>
      <c r="F35" s="37">
        <v>8406.4</v>
      </c>
      <c r="G35" s="37">
        <v>9027.7999999999993</v>
      </c>
      <c r="H35" s="52">
        <v>1.8</v>
      </c>
      <c r="I35" s="52">
        <f>-62.8</f>
        <v>-62.8</v>
      </c>
      <c r="J35" s="52">
        <v>0.6</v>
      </c>
      <c r="K35" s="37">
        <f t="shared" si="25"/>
        <v>9088.1999999999989</v>
      </c>
      <c r="L35" s="36">
        <f>G35/B35</f>
        <v>1.0739198705748001</v>
      </c>
      <c r="M35" s="37">
        <f t="shared" si="19"/>
        <v>621.39999999999964</v>
      </c>
      <c r="N35" s="36">
        <f>K35/F35</f>
        <v>1.0811048724781118</v>
      </c>
      <c r="O35" s="37">
        <f t="shared" si="21"/>
        <v>681.79999999999927</v>
      </c>
    </row>
    <row r="36" spans="1:15" s="11" customFormat="1" x14ac:dyDescent="0.2">
      <c r="A36" s="12" t="s">
        <v>26</v>
      </c>
      <c r="B36" s="32"/>
      <c r="C36" s="51"/>
      <c r="D36" s="51"/>
      <c r="E36" s="51"/>
      <c r="F36" s="37"/>
      <c r="G36" s="53"/>
      <c r="H36" s="50"/>
      <c r="I36" s="51"/>
      <c r="J36" s="51"/>
      <c r="K36" s="46"/>
      <c r="L36" s="43"/>
      <c r="M36" s="37"/>
      <c r="N36" s="43"/>
      <c r="O36" s="37"/>
    </row>
    <row r="37" spans="1:15" s="11" customFormat="1" ht="22.5" x14ac:dyDescent="0.2">
      <c r="A37" s="10" t="s">
        <v>27</v>
      </c>
      <c r="B37" s="31">
        <v>5542.1</v>
      </c>
      <c r="C37" s="47">
        <v>0</v>
      </c>
      <c r="D37" s="47">
        <v>0</v>
      </c>
      <c r="E37" s="47">
        <v>0</v>
      </c>
      <c r="F37" s="37">
        <v>5542.1</v>
      </c>
      <c r="G37" s="37">
        <v>5847.9</v>
      </c>
      <c r="H37" s="47">
        <v>-1.3</v>
      </c>
      <c r="I37" s="47">
        <v>-62.9</v>
      </c>
      <c r="J37" s="47">
        <v>0.6</v>
      </c>
      <c r="K37" s="37">
        <v>5911.4</v>
      </c>
      <c r="L37" s="36">
        <f>G37/B37</f>
        <v>1.0551776402446724</v>
      </c>
      <c r="M37" s="37">
        <f>G37-B37</f>
        <v>305.79999999999927</v>
      </c>
      <c r="N37" s="36">
        <f>K37/F37</f>
        <v>1.0666353909168003</v>
      </c>
      <c r="O37" s="37">
        <f>K37-F37</f>
        <v>369.29999999999927</v>
      </c>
    </row>
    <row r="38" spans="1:15" ht="54.75" customHeight="1" x14ac:dyDescent="0.2">
      <c r="A38" s="18" t="s">
        <v>28</v>
      </c>
      <c r="B38" s="26">
        <v>0.6</v>
      </c>
      <c r="C38" s="37">
        <v>0</v>
      </c>
      <c r="D38" s="37">
        <v>0</v>
      </c>
      <c r="E38" s="37">
        <v>0</v>
      </c>
      <c r="F38" s="37">
        <v>0.6</v>
      </c>
      <c r="G38" s="37">
        <v>32.700000000000003</v>
      </c>
      <c r="H38" s="37">
        <v>0</v>
      </c>
      <c r="I38" s="37">
        <v>0</v>
      </c>
      <c r="J38" s="37">
        <v>0</v>
      </c>
      <c r="K38" s="37">
        <f t="shared" si="25"/>
        <v>32.700000000000003</v>
      </c>
      <c r="L38" s="36"/>
      <c r="M38" s="37">
        <f>G38-B38</f>
        <v>32.1</v>
      </c>
      <c r="N38" s="36"/>
      <c r="O38" s="37">
        <f>K38-F38</f>
        <v>32.1</v>
      </c>
    </row>
    <row r="39" spans="1:15" ht="34.15" customHeight="1" x14ac:dyDescent="0.2">
      <c r="A39" s="18" t="s">
        <v>30</v>
      </c>
      <c r="B39" s="26">
        <v>48204.3</v>
      </c>
      <c r="C39" s="37">
        <v>0</v>
      </c>
      <c r="D39" s="37">
        <v>0</v>
      </c>
      <c r="E39" s="37">
        <v>0</v>
      </c>
      <c r="F39" s="37">
        <v>48204.3</v>
      </c>
      <c r="G39" s="37">
        <v>50196.9</v>
      </c>
      <c r="H39" s="37">
        <v>-0.7</v>
      </c>
      <c r="I39" s="37">
        <v>0</v>
      </c>
      <c r="J39" s="37">
        <v>-0.3</v>
      </c>
      <c r="K39" s="37">
        <f t="shared" si="25"/>
        <v>50197.9</v>
      </c>
      <c r="L39" s="36">
        <f>G39/B39</f>
        <v>1.0413365612611323</v>
      </c>
      <c r="M39" s="37">
        <f>G39-B39</f>
        <v>1992.5999999999985</v>
      </c>
      <c r="N39" s="36">
        <f>K39/F39</f>
        <v>1.0413573062984007</v>
      </c>
      <c r="O39" s="37">
        <f>K39-F39</f>
        <v>1993.5999999999985</v>
      </c>
    </row>
    <row r="40" spans="1:15" ht="15" x14ac:dyDescent="0.25">
      <c r="A40" s="13"/>
      <c r="G40" s="19"/>
    </row>
    <row r="50" spans="2:13" x14ac:dyDescent="0.2">
      <c r="B50" s="1"/>
      <c r="C50" s="1"/>
    </row>
    <row r="51" spans="2:13" x14ac:dyDescent="0.2">
      <c r="B51" s="1"/>
      <c r="C51" s="1"/>
    </row>
    <row r="52" spans="2:13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45"/>
      <c r="M52" s="45"/>
    </row>
    <row r="53" spans="2:13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45"/>
      <c r="M53" s="45"/>
    </row>
    <row r="54" spans="2:13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45"/>
      <c r="M54" s="45"/>
    </row>
    <row r="55" spans="2:13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45"/>
      <c r="M55" s="45"/>
    </row>
    <row r="56" spans="2:13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45"/>
      <c r="M56" s="45"/>
    </row>
    <row r="57" spans="2:13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45"/>
      <c r="M57" s="45"/>
    </row>
    <row r="58" spans="2:13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45"/>
      <c r="M58" s="45"/>
    </row>
    <row r="59" spans="2:13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45"/>
      <c r="M59" s="45"/>
    </row>
    <row r="60" spans="2:13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45"/>
      <c r="M60" s="45"/>
    </row>
    <row r="61" spans="2:13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45"/>
      <c r="M61" s="45"/>
    </row>
    <row r="62" spans="2:13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45"/>
      <c r="M62" s="45"/>
    </row>
    <row r="63" spans="2:13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45"/>
      <c r="M63" s="45"/>
    </row>
    <row r="64" spans="2:13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45"/>
      <c r="M64" s="45"/>
    </row>
    <row r="65" spans="2:13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45"/>
      <c r="M65" s="45"/>
    </row>
    <row r="66" spans="2:13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45"/>
      <c r="M66" s="45"/>
    </row>
    <row r="67" spans="2:13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45"/>
      <c r="M67" s="45"/>
    </row>
    <row r="68" spans="2:13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45"/>
      <c r="M68" s="45"/>
    </row>
    <row r="69" spans="2:13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45"/>
      <c r="M69" s="45"/>
    </row>
    <row r="70" spans="2:13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45"/>
      <c r="M70" s="45"/>
    </row>
    <row r="71" spans="2:13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45"/>
      <c r="M71" s="45"/>
    </row>
    <row r="72" spans="2:13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45"/>
      <c r="M72" s="45"/>
    </row>
    <row r="73" spans="2:13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45"/>
      <c r="M73" s="45"/>
    </row>
    <row r="74" spans="2:1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45"/>
      <c r="M74" s="45"/>
    </row>
    <row r="75" spans="2:1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45"/>
      <c r="M75" s="45"/>
    </row>
    <row r="76" spans="2:1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45"/>
      <c r="M76" s="45"/>
    </row>
    <row r="77" spans="2:1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45"/>
      <c r="M77" s="45"/>
    </row>
    <row r="78" spans="2:1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45"/>
      <c r="M78" s="45"/>
    </row>
    <row r="79" spans="2:1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45"/>
      <c r="M79" s="45"/>
    </row>
    <row r="80" spans="2:1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45"/>
      <c r="M80" s="45"/>
    </row>
    <row r="81" spans="2:1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45"/>
      <c r="M81" s="45"/>
    </row>
    <row r="82" spans="2:13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45"/>
      <c r="M82" s="45"/>
    </row>
    <row r="83" spans="2:13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45"/>
      <c r="M83" s="45"/>
    </row>
    <row r="84" spans="2:13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45"/>
      <c r="M84" s="45"/>
    </row>
    <row r="85" spans="2:1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45"/>
      <c r="M85" s="45"/>
    </row>
    <row r="86" spans="2:1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45"/>
      <c r="M86" s="45"/>
    </row>
    <row r="87" spans="2:1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45"/>
      <c r="M87" s="45"/>
    </row>
    <row r="88" spans="2:13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45"/>
      <c r="M88" s="45"/>
    </row>
    <row r="89" spans="2:13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45"/>
      <c r="M89" s="45"/>
    </row>
    <row r="90" spans="2:13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45"/>
      <c r="M90" s="45"/>
    </row>
    <row r="91" spans="2:13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45"/>
      <c r="M91" s="45"/>
    </row>
    <row r="92" spans="2:13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45"/>
      <c r="M92" s="45"/>
    </row>
    <row r="93" spans="2:13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45"/>
      <c r="M93" s="45"/>
    </row>
    <row r="94" spans="2:13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45"/>
      <c r="M94" s="45"/>
    </row>
    <row r="95" spans="2:13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45"/>
      <c r="M95" s="45"/>
    </row>
    <row r="96" spans="2:13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45"/>
      <c r="M96" s="45"/>
    </row>
    <row r="97" spans="2:13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45"/>
      <c r="M97" s="45"/>
    </row>
    <row r="98" spans="2:13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45"/>
      <c r="M98" s="45"/>
    </row>
    <row r="99" spans="2:13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45"/>
      <c r="M99" s="45"/>
    </row>
    <row r="100" spans="2:13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45"/>
      <c r="M100" s="45"/>
    </row>
    <row r="101" spans="2:13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45"/>
      <c r="M101" s="45"/>
    </row>
    <row r="102" spans="2:13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45"/>
      <c r="M102" s="45"/>
    </row>
    <row r="103" spans="2:13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45"/>
      <c r="M103" s="45"/>
    </row>
    <row r="104" spans="2:13" x14ac:dyDescent="0.2">
      <c r="D104" s="1"/>
      <c r="E104" s="1"/>
      <c r="F104" s="1"/>
      <c r="G104" s="1"/>
      <c r="H104" s="1"/>
      <c r="I104" s="1"/>
      <c r="J104" s="1"/>
      <c r="K104" s="1"/>
      <c r="L104" s="45"/>
      <c r="M104" s="45"/>
    </row>
    <row r="105" spans="2:13" x14ac:dyDescent="0.2">
      <c r="D105" s="1"/>
      <c r="E105" s="1"/>
      <c r="F105" s="1"/>
      <c r="G105" s="1"/>
      <c r="H105" s="1"/>
      <c r="I105" s="1"/>
      <c r="J105" s="1"/>
      <c r="K105" s="1"/>
      <c r="L105" s="45"/>
      <c r="M105" s="45"/>
    </row>
    <row r="106" spans="2:13" x14ac:dyDescent="0.2">
      <c r="D106" s="1"/>
      <c r="E106" s="1"/>
      <c r="F106" s="1"/>
      <c r="G106" s="1"/>
      <c r="H106" s="1"/>
      <c r="I106" s="1"/>
      <c r="J106" s="1"/>
      <c r="K106" s="1"/>
      <c r="L106" s="45"/>
      <c r="M106" s="45"/>
    </row>
    <row r="107" spans="2:13" x14ac:dyDescent="0.2">
      <c r="D107" s="1"/>
      <c r="E107" s="1"/>
      <c r="F107" s="1"/>
      <c r="G107" s="1"/>
      <c r="H107" s="1"/>
      <c r="I107" s="1"/>
      <c r="J107" s="1"/>
      <c r="K107" s="1"/>
      <c r="L107" s="45"/>
      <c r="M107" s="45"/>
    </row>
    <row r="108" spans="2:13" x14ac:dyDescent="0.2">
      <c r="D108" s="1"/>
      <c r="E108" s="1"/>
      <c r="F108" s="1"/>
      <c r="G108" s="1"/>
      <c r="H108" s="1"/>
      <c r="I108" s="1"/>
      <c r="J108" s="1"/>
      <c r="K108" s="1"/>
      <c r="L108" s="45"/>
      <c r="M108" s="45"/>
    </row>
    <row r="109" spans="2:13" x14ac:dyDescent="0.2">
      <c r="D109" s="1"/>
      <c r="E109" s="1"/>
      <c r="F109" s="1"/>
      <c r="G109" s="1"/>
      <c r="H109" s="1"/>
      <c r="I109" s="1"/>
      <c r="J109" s="1"/>
      <c r="K109" s="1"/>
      <c r="L109" s="45"/>
      <c r="M109" s="45"/>
    </row>
    <row r="110" spans="2:13" x14ac:dyDescent="0.2">
      <c r="D110" s="1"/>
      <c r="E110" s="1"/>
      <c r="F110" s="1"/>
      <c r="G110" s="1"/>
      <c r="H110" s="1"/>
      <c r="I110" s="1"/>
      <c r="J110" s="1"/>
      <c r="K110" s="1"/>
      <c r="L110" s="45"/>
      <c r="M110" s="45"/>
    </row>
    <row r="111" spans="2:13" x14ac:dyDescent="0.2">
      <c r="D111" s="1"/>
      <c r="E111" s="1"/>
      <c r="F111" s="1"/>
      <c r="G111" s="1"/>
      <c r="H111" s="1"/>
      <c r="I111" s="1"/>
      <c r="J111" s="1"/>
      <c r="K111" s="1"/>
      <c r="L111" s="45"/>
      <c r="M111" s="45"/>
    </row>
    <row r="112" spans="2:13" x14ac:dyDescent="0.2">
      <c r="D112" s="1"/>
      <c r="E112" s="1"/>
      <c r="F112" s="1"/>
      <c r="G112" s="1"/>
      <c r="H112" s="1"/>
      <c r="I112" s="1"/>
      <c r="J112" s="1"/>
      <c r="K112" s="1"/>
      <c r="L112" s="45"/>
      <c r="M112" s="45"/>
    </row>
    <row r="113" spans="2:13" x14ac:dyDescent="0.2">
      <c r="D113" s="1"/>
      <c r="E113" s="1"/>
      <c r="F113" s="1"/>
      <c r="G113" s="1"/>
      <c r="H113" s="1"/>
      <c r="I113" s="1"/>
      <c r="J113" s="1"/>
      <c r="K113" s="1"/>
      <c r="L113" s="45"/>
      <c r="M113" s="45"/>
    </row>
    <row r="114" spans="2:13" x14ac:dyDescent="0.2">
      <c r="D114" s="1"/>
      <c r="E114" s="1"/>
      <c r="F114" s="1"/>
      <c r="G114" s="1"/>
      <c r="H114" s="1"/>
      <c r="I114" s="1"/>
      <c r="J114" s="1"/>
      <c r="K114" s="1"/>
      <c r="L114" s="45"/>
      <c r="M114" s="45"/>
    </row>
    <row r="115" spans="2:13" x14ac:dyDescent="0.2">
      <c r="D115" s="1"/>
      <c r="E115" s="1"/>
      <c r="F115" s="1"/>
      <c r="G115" s="1"/>
      <c r="H115" s="1"/>
      <c r="I115" s="1"/>
      <c r="J115" s="1"/>
      <c r="K115" s="1"/>
      <c r="L115" s="45"/>
      <c r="M115" s="45"/>
    </row>
    <row r="116" spans="2:13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45"/>
      <c r="M116" s="45"/>
    </row>
    <row r="117" spans="2:13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45"/>
      <c r="M117" s="45"/>
    </row>
    <row r="118" spans="2:13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45"/>
      <c r="M118" s="45"/>
    </row>
    <row r="119" spans="2:13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45"/>
      <c r="M119" s="45"/>
    </row>
    <row r="120" spans="2:13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45"/>
      <c r="M120" s="45"/>
    </row>
    <row r="121" spans="2:13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45"/>
      <c r="M121" s="45"/>
    </row>
    <row r="122" spans="2:13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45"/>
      <c r="M122" s="45"/>
    </row>
    <row r="123" spans="2:13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45"/>
      <c r="M123" s="45"/>
    </row>
    <row r="124" spans="2:13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45"/>
      <c r="M124" s="45"/>
    </row>
    <row r="125" spans="2:13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45"/>
      <c r="M125" s="45"/>
    </row>
    <row r="126" spans="2:13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45"/>
      <c r="M126" s="45"/>
    </row>
    <row r="127" spans="2:13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45"/>
      <c r="M127" s="45"/>
    </row>
    <row r="128" spans="2:13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45"/>
      <c r="M128" s="45"/>
    </row>
    <row r="129" spans="2:13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45"/>
      <c r="M129" s="45"/>
    </row>
    <row r="130" spans="2:13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45"/>
      <c r="M130" s="45"/>
    </row>
    <row r="131" spans="2:13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45"/>
      <c r="M131" s="45"/>
    </row>
    <row r="132" spans="2:13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45"/>
      <c r="M132" s="45"/>
    </row>
    <row r="133" spans="2:13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45"/>
      <c r="M133" s="45"/>
    </row>
    <row r="134" spans="2:13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45"/>
      <c r="M134" s="45"/>
    </row>
    <row r="135" spans="2:13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45"/>
      <c r="M135" s="45"/>
    </row>
    <row r="136" spans="2:13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45"/>
      <c r="M136" s="45"/>
    </row>
    <row r="137" spans="2:13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45"/>
      <c r="M137" s="45"/>
    </row>
    <row r="138" spans="2:13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45"/>
      <c r="M138" s="45"/>
    </row>
    <row r="139" spans="2:13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45"/>
      <c r="M139" s="45"/>
    </row>
    <row r="140" spans="2:13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45"/>
      <c r="M140" s="45"/>
    </row>
    <row r="141" spans="2:13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45"/>
      <c r="M141" s="45"/>
    </row>
    <row r="142" spans="2:13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45"/>
      <c r="M142" s="45"/>
    </row>
    <row r="143" spans="2:13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45"/>
      <c r="M143" s="45"/>
    </row>
    <row r="144" spans="2:13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45"/>
      <c r="M144" s="45"/>
    </row>
    <row r="145" spans="2:13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45"/>
      <c r="M145" s="45"/>
    </row>
    <row r="146" spans="2:13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45"/>
      <c r="M146" s="45"/>
    </row>
    <row r="147" spans="2:13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45"/>
      <c r="M147" s="45"/>
    </row>
    <row r="148" spans="2:13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45"/>
      <c r="M148" s="45"/>
    </row>
    <row r="149" spans="2:13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45"/>
      <c r="M149" s="45"/>
    </row>
    <row r="150" spans="2:13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45"/>
      <c r="M150" s="45"/>
    </row>
    <row r="151" spans="2:13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45"/>
      <c r="M151" s="45"/>
    </row>
    <row r="152" spans="2:13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45"/>
      <c r="M152" s="45"/>
    </row>
    <row r="153" spans="2:13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45"/>
      <c r="M153" s="45"/>
    </row>
    <row r="154" spans="2:13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45"/>
      <c r="M154" s="45"/>
    </row>
    <row r="155" spans="2:13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45"/>
      <c r="M155" s="45"/>
    </row>
    <row r="156" spans="2:13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45"/>
      <c r="M156" s="45"/>
    </row>
    <row r="157" spans="2:13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45"/>
      <c r="M157" s="45"/>
    </row>
    <row r="158" spans="2:13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45"/>
      <c r="M158" s="45"/>
    </row>
    <row r="159" spans="2:13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45"/>
      <c r="M159" s="45"/>
    </row>
    <row r="160" spans="2:13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45"/>
      <c r="M160" s="45"/>
    </row>
    <row r="161" spans="2:13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45"/>
      <c r="M161" s="45"/>
    </row>
    <row r="162" spans="2:13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45"/>
      <c r="M162" s="45"/>
    </row>
    <row r="163" spans="2:13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45"/>
      <c r="M163" s="45"/>
    </row>
    <row r="164" spans="2:13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45"/>
      <c r="M164" s="45"/>
    </row>
    <row r="165" spans="2:13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45"/>
      <c r="M165" s="45"/>
    </row>
    <row r="166" spans="2:13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45"/>
      <c r="M166" s="45"/>
    </row>
    <row r="167" spans="2:13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45"/>
      <c r="M167" s="45"/>
    </row>
    <row r="168" spans="2:13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45"/>
      <c r="M168" s="45"/>
    </row>
    <row r="169" spans="2:13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45"/>
      <c r="M169" s="45"/>
    </row>
    <row r="170" spans="2:13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45"/>
      <c r="M170" s="45"/>
    </row>
    <row r="171" spans="2:13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45"/>
      <c r="M171" s="45"/>
    </row>
    <row r="172" spans="2:13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45"/>
      <c r="M172" s="45"/>
    </row>
    <row r="173" spans="2:13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45"/>
      <c r="M173" s="45"/>
    </row>
    <row r="174" spans="2:13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45"/>
      <c r="M174" s="45"/>
    </row>
    <row r="175" spans="2:13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45"/>
      <c r="M175" s="45"/>
    </row>
    <row r="176" spans="2:13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45"/>
      <c r="M176" s="45"/>
    </row>
    <row r="177" spans="2:13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45"/>
      <c r="M177" s="45"/>
    </row>
    <row r="178" spans="2:13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45"/>
      <c r="M178" s="45"/>
    </row>
    <row r="179" spans="2:13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45"/>
      <c r="M179" s="45"/>
    </row>
    <row r="180" spans="2:13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45"/>
      <c r="M180" s="45"/>
    </row>
    <row r="181" spans="2:13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45"/>
      <c r="M181" s="45"/>
    </row>
    <row r="182" spans="2:13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45"/>
      <c r="M182" s="45"/>
    </row>
    <row r="183" spans="2:13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45"/>
      <c r="M183" s="45"/>
    </row>
    <row r="184" spans="2:13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45"/>
      <c r="M184" s="45"/>
    </row>
    <row r="185" spans="2:13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45"/>
      <c r="M185" s="45"/>
    </row>
    <row r="186" spans="2:13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45"/>
      <c r="M186" s="45"/>
    </row>
    <row r="187" spans="2:13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45"/>
      <c r="M187" s="45"/>
    </row>
    <row r="188" spans="2:13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45"/>
      <c r="M188" s="45"/>
    </row>
    <row r="189" spans="2:13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45"/>
      <c r="M189" s="45"/>
    </row>
    <row r="190" spans="2:13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45"/>
      <c r="M190" s="45"/>
    </row>
    <row r="191" spans="2:13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45"/>
      <c r="M191" s="45"/>
    </row>
    <row r="192" spans="2:13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45"/>
      <c r="M192" s="45"/>
    </row>
    <row r="193" spans="2:13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45"/>
      <c r="M193" s="45"/>
    </row>
    <row r="194" spans="2:13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45"/>
      <c r="M194" s="45"/>
    </row>
    <row r="195" spans="2:13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45"/>
      <c r="M195" s="45"/>
    </row>
    <row r="196" spans="2:13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45"/>
      <c r="M196" s="45"/>
    </row>
    <row r="197" spans="2:13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45"/>
      <c r="M197" s="45"/>
    </row>
    <row r="198" spans="2:13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45"/>
      <c r="M198" s="45"/>
    </row>
    <row r="199" spans="2:13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45"/>
      <c r="M199" s="45"/>
    </row>
    <row r="200" spans="2:13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45"/>
      <c r="M200" s="45"/>
    </row>
    <row r="201" spans="2:13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45"/>
      <c r="M201" s="45"/>
    </row>
    <row r="202" spans="2:13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45"/>
      <c r="M202" s="45"/>
    </row>
    <row r="203" spans="2:13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45"/>
      <c r="M203" s="45"/>
    </row>
    <row r="204" spans="2:13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45"/>
      <c r="M204" s="45"/>
    </row>
    <row r="205" spans="2:13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45"/>
      <c r="M205" s="45"/>
    </row>
    <row r="206" spans="2:13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45"/>
      <c r="M206" s="45"/>
    </row>
    <row r="207" spans="2:13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45"/>
      <c r="M207" s="45"/>
    </row>
    <row r="208" spans="2:13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45"/>
      <c r="M208" s="45"/>
    </row>
    <row r="209" spans="2:13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45"/>
      <c r="M209" s="45"/>
    </row>
    <row r="210" spans="2:13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45"/>
      <c r="M210" s="45"/>
    </row>
    <row r="211" spans="2:13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45"/>
      <c r="M211" s="45"/>
    </row>
    <row r="212" spans="2:13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45"/>
      <c r="M212" s="45"/>
    </row>
    <row r="213" spans="2:13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45"/>
      <c r="M213" s="45"/>
    </row>
    <row r="214" spans="2:13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45"/>
      <c r="M214" s="45"/>
    </row>
    <row r="215" spans="2:13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45"/>
      <c r="M215" s="45"/>
    </row>
    <row r="216" spans="2:13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45"/>
      <c r="M216" s="45"/>
    </row>
    <row r="217" spans="2:13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45"/>
      <c r="M217" s="45"/>
    </row>
    <row r="218" spans="2:13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45"/>
      <c r="M218" s="45"/>
    </row>
    <row r="219" spans="2:13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45"/>
      <c r="M219" s="45"/>
    </row>
    <row r="220" spans="2:13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45"/>
      <c r="M220" s="45"/>
    </row>
    <row r="221" spans="2:13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45"/>
      <c r="M221" s="45"/>
    </row>
    <row r="222" spans="2:13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45"/>
      <c r="M222" s="45"/>
    </row>
    <row r="223" spans="2:13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45"/>
      <c r="M223" s="45"/>
    </row>
    <row r="224" spans="2:13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45"/>
      <c r="M224" s="45"/>
    </row>
    <row r="225" spans="2:13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45"/>
      <c r="M225" s="45"/>
    </row>
    <row r="226" spans="2:13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45"/>
      <c r="M226" s="45"/>
    </row>
    <row r="227" spans="2:13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45"/>
      <c r="M227" s="45"/>
    </row>
    <row r="228" spans="2:13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45"/>
      <c r="M228" s="45"/>
    </row>
    <row r="229" spans="2:13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45"/>
      <c r="M229" s="45"/>
    </row>
    <row r="230" spans="2:13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45"/>
      <c r="M230" s="45"/>
    </row>
    <row r="231" spans="2:13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45"/>
      <c r="M231" s="45"/>
    </row>
    <row r="232" spans="2:13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45"/>
      <c r="M232" s="45"/>
    </row>
    <row r="233" spans="2:13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45"/>
      <c r="M233" s="45"/>
    </row>
    <row r="234" spans="2:13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45"/>
      <c r="M234" s="45"/>
    </row>
    <row r="235" spans="2:13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45"/>
      <c r="M235" s="45"/>
    </row>
    <row r="236" spans="2:13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45"/>
      <c r="M236" s="45"/>
    </row>
    <row r="237" spans="2:13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45"/>
      <c r="M237" s="45"/>
    </row>
    <row r="238" spans="2:13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45"/>
      <c r="M238" s="45"/>
    </row>
    <row r="239" spans="2:13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45"/>
      <c r="M239" s="45"/>
    </row>
    <row r="240" spans="2:13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45"/>
      <c r="M240" s="45"/>
    </row>
    <row r="241" spans="2:13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45"/>
      <c r="M241" s="45"/>
    </row>
    <row r="242" spans="2:13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45"/>
      <c r="M242" s="45"/>
    </row>
    <row r="243" spans="2:13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45"/>
      <c r="M243" s="45"/>
    </row>
    <row r="244" spans="2:13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45"/>
      <c r="M244" s="45"/>
    </row>
    <row r="245" spans="2:13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45"/>
      <c r="M245" s="45"/>
    </row>
    <row r="246" spans="2:13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45"/>
      <c r="M246" s="45"/>
    </row>
    <row r="247" spans="2:13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45"/>
      <c r="M247" s="45"/>
    </row>
    <row r="248" spans="2:13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45"/>
      <c r="M248" s="45"/>
    </row>
    <row r="249" spans="2:13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45"/>
      <c r="M249" s="45"/>
    </row>
    <row r="250" spans="2:13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45"/>
      <c r="M250" s="45"/>
    </row>
    <row r="251" spans="2:13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45"/>
      <c r="M251" s="45"/>
    </row>
    <row r="252" spans="2:13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45"/>
      <c r="M252" s="45"/>
    </row>
    <row r="253" spans="2:13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45"/>
      <c r="M253" s="45"/>
    </row>
    <row r="254" spans="2:13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45"/>
      <c r="M254" s="45"/>
    </row>
    <row r="255" spans="2:13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45"/>
      <c r="M255" s="45"/>
    </row>
    <row r="256" spans="2:13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45"/>
      <c r="M256" s="45"/>
    </row>
    <row r="257" spans="2:13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45"/>
      <c r="M257" s="45"/>
    </row>
    <row r="258" spans="2:13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45"/>
      <c r="M258" s="45"/>
    </row>
    <row r="259" spans="2:13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45"/>
      <c r="M259" s="45"/>
    </row>
    <row r="260" spans="2:13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45"/>
      <c r="M260" s="45"/>
    </row>
    <row r="261" spans="2:13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45"/>
      <c r="M261" s="45"/>
    </row>
    <row r="262" spans="2:13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45"/>
      <c r="M262" s="45"/>
    </row>
    <row r="263" spans="2:13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45"/>
      <c r="M263" s="45"/>
    </row>
    <row r="264" spans="2:13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45"/>
      <c r="M264" s="45"/>
    </row>
    <row r="265" spans="2:13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45"/>
      <c r="M265" s="45"/>
    </row>
    <row r="266" spans="2:13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45"/>
      <c r="M266" s="45"/>
    </row>
    <row r="267" spans="2:13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45"/>
      <c r="M267" s="45"/>
    </row>
    <row r="268" spans="2:13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45"/>
      <c r="M268" s="45"/>
    </row>
    <row r="269" spans="2:13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45"/>
      <c r="M269" s="45"/>
    </row>
    <row r="270" spans="2:13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45"/>
      <c r="M270" s="45"/>
    </row>
    <row r="271" spans="2:13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45"/>
      <c r="M271" s="45"/>
    </row>
    <row r="272" spans="2:13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45"/>
      <c r="M272" s="45"/>
    </row>
    <row r="273" spans="2:13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45"/>
      <c r="M273" s="45"/>
    </row>
    <row r="274" spans="2:13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45"/>
      <c r="M274" s="45"/>
    </row>
    <row r="275" spans="2:13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45"/>
      <c r="M275" s="45"/>
    </row>
    <row r="276" spans="2:13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45"/>
      <c r="M276" s="45"/>
    </row>
    <row r="277" spans="2:13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45"/>
      <c r="M277" s="45"/>
    </row>
    <row r="278" spans="2:13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45"/>
      <c r="M278" s="45"/>
    </row>
    <row r="279" spans="2:13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45"/>
      <c r="M279" s="45"/>
    </row>
    <row r="280" spans="2:13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45"/>
      <c r="M280" s="45"/>
    </row>
    <row r="281" spans="2:13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45"/>
      <c r="M281" s="45"/>
    </row>
    <row r="282" spans="2:13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45"/>
      <c r="M282" s="45"/>
    </row>
    <row r="283" spans="2:13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45"/>
      <c r="M283" s="45"/>
    </row>
    <row r="284" spans="2:13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45"/>
      <c r="M284" s="45"/>
    </row>
    <row r="285" spans="2:13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45"/>
      <c r="M285" s="45"/>
    </row>
    <row r="286" spans="2:13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45"/>
      <c r="M286" s="45"/>
    </row>
    <row r="287" spans="2:13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45"/>
      <c r="M287" s="45"/>
    </row>
    <row r="288" spans="2:13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45"/>
      <c r="M288" s="45"/>
    </row>
    <row r="289" spans="2:13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45"/>
      <c r="M289" s="45"/>
    </row>
    <row r="290" spans="2:13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45"/>
      <c r="M290" s="45"/>
    </row>
    <row r="291" spans="2:13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45"/>
      <c r="M291" s="45"/>
    </row>
    <row r="292" spans="2:13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45"/>
      <c r="M292" s="45"/>
    </row>
    <row r="293" spans="2:13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45"/>
      <c r="M293" s="45"/>
    </row>
    <row r="294" spans="2:13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45"/>
      <c r="M294" s="45"/>
    </row>
    <row r="295" spans="2:13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45"/>
      <c r="M295" s="45"/>
    </row>
    <row r="296" spans="2:13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45"/>
      <c r="M296" s="45"/>
    </row>
    <row r="297" spans="2:13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45"/>
      <c r="M297" s="45"/>
    </row>
    <row r="298" spans="2:13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45"/>
      <c r="M298" s="45"/>
    </row>
    <row r="299" spans="2:13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45"/>
      <c r="M299" s="45"/>
    </row>
    <row r="300" spans="2:13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45"/>
      <c r="M300" s="45"/>
    </row>
    <row r="301" spans="2:13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45"/>
      <c r="M301" s="45"/>
    </row>
    <row r="302" spans="2:13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45"/>
      <c r="M302" s="45"/>
    </row>
    <row r="303" spans="2:13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45"/>
      <c r="M303" s="45"/>
    </row>
    <row r="304" spans="2:13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45"/>
      <c r="M304" s="45"/>
    </row>
    <row r="305" spans="2:13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45"/>
      <c r="M305" s="45"/>
    </row>
    <row r="306" spans="2:13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45"/>
      <c r="M306" s="45"/>
    </row>
    <row r="307" spans="2:13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45"/>
      <c r="M307" s="45"/>
    </row>
    <row r="308" spans="2:13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45"/>
      <c r="M308" s="45"/>
    </row>
    <row r="309" spans="2:13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45"/>
      <c r="M309" s="45"/>
    </row>
    <row r="310" spans="2:13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45"/>
      <c r="M310" s="45"/>
    </row>
    <row r="311" spans="2:13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45"/>
      <c r="M311" s="45"/>
    </row>
    <row r="312" spans="2:13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45"/>
      <c r="M312" s="45"/>
    </row>
    <row r="313" spans="2:13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45"/>
      <c r="M313" s="45"/>
    </row>
    <row r="314" spans="2:13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45"/>
      <c r="M314" s="45"/>
    </row>
    <row r="315" spans="2:13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45"/>
      <c r="M315" s="45"/>
    </row>
    <row r="316" spans="2:13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45"/>
      <c r="M316" s="45"/>
    </row>
    <row r="317" spans="2:13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45"/>
      <c r="M317" s="45"/>
    </row>
    <row r="318" spans="2:13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45"/>
      <c r="M318" s="45"/>
    </row>
    <row r="319" spans="2:13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45"/>
      <c r="M319" s="45"/>
    </row>
    <row r="320" spans="2:13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45"/>
      <c r="M320" s="45"/>
    </row>
    <row r="321" spans="2:13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45"/>
      <c r="M321" s="45"/>
    </row>
    <row r="322" spans="2:13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45"/>
      <c r="M322" s="45"/>
    </row>
    <row r="323" spans="2:13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45"/>
      <c r="M323" s="45"/>
    </row>
    <row r="324" spans="2:13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45"/>
      <c r="M324" s="45"/>
    </row>
    <row r="325" spans="2:13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45"/>
      <c r="M325" s="45"/>
    </row>
    <row r="326" spans="2:13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45"/>
      <c r="M326" s="45"/>
    </row>
    <row r="327" spans="2:13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45"/>
      <c r="M327" s="45"/>
    </row>
    <row r="328" spans="2:13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45"/>
      <c r="M328" s="45"/>
    </row>
    <row r="329" spans="2:13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45"/>
      <c r="M329" s="45"/>
    </row>
    <row r="330" spans="2:13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45"/>
      <c r="M330" s="45"/>
    </row>
    <row r="331" spans="2:13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45"/>
      <c r="M331" s="45"/>
    </row>
    <row r="332" spans="2:13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45"/>
      <c r="M332" s="45"/>
    </row>
    <row r="333" spans="2:13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45"/>
      <c r="M333" s="45"/>
    </row>
    <row r="334" spans="2:13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45"/>
      <c r="M334" s="45"/>
    </row>
    <row r="335" spans="2:13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45"/>
      <c r="M335" s="45"/>
    </row>
    <row r="336" spans="2:13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45"/>
      <c r="M336" s="45"/>
    </row>
    <row r="337" spans="2:13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45"/>
      <c r="M337" s="45"/>
    </row>
    <row r="338" spans="2:13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45"/>
      <c r="M338" s="45"/>
    </row>
    <row r="339" spans="2:13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45"/>
      <c r="M339" s="45"/>
    </row>
    <row r="340" spans="2:13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45"/>
      <c r="M340" s="45"/>
    </row>
    <row r="341" spans="2:13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45"/>
      <c r="M341" s="45"/>
    </row>
    <row r="342" spans="2:13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45"/>
      <c r="M342" s="45"/>
    </row>
    <row r="343" spans="2:13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45"/>
      <c r="M343" s="45"/>
    </row>
    <row r="344" spans="2:13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45"/>
      <c r="M344" s="45"/>
    </row>
    <row r="345" spans="2:13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45"/>
      <c r="M345" s="45"/>
    </row>
    <row r="346" spans="2:13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45"/>
      <c r="M346" s="45"/>
    </row>
    <row r="347" spans="2:13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45"/>
      <c r="M347" s="45"/>
    </row>
    <row r="348" spans="2:13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45"/>
      <c r="M348" s="45"/>
    </row>
    <row r="349" spans="2:13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45"/>
      <c r="M349" s="45"/>
    </row>
    <row r="350" spans="2:13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45"/>
      <c r="M350" s="45"/>
    </row>
    <row r="351" spans="2:13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45"/>
      <c r="M351" s="45"/>
    </row>
    <row r="352" spans="2:13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45"/>
      <c r="M352" s="45"/>
    </row>
    <row r="353" spans="2:13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45"/>
      <c r="M353" s="45"/>
    </row>
    <row r="354" spans="2:13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45"/>
      <c r="M354" s="45"/>
    </row>
    <row r="355" spans="2:13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45"/>
      <c r="M355" s="45"/>
    </row>
    <row r="356" spans="2:13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45"/>
      <c r="M356" s="45"/>
    </row>
    <row r="357" spans="2:13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45"/>
      <c r="M357" s="45"/>
    </row>
    <row r="358" spans="2:13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45"/>
      <c r="M358" s="45"/>
    </row>
    <row r="359" spans="2:13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45"/>
      <c r="M359" s="45"/>
    </row>
    <row r="360" spans="2:13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45"/>
      <c r="M360" s="45"/>
    </row>
    <row r="361" spans="2:13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45"/>
      <c r="M361" s="45"/>
    </row>
    <row r="362" spans="2:13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45"/>
      <c r="M362" s="45"/>
    </row>
    <row r="363" spans="2:13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45"/>
      <c r="M363" s="45"/>
    </row>
    <row r="364" spans="2:13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45"/>
      <c r="M364" s="45"/>
    </row>
    <row r="365" spans="2:13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45"/>
      <c r="M365" s="45"/>
    </row>
    <row r="366" spans="2:13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45"/>
      <c r="M366" s="45"/>
    </row>
    <row r="367" spans="2:13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45"/>
      <c r="M367" s="45"/>
    </row>
    <row r="368" spans="2:13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45"/>
      <c r="M368" s="45"/>
    </row>
    <row r="369" spans="2:13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45"/>
      <c r="M369" s="45"/>
    </row>
    <row r="370" spans="2:13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45"/>
      <c r="M370" s="45"/>
    </row>
    <row r="371" spans="2:13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45"/>
      <c r="M371" s="45"/>
    </row>
    <row r="372" spans="2:13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45"/>
      <c r="M372" s="45"/>
    </row>
    <row r="373" spans="2:13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45"/>
      <c r="M373" s="45"/>
    </row>
    <row r="374" spans="2:13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45"/>
      <c r="M374" s="45"/>
    </row>
    <row r="375" spans="2:13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45"/>
      <c r="M375" s="45"/>
    </row>
    <row r="376" spans="2:13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45"/>
      <c r="M376" s="45"/>
    </row>
    <row r="377" spans="2:13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45"/>
      <c r="M377" s="45"/>
    </row>
    <row r="378" spans="2:13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45"/>
      <c r="M378" s="45"/>
    </row>
    <row r="379" spans="2:13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45"/>
      <c r="M379" s="45"/>
    </row>
    <row r="380" spans="2:13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45"/>
      <c r="M380" s="45"/>
    </row>
    <row r="381" spans="2:13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45"/>
      <c r="M381" s="45"/>
    </row>
    <row r="382" spans="2:13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45"/>
      <c r="M382" s="45"/>
    </row>
    <row r="383" spans="2:13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45"/>
      <c r="M383" s="45"/>
    </row>
    <row r="384" spans="2:13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45"/>
      <c r="M384" s="45"/>
    </row>
    <row r="385" spans="2:13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45"/>
      <c r="M385" s="45"/>
    </row>
    <row r="386" spans="2:13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45"/>
      <c r="M386" s="45"/>
    </row>
    <row r="387" spans="2:13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45"/>
      <c r="M387" s="45"/>
    </row>
    <row r="388" spans="2:13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45"/>
      <c r="M388" s="45"/>
    </row>
    <row r="389" spans="2:13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45"/>
      <c r="M389" s="45"/>
    </row>
    <row r="390" spans="2:13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45"/>
      <c r="M390" s="45"/>
    </row>
    <row r="391" spans="2:13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45"/>
      <c r="M391" s="45"/>
    </row>
    <row r="392" spans="2:13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45"/>
      <c r="M392" s="45"/>
    </row>
    <row r="393" spans="2:13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45"/>
      <c r="M393" s="45"/>
    </row>
    <row r="394" spans="2:13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45"/>
      <c r="M394" s="45"/>
    </row>
    <row r="395" spans="2:13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45"/>
      <c r="M395" s="45"/>
    </row>
    <row r="396" spans="2:13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45"/>
      <c r="M396" s="45"/>
    </row>
    <row r="397" spans="2:13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45"/>
      <c r="M397" s="45"/>
    </row>
    <row r="398" spans="2:13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45"/>
      <c r="M398" s="45"/>
    </row>
    <row r="399" spans="2:13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45"/>
      <c r="M399" s="45"/>
    </row>
    <row r="400" spans="2:13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45"/>
      <c r="M400" s="45"/>
    </row>
    <row r="401" spans="2:13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45"/>
      <c r="M401" s="45"/>
    </row>
    <row r="402" spans="2:13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45"/>
      <c r="M402" s="45"/>
    </row>
    <row r="403" spans="2:13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45"/>
      <c r="M403" s="45"/>
    </row>
    <row r="404" spans="2:13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45"/>
      <c r="M404" s="45"/>
    </row>
    <row r="405" spans="2:13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45"/>
      <c r="M405" s="45"/>
    </row>
    <row r="406" spans="2:13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45"/>
      <c r="M406" s="45"/>
    </row>
    <row r="407" spans="2:13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45"/>
      <c r="M407" s="45"/>
    </row>
    <row r="408" spans="2:13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45"/>
      <c r="M408" s="45"/>
    </row>
    <row r="409" spans="2:13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45"/>
      <c r="M409" s="45"/>
    </row>
    <row r="410" spans="2:13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45"/>
      <c r="M410" s="45"/>
    </row>
    <row r="411" spans="2:13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45"/>
      <c r="M411" s="45"/>
    </row>
    <row r="412" spans="2:13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45"/>
      <c r="M412" s="45"/>
    </row>
    <row r="413" spans="2:13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45"/>
      <c r="M413" s="45"/>
    </row>
    <row r="414" spans="2:13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45"/>
      <c r="M414" s="45"/>
    </row>
    <row r="415" spans="2:13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45"/>
      <c r="M415" s="45"/>
    </row>
    <row r="416" spans="2:13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45"/>
      <c r="M416" s="45"/>
    </row>
    <row r="417" spans="2:13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45"/>
      <c r="M417" s="45"/>
    </row>
    <row r="418" spans="2:13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45"/>
      <c r="M418" s="45"/>
    </row>
    <row r="419" spans="2:13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45"/>
      <c r="M419" s="45"/>
    </row>
    <row r="420" spans="2:13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45"/>
      <c r="M420" s="45"/>
    </row>
    <row r="421" spans="2:13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45"/>
      <c r="M421" s="45"/>
    </row>
    <row r="422" spans="2:13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45"/>
      <c r="M422" s="45"/>
    </row>
    <row r="423" spans="2:13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45"/>
      <c r="M423" s="45"/>
    </row>
    <row r="424" spans="2:13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45"/>
      <c r="M424" s="45"/>
    </row>
    <row r="425" spans="2:13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45"/>
      <c r="M425" s="45"/>
    </row>
    <row r="426" spans="2:13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45"/>
      <c r="M426" s="45"/>
    </row>
    <row r="427" spans="2:13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45"/>
      <c r="M427" s="45"/>
    </row>
    <row r="428" spans="2:13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45"/>
      <c r="M428" s="45"/>
    </row>
    <row r="429" spans="2:13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45"/>
      <c r="M429" s="45"/>
    </row>
    <row r="430" spans="2:13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45"/>
      <c r="M430" s="45"/>
    </row>
    <row r="431" spans="2:13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45"/>
      <c r="M431" s="45"/>
    </row>
    <row r="432" spans="2:13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45"/>
      <c r="M432" s="45"/>
    </row>
    <row r="433" spans="2:13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45"/>
      <c r="M433" s="45"/>
    </row>
    <row r="434" spans="2:13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45"/>
      <c r="M434" s="45"/>
    </row>
    <row r="435" spans="2:13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45"/>
      <c r="M435" s="45"/>
    </row>
    <row r="436" spans="2:13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45"/>
      <c r="M436" s="45"/>
    </row>
    <row r="437" spans="2:13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45"/>
      <c r="M437" s="45"/>
    </row>
    <row r="438" spans="2:13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45"/>
      <c r="M438" s="45"/>
    </row>
    <row r="439" spans="2:13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45"/>
      <c r="M439" s="45"/>
    </row>
    <row r="440" spans="2:13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45"/>
      <c r="M440" s="45"/>
    </row>
    <row r="441" spans="2:13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45"/>
      <c r="M441" s="45"/>
    </row>
    <row r="442" spans="2:13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45"/>
      <c r="M442" s="45"/>
    </row>
    <row r="443" spans="2:13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45"/>
      <c r="M443" s="45"/>
    </row>
    <row r="444" spans="2:13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45"/>
      <c r="M444" s="45"/>
    </row>
    <row r="445" spans="2:13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45"/>
      <c r="M445" s="45"/>
    </row>
    <row r="446" spans="2:13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45"/>
      <c r="M446" s="45"/>
    </row>
    <row r="447" spans="2:13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45"/>
      <c r="M447" s="45"/>
    </row>
    <row r="448" spans="2:13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45"/>
      <c r="M448" s="45"/>
    </row>
    <row r="449" spans="2:13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45"/>
      <c r="M449" s="45"/>
    </row>
    <row r="450" spans="2:13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45"/>
      <c r="M450" s="45"/>
    </row>
    <row r="451" spans="2:13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45"/>
      <c r="M451" s="45"/>
    </row>
    <row r="452" spans="2:13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45"/>
      <c r="M452" s="45"/>
    </row>
    <row r="453" spans="2:13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45"/>
      <c r="M453" s="45"/>
    </row>
    <row r="454" spans="2:13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45"/>
      <c r="M454" s="45"/>
    </row>
    <row r="455" spans="2:13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45"/>
      <c r="M455" s="45"/>
    </row>
    <row r="456" spans="2:13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45"/>
      <c r="M456" s="45"/>
    </row>
    <row r="457" spans="2:13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45"/>
      <c r="M457" s="45"/>
    </row>
    <row r="458" spans="2:13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45"/>
      <c r="M458" s="45"/>
    </row>
    <row r="459" spans="2:13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45"/>
      <c r="M459" s="45"/>
    </row>
    <row r="460" spans="2:13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45"/>
      <c r="M460" s="45"/>
    </row>
    <row r="461" spans="2:13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45"/>
      <c r="M461" s="45"/>
    </row>
    <row r="462" spans="2:13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45"/>
      <c r="M462" s="45"/>
    </row>
    <row r="463" spans="2:13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45"/>
      <c r="M463" s="45"/>
    </row>
    <row r="464" spans="2:13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45"/>
      <c r="M464" s="45"/>
    </row>
    <row r="465" spans="2:13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45"/>
      <c r="M465" s="45"/>
    </row>
    <row r="466" spans="2:13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45"/>
      <c r="M466" s="45"/>
    </row>
    <row r="467" spans="2:13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45"/>
      <c r="M467" s="45"/>
    </row>
    <row r="468" spans="2:13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45"/>
      <c r="M468" s="45"/>
    </row>
    <row r="469" spans="2:13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45"/>
      <c r="M469" s="45"/>
    </row>
    <row r="470" spans="2:13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45"/>
      <c r="M470" s="45"/>
    </row>
    <row r="471" spans="2:13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45"/>
      <c r="M471" s="45"/>
    </row>
    <row r="472" spans="2:13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45"/>
      <c r="M472" s="45"/>
    </row>
    <row r="473" spans="2:13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45"/>
      <c r="M473" s="45"/>
    </row>
    <row r="474" spans="2:13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45"/>
      <c r="M474" s="45"/>
    </row>
    <row r="475" spans="2:13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45"/>
      <c r="M475" s="45"/>
    </row>
  </sheetData>
  <mergeCells count="6">
    <mergeCell ref="O4:O5"/>
    <mergeCell ref="B4:F4"/>
    <mergeCell ref="G4:K4"/>
    <mergeCell ref="L4:L5"/>
    <mergeCell ref="M4:M5"/>
    <mergeCell ref="N4:N5"/>
  </mergeCells>
  <pageMargins left="0.11811023622047245" right="0" top="0" bottom="0.15748031496062992" header="0" footer="0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2022-01-21T03:29:50Z</cp:lastPrinted>
  <dcterms:created xsi:type="dcterms:W3CDTF">2017-12-06T04:10:52Z</dcterms:created>
  <dcterms:modified xsi:type="dcterms:W3CDTF">2022-01-25T09:12:33Z</dcterms:modified>
</cp:coreProperties>
</file>