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57" i="1" l="1"/>
  <c r="H57" i="1"/>
  <c r="G57" i="1"/>
  <c r="D57" i="1"/>
  <c r="C57" i="1"/>
  <c r="J56" i="1"/>
  <c r="H56" i="1"/>
  <c r="G56" i="1"/>
  <c r="D56" i="1"/>
  <c r="C56" i="1"/>
  <c r="D48" i="1"/>
  <c r="C48" i="1"/>
  <c r="J48" i="1"/>
  <c r="H48" i="1"/>
  <c r="G48" i="1"/>
  <c r="J47" i="1"/>
  <c r="H47" i="1"/>
  <c r="G47" i="1"/>
  <c r="F47" i="1"/>
  <c r="D47" i="1"/>
  <c r="C47" i="1"/>
  <c r="D23" i="1"/>
  <c r="C23" i="1"/>
  <c r="D22" i="1"/>
  <c r="C22" i="1"/>
  <c r="E17" i="1"/>
  <c r="D17" i="1"/>
  <c r="C17" i="1"/>
  <c r="D14" i="1"/>
  <c r="C14" i="1"/>
  <c r="E12" i="1"/>
  <c r="D12" i="1"/>
  <c r="C12" i="1"/>
  <c r="E10" i="1"/>
  <c r="D10" i="1"/>
  <c r="C10" i="1"/>
  <c r="E8" i="1"/>
  <c r="D8" i="1"/>
  <c r="C8" i="1"/>
</calcChain>
</file>

<file path=xl/sharedStrings.xml><?xml version="1.0" encoding="utf-8"?>
<sst xmlns="http://schemas.openxmlformats.org/spreadsheetml/2006/main" count="67" uniqueCount="52">
  <si>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</si>
  <si>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</si>
  <si>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</si>
  <si>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</si>
  <si>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</si>
  <si>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</si>
  <si>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</si>
  <si>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</si>
  <si>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</si>
  <si>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</si>
  <si>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</si>
  <si>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</si>
  <si>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</si>
  <si>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</si>
  <si>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</si>
  <si>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</si>
  <si>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</si>
  <si>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</si>
  <si>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</si>
  <si>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</si>
  <si>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</si>
  <si>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</si>
  <si>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</si>
  <si>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</si>
  <si>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</si>
  <si>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</si>
  <si>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</si>
  <si>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</si>
  <si>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</si>
  <si>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</si>
  <si>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</si>
  <si>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</si>
  <si>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</si>
  <si>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</si>
  <si>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</si>
  <si>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</si>
  <si>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</si>
  <si>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t xml:space="preserve">Предъявлено штрафных санкций, в том числе: </t>
  </si>
  <si>
    <t>Взыскано штрафных санкций, в том числе: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</si>
  <si>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</si>
  <si>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неприменением ККТ в установленных законодательством о применении ККТ случаях (ч.2 ст. 14.5. КоАП РФ)</t>
  </si>
  <si>
    <t>по ч.2 ст. 14.5 КоАП РФ</t>
  </si>
  <si>
    <t>по ч. 3 ст. 14.5 КоАП РФ</t>
  </si>
  <si>
    <t>по ч. 4 ст. 14.5 КоАП РФ</t>
  </si>
  <si>
    <t>по ч. 5 ст. 14.5  КоАП РФ</t>
  </si>
  <si>
    <t>по ч. 6 ст. 14.5 КоАП РФ</t>
  </si>
  <si>
    <t>по ч.1 ст. 15.1 КоАП РФ</t>
  </si>
  <si>
    <t>по ч.2 ст. 15.1 КоАП РФ</t>
  </si>
  <si>
    <t>по ч. 3 ст. 14.5  КоАП РФ</t>
  </si>
  <si>
    <t xml:space="preserve">по ч. 5 ст. 14.5 КоАП РФ </t>
  </si>
  <si>
    <t xml:space="preserve">по ч. 6 ст. 14.5 КоАП РФ </t>
  </si>
  <si>
    <t xml:space="preserve">прочие штрафные санкции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</si>
</sst>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wrapText="1"/>
    </xf>
    <xf numFmtId="0" fontId="1" fillId="3" borderId="0" xfId="0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3" borderId="0" xfId="0" applyFill="1" applyBorder="1" applyAlignment="1">
      <alignment wrapText="1"/>
    </xf>
    <xf numFmtId="0" fontId="0" fillId="3" borderId="0" xfId="0" applyFill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0" borderId="0" xfId="0" applyFont="1"/>
    <xf numFmtId="0" fontId="1" fillId="4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3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showWhiteSpace="0" zoomScaleNormal="100" workbookViewId="0">
      <selection activeCell="K57" sqref="K57"/>
    </sheetView>
  </sheetViews>
  <sheetFormatPr defaultRowHeight="15" x14ac:dyDescent="0.25"/>
  <cols>
    <col min="1" max="1" width="45.140625" customWidth="1"/>
    <col min="2" max="2" width="5.5703125" customWidth="1"/>
    <col min="3" max="3" width="10.140625" customWidth="1"/>
    <col min="4" max="4" width="10" customWidth="1"/>
    <col min="5" max="6" width="11.85546875" customWidth="1"/>
  </cols>
  <sheetData>
    <row r="1" spans="1:8" ht="45.75" customHeight="1" x14ac:dyDescent="0.25">
      <c r="A1" s="48" t="s">
        <v>0</v>
      </c>
      <c r="B1" s="48"/>
      <c r="C1" s="48"/>
      <c r="D1" s="48"/>
      <c r="E1" s="48"/>
      <c r="F1" s="4"/>
      <c r="G1" s="3"/>
      <c r="H1" s="3"/>
    </row>
    <row r="3" spans="1:8" x14ac:dyDescent="0.25">
      <c r="A3" s="38" t="s">
        <v>1</v>
      </c>
      <c r="B3" s="38"/>
      <c r="C3" s="38"/>
      <c r="D3" s="38"/>
      <c r="E3" s="38"/>
      <c r="F3" s="12"/>
      <c r="G3" s="5"/>
      <c r="H3" s="5"/>
    </row>
    <row r="4" spans="1:8" ht="45" x14ac:dyDescent="0.25">
      <c r="A4" s="7" t="s">
        <v>2</v>
      </c>
      <c r="B4" s="7" t="s">
        <v>3</v>
      </c>
      <c r="C4" s="7" t="s">
        <v>4</v>
      </c>
      <c r="D4" s="34" t="s">
        <v>5</v>
      </c>
      <c r="E4" s="36"/>
      <c r="F4" s="13"/>
    </row>
    <row r="5" spans="1:8" ht="75" x14ac:dyDescent="0.25">
      <c r="A5" s="7"/>
      <c r="B5" s="7"/>
      <c r="C5" s="7"/>
      <c r="D5" s="7" t="s">
        <v>6</v>
      </c>
      <c r="E5" s="7" t="s">
        <v>7</v>
      </c>
      <c r="F5" s="13"/>
    </row>
    <row r="6" spans="1:8" s="2" customFormat="1" x14ac:dyDescent="0.25">
      <c r="A6" s="7" t="s">
        <v>8</v>
      </c>
      <c r="B6" s="7" t="s">
        <v>9</v>
      </c>
      <c r="C6" s="7">
        <v>1</v>
      </c>
      <c r="D6" s="7">
        <v>2</v>
      </c>
      <c r="E6" s="7">
        <v>3</v>
      </c>
      <c r="F6" s="13"/>
    </row>
    <row r="7" spans="1:8" x14ac:dyDescent="0.25">
      <c r="A7" s="49" t="s">
        <v>10</v>
      </c>
      <c r="B7" s="50"/>
      <c r="C7" s="50"/>
      <c r="D7" s="50"/>
      <c r="E7" s="51"/>
      <c r="F7" s="14"/>
    </row>
    <row r="8" spans="1:8" x14ac:dyDescent="0.25">
      <c r="A8" s="21" t="s">
        <v>11</v>
      </c>
      <c r="B8" s="21">
        <v>2010</v>
      </c>
      <c r="C8" s="24">
        <f>44+50+57+9</f>
        <v>160</v>
      </c>
      <c r="D8" s="24">
        <f>27+49+48+8</f>
        <v>132</v>
      </c>
      <c r="E8" s="24">
        <f>17+1+9+1</f>
        <v>28</v>
      </c>
      <c r="F8" s="10"/>
    </row>
    <row r="9" spans="1:8" x14ac:dyDescent="0.25">
      <c r="A9" s="9" t="s">
        <v>12</v>
      </c>
      <c r="B9" s="8"/>
      <c r="C9" s="23"/>
      <c r="D9" s="23"/>
      <c r="E9" s="23"/>
      <c r="F9" s="10"/>
    </row>
    <row r="10" spans="1:8" x14ac:dyDescent="0.25">
      <c r="A10" s="9" t="s">
        <v>13</v>
      </c>
      <c r="B10" s="8">
        <v>2011</v>
      </c>
      <c r="C10" s="23">
        <f>43+50+54+9</f>
        <v>156</v>
      </c>
      <c r="D10" s="23">
        <f>27+49+48+8</f>
        <v>132</v>
      </c>
      <c r="E10" s="23">
        <f>16+1+6+1</f>
        <v>24</v>
      </c>
      <c r="F10" s="10"/>
    </row>
    <row r="11" spans="1:8" x14ac:dyDescent="0.25">
      <c r="A11" s="9" t="s">
        <v>14</v>
      </c>
      <c r="B11" s="8">
        <v>2012</v>
      </c>
      <c r="C11" s="23">
        <v>4</v>
      </c>
      <c r="D11" s="23">
        <v>0</v>
      </c>
      <c r="E11" s="23">
        <v>4</v>
      </c>
      <c r="F11" s="10"/>
    </row>
    <row r="12" spans="1:8" s="17" customFormat="1" ht="30" x14ac:dyDescent="0.25">
      <c r="A12" s="21" t="s">
        <v>15</v>
      </c>
      <c r="B12" s="21">
        <v>2013</v>
      </c>
      <c r="C12" s="24">
        <f>42+49+57+9</f>
        <v>157</v>
      </c>
      <c r="D12" s="24">
        <f>8+26+48+48</f>
        <v>130</v>
      </c>
      <c r="E12" s="24">
        <f>1+16+1+9</f>
        <v>27</v>
      </c>
      <c r="F12" s="16"/>
    </row>
    <row r="13" spans="1:8" x14ac:dyDescent="0.25">
      <c r="A13" s="9" t="s">
        <v>16</v>
      </c>
      <c r="B13" s="8"/>
      <c r="C13" s="23"/>
      <c r="D13" s="23"/>
      <c r="E13" s="23"/>
      <c r="F13" s="10"/>
    </row>
    <row r="14" spans="1:8" ht="32.25" customHeight="1" x14ac:dyDescent="0.25">
      <c r="A14" s="9" t="s">
        <v>40</v>
      </c>
      <c r="B14" s="8">
        <v>2014</v>
      </c>
      <c r="C14" s="23">
        <f>8+34+4+52</f>
        <v>98</v>
      </c>
      <c r="D14" s="23">
        <f>8+22+4+46</f>
        <v>80</v>
      </c>
      <c r="E14" s="23">
        <v>18</v>
      </c>
      <c r="F14" s="10"/>
    </row>
    <row r="15" spans="1:8" x14ac:dyDescent="0.25">
      <c r="A15" s="9" t="s">
        <v>17</v>
      </c>
      <c r="B15" s="8">
        <v>2015</v>
      </c>
      <c r="C15" s="23">
        <v>2</v>
      </c>
      <c r="D15" s="23">
        <v>1</v>
      </c>
      <c r="E15" s="23">
        <v>1</v>
      </c>
      <c r="F15" s="10"/>
    </row>
    <row r="16" spans="1:8" ht="91.5" customHeight="1" x14ac:dyDescent="0.25">
      <c r="A16" s="9" t="s">
        <v>18</v>
      </c>
      <c r="B16" s="8">
        <v>2016</v>
      </c>
      <c r="C16" s="23"/>
      <c r="D16" s="23"/>
      <c r="E16" s="23"/>
      <c r="F16" s="10"/>
    </row>
    <row r="17" spans="1:6" ht="108" customHeight="1" x14ac:dyDescent="0.25">
      <c r="A17" s="9" t="s">
        <v>19</v>
      </c>
      <c r="B17" s="8">
        <v>2017</v>
      </c>
      <c r="C17" s="23">
        <f>5+45+2+1</f>
        <v>53</v>
      </c>
      <c r="D17" s="23">
        <f>1+44+2</f>
        <v>47</v>
      </c>
      <c r="E17" s="23">
        <f>4+1+1</f>
        <v>6</v>
      </c>
      <c r="F17" s="10"/>
    </row>
    <row r="18" spans="1:6" ht="108" customHeight="1" x14ac:dyDescent="0.25">
      <c r="A18" s="9" t="s">
        <v>20</v>
      </c>
      <c r="B18" s="8">
        <v>2018</v>
      </c>
      <c r="C18" s="22"/>
      <c r="D18" s="22"/>
      <c r="E18" s="22"/>
      <c r="F18" s="10"/>
    </row>
    <row r="19" spans="1:6" ht="136.5" customHeight="1" x14ac:dyDescent="0.25">
      <c r="A19" s="9" t="s">
        <v>21</v>
      </c>
      <c r="B19" s="8">
        <v>2019</v>
      </c>
      <c r="C19" s="23">
        <v>3</v>
      </c>
      <c r="D19" s="23">
        <v>3</v>
      </c>
      <c r="E19" s="23">
        <v>0</v>
      </c>
      <c r="F19" s="10"/>
    </row>
    <row r="20" spans="1:6" ht="45" x14ac:dyDescent="0.25">
      <c r="A20" s="9" t="s">
        <v>22</v>
      </c>
      <c r="B20" s="8">
        <v>2030</v>
      </c>
      <c r="C20" s="23">
        <v>3</v>
      </c>
      <c r="D20" s="23">
        <v>0</v>
      </c>
      <c r="E20" s="23">
        <v>3</v>
      </c>
      <c r="F20" s="10"/>
    </row>
    <row r="21" spans="1:6" x14ac:dyDescent="0.25">
      <c r="A21" s="9" t="s">
        <v>17</v>
      </c>
      <c r="B21" s="8">
        <v>2031</v>
      </c>
      <c r="C21" s="22"/>
      <c r="D21" s="22"/>
      <c r="E21" s="22"/>
      <c r="F21" s="10"/>
    </row>
    <row r="22" spans="1:6" ht="60" customHeight="1" x14ac:dyDescent="0.25">
      <c r="A22" s="9" t="s">
        <v>23</v>
      </c>
      <c r="B22" s="8">
        <v>2036</v>
      </c>
      <c r="C22" s="23">
        <f>18+47+1</f>
        <v>66</v>
      </c>
      <c r="D22" s="23">
        <f>12+46+1</f>
        <v>59</v>
      </c>
      <c r="E22" s="23">
        <v>7</v>
      </c>
      <c r="F22" s="10"/>
    </row>
    <row r="23" spans="1:6" ht="74.25" customHeight="1" x14ac:dyDescent="0.25">
      <c r="A23" s="9" t="s">
        <v>24</v>
      </c>
      <c r="B23" s="8">
        <v>2037</v>
      </c>
      <c r="C23" s="23">
        <f>14+47+1</f>
        <v>62</v>
      </c>
      <c r="D23" s="23">
        <f>9+46+1</f>
        <v>56</v>
      </c>
      <c r="E23" s="23">
        <v>6</v>
      </c>
      <c r="F23" s="10"/>
    </row>
    <row r="24" spans="1:6" ht="73.5" customHeight="1" x14ac:dyDescent="0.25">
      <c r="A24" s="9" t="s">
        <v>25</v>
      </c>
      <c r="B24" s="8">
        <v>2038</v>
      </c>
      <c r="C24" s="22"/>
      <c r="D24" s="22"/>
      <c r="E24" s="22"/>
      <c r="F24" s="10"/>
    </row>
    <row r="25" spans="1:6" ht="32.25" customHeight="1" x14ac:dyDescent="0.25">
      <c r="A25" s="49" t="s">
        <v>26</v>
      </c>
      <c r="B25" s="50"/>
      <c r="C25" s="50"/>
      <c r="D25" s="50"/>
      <c r="E25" s="51"/>
      <c r="F25" s="14"/>
    </row>
    <row r="26" spans="1:6" ht="59.25" customHeight="1" x14ac:dyDescent="0.25">
      <c r="A26" s="9" t="s">
        <v>27</v>
      </c>
      <c r="B26" s="8">
        <v>2060</v>
      </c>
      <c r="C26" s="9">
        <v>1</v>
      </c>
      <c r="D26" s="9">
        <v>1</v>
      </c>
      <c r="E26" s="9"/>
      <c r="F26" s="10"/>
    </row>
    <row r="27" spans="1:6" ht="60" x14ac:dyDescent="0.25">
      <c r="A27" s="9" t="s">
        <v>39</v>
      </c>
      <c r="B27" s="8">
        <v>2070</v>
      </c>
      <c r="C27" s="9">
        <v>1</v>
      </c>
      <c r="D27" s="9">
        <v>1</v>
      </c>
      <c r="E27" s="9"/>
      <c r="F27" s="10"/>
    </row>
    <row r="28" spans="1:6" x14ac:dyDescent="0.25">
      <c r="A28" s="10"/>
      <c r="B28" s="11"/>
      <c r="C28" s="10"/>
      <c r="D28" s="10"/>
      <c r="E28" s="10"/>
      <c r="F28" s="10"/>
    </row>
    <row r="29" spans="1:6" x14ac:dyDescent="0.25">
      <c r="A29" s="10"/>
      <c r="B29" s="11"/>
      <c r="C29" s="10"/>
      <c r="D29" s="10"/>
      <c r="E29" s="10"/>
      <c r="F29" s="10"/>
    </row>
    <row r="30" spans="1:6" x14ac:dyDescent="0.25">
      <c r="A30" s="10"/>
      <c r="B30" s="11"/>
      <c r="C30" s="10"/>
      <c r="D30" s="10"/>
      <c r="E30" s="10"/>
      <c r="F30" s="10"/>
    </row>
    <row r="31" spans="1:6" x14ac:dyDescent="0.25">
      <c r="A31" s="10"/>
      <c r="B31" s="11"/>
      <c r="C31" s="10"/>
      <c r="D31" s="10"/>
      <c r="E31" s="10"/>
      <c r="F31" s="10"/>
    </row>
    <row r="32" spans="1:6" x14ac:dyDescent="0.25">
      <c r="A32" s="10"/>
      <c r="B32" s="11"/>
      <c r="C32" s="10"/>
      <c r="D32" s="10"/>
      <c r="E32" s="10"/>
      <c r="F32" s="10"/>
    </row>
    <row r="33" spans="1:10" x14ac:dyDescent="0.25">
      <c r="A33" s="10"/>
      <c r="B33" s="11"/>
      <c r="C33" s="10"/>
      <c r="D33" s="10"/>
      <c r="E33" s="10"/>
      <c r="F33" s="10"/>
    </row>
    <row r="34" spans="1:10" x14ac:dyDescent="0.25">
      <c r="A34" s="10"/>
      <c r="B34" s="11"/>
      <c r="C34" s="10"/>
      <c r="D34" s="10"/>
      <c r="E34" s="10"/>
      <c r="F34" s="10"/>
    </row>
    <row r="35" spans="1:10" x14ac:dyDescent="0.25">
      <c r="A35" s="10"/>
      <c r="B35" s="11"/>
      <c r="C35" s="10"/>
      <c r="D35" s="10"/>
      <c r="E35" s="10"/>
      <c r="F35" s="10"/>
    </row>
    <row r="36" spans="1:10" x14ac:dyDescent="0.25">
      <c r="A36" s="10"/>
      <c r="B36" s="11"/>
      <c r="C36" s="10"/>
      <c r="D36" s="10"/>
      <c r="E36" s="10"/>
      <c r="F36" s="10"/>
    </row>
    <row r="37" spans="1:10" x14ac:dyDescent="0.25">
      <c r="A37" s="10"/>
      <c r="B37" s="11"/>
      <c r="C37" s="10"/>
      <c r="D37" s="10"/>
      <c r="E37" s="10"/>
      <c r="F37" s="10"/>
    </row>
    <row r="38" spans="1:10" x14ac:dyDescent="0.25">
      <c r="A38" s="10"/>
      <c r="B38" s="11"/>
      <c r="C38" s="10"/>
      <c r="D38" s="10"/>
      <c r="E38" s="10"/>
      <c r="F38" s="10"/>
    </row>
    <row r="39" spans="1:10" x14ac:dyDescent="0.25">
      <c r="A39" s="10"/>
      <c r="B39" s="11"/>
      <c r="C39" s="10"/>
      <c r="D39" s="10"/>
      <c r="E39" s="10"/>
      <c r="F39" s="10"/>
    </row>
    <row r="40" spans="1:10" x14ac:dyDescent="0.25">
      <c r="A40" s="10"/>
      <c r="B40" s="11"/>
      <c r="C40" s="10"/>
      <c r="D40" s="10"/>
      <c r="E40" s="10"/>
      <c r="F40" s="10"/>
    </row>
    <row r="41" spans="1:10" x14ac:dyDescent="0.25">
      <c r="A41" s="37" t="s">
        <v>28</v>
      </c>
      <c r="B41" s="37"/>
      <c r="C41" s="37"/>
      <c r="D41" s="37"/>
      <c r="E41" s="37"/>
      <c r="F41" s="37"/>
      <c r="G41" s="37"/>
      <c r="H41" s="37"/>
      <c r="I41" s="37"/>
      <c r="J41" s="37"/>
    </row>
    <row r="42" spans="1:10" x14ac:dyDescent="0.25">
      <c r="A42" s="38" t="s">
        <v>29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ht="37.5" customHeight="1" x14ac:dyDescent="0.25">
      <c r="A43" s="39" t="s">
        <v>2</v>
      </c>
      <c r="B43" s="42" t="s">
        <v>3</v>
      </c>
      <c r="C43" s="39" t="s">
        <v>30</v>
      </c>
      <c r="D43" s="45" t="s">
        <v>31</v>
      </c>
      <c r="E43" s="46"/>
      <c r="F43" s="46"/>
      <c r="G43" s="47"/>
      <c r="H43" s="34" t="s">
        <v>32</v>
      </c>
      <c r="I43" s="35"/>
      <c r="J43" s="36"/>
    </row>
    <row r="44" spans="1:10" x14ac:dyDescent="0.25">
      <c r="A44" s="40"/>
      <c r="B44" s="43"/>
      <c r="C44" s="40"/>
      <c r="D44" s="39" t="s">
        <v>33</v>
      </c>
      <c r="E44" s="45" t="s">
        <v>12</v>
      </c>
      <c r="F44" s="46"/>
      <c r="G44" s="47"/>
      <c r="H44" s="39" t="s">
        <v>33</v>
      </c>
      <c r="I44" s="45" t="s">
        <v>12</v>
      </c>
      <c r="J44" s="47"/>
    </row>
    <row r="45" spans="1:10" ht="45" x14ac:dyDescent="0.25">
      <c r="A45" s="41"/>
      <c r="B45" s="44"/>
      <c r="C45" s="41"/>
      <c r="D45" s="41"/>
      <c r="E45" s="7" t="s">
        <v>34</v>
      </c>
      <c r="F45" s="7" t="s">
        <v>35</v>
      </c>
      <c r="G45" s="7" t="s">
        <v>36</v>
      </c>
      <c r="H45" s="41"/>
      <c r="I45" s="7" t="s">
        <v>34</v>
      </c>
      <c r="J45" s="7" t="s">
        <v>35</v>
      </c>
    </row>
    <row r="46" spans="1:10" x14ac:dyDescent="0.25">
      <c r="A46" s="6" t="s">
        <v>8</v>
      </c>
      <c r="B46" s="6" t="s">
        <v>9</v>
      </c>
      <c r="C46" s="6">
        <v>1</v>
      </c>
      <c r="D46" s="6">
        <v>2</v>
      </c>
      <c r="E46" s="6">
        <v>3</v>
      </c>
      <c r="F46" s="6">
        <v>4</v>
      </c>
      <c r="G46" s="6">
        <v>5</v>
      </c>
      <c r="H46" s="6">
        <v>6</v>
      </c>
      <c r="I46" s="6">
        <v>7</v>
      </c>
      <c r="J46" s="6">
        <v>8</v>
      </c>
    </row>
    <row r="47" spans="1:10" ht="20.100000000000001" customHeight="1" x14ac:dyDescent="0.25">
      <c r="A47" s="18" t="s">
        <v>37</v>
      </c>
      <c r="B47" s="19">
        <v>3010</v>
      </c>
      <c r="C47" s="25">
        <f>570+90+472+80</f>
        <v>1212</v>
      </c>
      <c r="D47" s="25">
        <f>390+208</f>
        <v>598</v>
      </c>
      <c r="E47" s="25"/>
      <c r="F47" s="25">
        <f>60+38</f>
        <v>98</v>
      </c>
      <c r="G47" s="25">
        <f>330+170</f>
        <v>500</v>
      </c>
      <c r="H47" s="25">
        <f>180+90+264+80</f>
        <v>614</v>
      </c>
      <c r="I47" s="25"/>
      <c r="J47" s="25">
        <f>180+90+264+80</f>
        <v>614</v>
      </c>
    </row>
    <row r="48" spans="1:10" ht="20.100000000000001" customHeight="1" x14ac:dyDescent="0.25">
      <c r="A48" s="1" t="s">
        <v>41</v>
      </c>
      <c r="B48" s="15">
        <v>3011</v>
      </c>
      <c r="C48" s="26">
        <f>564+30+380+80</f>
        <v>1054</v>
      </c>
      <c r="D48" s="26">
        <f>390+120</f>
        <v>510</v>
      </c>
      <c r="E48" s="26"/>
      <c r="F48" s="26">
        <v>90</v>
      </c>
      <c r="G48" s="26">
        <f>330+90</f>
        <v>420</v>
      </c>
      <c r="H48" s="26">
        <f>174+30+260+80</f>
        <v>544</v>
      </c>
      <c r="I48" s="26"/>
      <c r="J48" s="26">
        <f>174+30+260+80</f>
        <v>544</v>
      </c>
    </row>
    <row r="49" spans="1:10" ht="20.100000000000001" customHeight="1" x14ac:dyDescent="0.25">
      <c r="A49" s="1" t="s">
        <v>42</v>
      </c>
      <c r="B49" s="15">
        <v>3012</v>
      </c>
      <c r="C49" s="26"/>
      <c r="D49" s="26"/>
      <c r="E49" s="26"/>
      <c r="F49" s="26"/>
      <c r="G49" s="26"/>
      <c r="H49" s="26"/>
      <c r="I49" s="26"/>
      <c r="J49" s="26"/>
    </row>
    <row r="50" spans="1:10" ht="20.100000000000001" customHeight="1" x14ac:dyDescent="0.25">
      <c r="A50" s="1" t="s">
        <v>43</v>
      </c>
      <c r="B50" s="15">
        <v>3013</v>
      </c>
      <c r="C50" s="26">
        <v>60</v>
      </c>
      <c r="D50" s="26"/>
      <c r="E50" s="26"/>
      <c r="F50" s="26"/>
      <c r="G50" s="26"/>
      <c r="H50" s="26">
        <v>60</v>
      </c>
      <c r="I50" s="26"/>
      <c r="J50" s="26">
        <v>60</v>
      </c>
    </row>
    <row r="51" spans="1:10" ht="20.100000000000001" customHeight="1" x14ac:dyDescent="0.25">
      <c r="A51" s="1" t="s">
        <v>44</v>
      </c>
      <c r="B51" s="15">
        <v>3014</v>
      </c>
      <c r="C51" s="26"/>
      <c r="D51" s="26"/>
      <c r="E51" s="26"/>
      <c r="F51" s="26"/>
      <c r="G51" s="26"/>
      <c r="H51" s="26"/>
      <c r="I51" s="26"/>
      <c r="J51" s="26"/>
    </row>
    <row r="52" spans="1:10" s="30" customFormat="1" ht="20.100000000000001" customHeight="1" x14ac:dyDescent="0.25">
      <c r="A52" s="28" t="s">
        <v>45</v>
      </c>
      <c r="B52" s="29">
        <v>3015</v>
      </c>
      <c r="C52" s="29">
        <v>6</v>
      </c>
      <c r="D52" s="29"/>
      <c r="E52" s="29"/>
      <c r="F52" s="29"/>
      <c r="G52" s="29"/>
      <c r="H52" s="29">
        <v>6</v>
      </c>
      <c r="I52" s="29"/>
      <c r="J52" s="29">
        <v>6</v>
      </c>
    </row>
    <row r="53" spans="1:10" ht="20.100000000000001" customHeight="1" x14ac:dyDescent="0.25">
      <c r="A53" s="1" t="s">
        <v>46</v>
      </c>
      <c r="B53" s="15">
        <v>3025</v>
      </c>
      <c r="C53" s="26">
        <v>88</v>
      </c>
      <c r="D53" s="26">
        <v>88</v>
      </c>
      <c r="E53" s="26"/>
      <c r="F53" s="26">
        <v>8</v>
      </c>
      <c r="G53" s="26">
        <v>80</v>
      </c>
      <c r="H53" s="26"/>
      <c r="I53" s="26"/>
      <c r="J53" s="26"/>
    </row>
    <row r="54" spans="1:10" ht="20.100000000000001" customHeight="1" x14ac:dyDescent="0.25">
      <c r="A54" s="1" t="s">
        <v>47</v>
      </c>
      <c r="B54" s="15">
        <v>3026</v>
      </c>
      <c r="C54" s="26">
        <v>4</v>
      </c>
      <c r="D54" s="26"/>
      <c r="E54" s="26"/>
      <c r="F54" s="26"/>
      <c r="G54" s="26"/>
      <c r="H54" s="26">
        <v>4</v>
      </c>
      <c r="I54" s="26"/>
      <c r="J54" s="26">
        <v>4</v>
      </c>
    </row>
    <row r="55" spans="1:10" ht="20.100000000000001" customHeight="1" x14ac:dyDescent="0.25">
      <c r="A55" s="1" t="s">
        <v>51</v>
      </c>
      <c r="B55" s="15">
        <v>3027</v>
      </c>
      <c r="C55" s="26"/>
      <c r="D55" s="26"/>
      <c r="E55" s="26"/>
      <c r="F55" s="26"/>
      <c r="G55" s="26"/>
      <c r="H55" s="26"/>
      <c r="I55" s="26"/>
      <c r="J55" s="26"/>
    </row>
    <row r="56" spans="1:10" s="20" customFormat="1" ht="20.100000000000001" customHeight="1" x14ac:dyDescent="0.25">
      <c r="A56" s="18" t="s">
        <v>38</v>
      </c>
      <c r="B56" s="19">
        <v>3030</v>
      </c>
      <c r="C56" s="25">
        <f>355+89+1012+20</f>
        <v>1476</v>
      </c>
      <c r="D56" s="25">
        <f>230+796</f>
        <v>1026</v>
      </c>
      <c r="E56" s="25"/>
      <c r="F56" s="25">
        <v>65</v>
      </c>
      <c r="G56" s="25">
        <f>210+751</f>
        <v>961</v>
      </c>
      <c r="H56" s="25">
        <f>20+125+89+216</f>
        <v>450</v>
      </c>
      <c r="I56" s="25"/>
      <c r="J56" s="25">
        <f>20+125+89+216</f>
        <v>450</v>
      </c>
    </row>
    <row r="57" spans="1:10" ht="20.100000000000001" customHeight="1" x14ac:dyDescent="0.25">
      <c r="A57" s="1" t="s">
        <v>41</v>
      </c>
      <c r="B57" s="15">
        <v>3031</v>
      </c>
      <c r="C57" s="27">
        <f>20+347+30+320</f>
        <v>717</v>
      </c>
      <c r="D57" s="27">
        <f>230+108</f>
        <v>338</v>
      </c>
      <c r="E57" s="27"/>
      <c r="F57" s="27">
        <v>53</v>
      </c>
      <c r="G57" s="27">
        <f>210+75</f>
        <v>285</v>
      </c>
      <c r="H57" s="27">
        <f>20+117+30+212</f>
        <v>379</v>
      </c>
      <c r="I57" s="27"/>
      <c r="J57" s="27">
        <f>20+117+30+212</f>
        <v>379</v>
      </c>
    </row>
    <row r="58" spans="1:10" ht="20.100000000000001" customHeight="1" x14ac:dyDescent="0.25">
      <c r="A58" s="1" t="s">
        <v>48</v>
      </c>
      <c r="B58" s="15">
        <v>3032</v>
      </c>
      <c r="C58" s="26"/>
      <c r="D58" s="26"/>
      <c r="E58" s="26"/>
      <c r="F58" s="26"/>
      <c r="G58" s="26"/>
      <c r="H58" s="26"/>
      <c r="I58" s="26"/>
      <c r="J58" s="26"/>
    </row>
    <row r="59" spans="1:10" ht="20.100000000000001" customHeight="1" x14ac:dyDescent="0.25">
      <c r="A59" s="1" t="s">
        <v>43</v>
      </c>
      <c r="B59" s="15">
        <v>3033</v>
      </c>
      <c r="C59" s="26">
        <v>59</v>
      </c>
      <c r="D59" s="26"/>
      <c r="E59" s="26"/>
      <c r="F59" s="26"/>
      <c r="G59" s="26"/>
      <c r="H59" s="26">
        <v>59</v>
      </c>
      <c r="I59" s="26"/>
      <c r="J59" s="26">
        <v>59</v>
      </c>
    </row>
    <row r="60" spans="1:10" ht="20.100000000000001" customHeight="1" x14ac:dyDescent="0.25">
      <c r="A60" s="1" t="s">
        <v>49</v>
      </c>
      <c r="B60" s="15">
        <v>3034</v>
      </c>
      <c r="C60" s="26"/>
      <c r="D60" s="26"/>
      <c r="E60" s="26"/>
      <c r="F60" s="26"/>
      <c r="G60" s="26"/>
      <c r="H60" s="26"/>
      <c r="I60" s="26"/>
      <c r="J60" s="26"/>
    </row>
    <row r="61" spans="1:10" s="30" customFormat="1" ht="20.100000000000001" customHeight="1" x14ac:dyDescent="0.25">
      <c r="A61" s="28" t="s">
        <v>50</v>
      </c>
      <c r="B61" s="29">
        <v>3035</v>
      </c>
      <c r="C61" s="29">
        <v>8</v>
      </c>
      <c r="D61" s="29"/>
      <c r="E61" s="29"/>
      <c r="F61" s="29"/>
      <c r="G61" s="29"/>
      <c r="H61" s="29">
        <v>8</v>
      </c>
      <c r="I61" s="29"/>
      <c r="J61" s="29">
        <v>8</v>
      </c>
    </row>
    <row r="62" spans="1:10" ht="20.100000000000001" customHeight="1" x14ac:dyDescent="0.25">
      <c r="A62" s="1" t="s">
        <v>46</v>
      </c>
      <c r="B62" s="15">
        <v>3045</v>
      </c>
      <c r="C62" s="26">
        <v>65</v>
      </c>
      <c r="D62" s="26">
        <v>65</v>
      </c>
      <c r="E62" s="26"/>
      <c r="F62" s="26">
        <v>12</v>
      </c>
      <c r="G62" s="26">
        <v>53</v>
      </c>
      <c r="H62" s="26"/>
      <c r="I62" s="26"/>
      <c r="J62" s="26"/>
    </row>
    <row r="63" spans="1:10" ht="20.100000000000001" customHeight="1" x14ac:dyDescent="0.25">
      <c r="A63" s="1" t="s">
        <v>47</v>
      </c>
      <c r="B63" s="15">
        <v>3046</v>
      </c>
      <c r="C63" s="26">
        <v>4</v>
      </c>
      <c r="D63" s="26"/>
      <c r="E63" s="26"/>
      <c r="F63" s="26"/>
      <c r="G63" s="26"/>
      <c r="H63" s="26">
        <v>4</v>
      </c>
      <c r="I63" s="26"/>
      <c r="J63" s="26">
        <v>4</v>
      </c>
    </row>
    <row r="64" spans="1:10" s="17" customFormat="1" ht="20.100000000000001" customHeight="1" x14ac:dyDescent="0.25">
      <c r="A64" s="31" t="s">
        <v>51</v>
      </c>
      <c r="B64" s="32">
        <v>3047</v>
      </c>
      <c r="C64" s="33">
        <v>623</v>
      </c>
      <c r="D64" s="33">
        <v>623</v>
      </c>
      <c r="E64" s="33"/>
      <c r="F64" s="33"/>
      <c r="G64" s="33">
        <v>623</v>
      </c>
      <c r="H64" s="33"/>
      <c r="I64" s="33"/>
      <c r="J64" s="33"/>
    </row>
  </sheetData>
  <mergeCells count="16">
    <mergeCell ref="A1:E1"/>
    <mergeCell ref="A3:E3"/>
    <mergeCell ref="D4:E4"/>
    <mergeCell ref="A25:E25"/>
    <mergeCell ref="A7:E7"/>
    <mergeCell ref="H43:J43"/>
    <mergeCell ref="A41:J41"/>
    <mergeCell ref="A42:J42"/>
    <mergeCell ref="A43:A45"/>
    <mergeCell ref="B43:B45"/>
    <mergeCell ref="C43:C45"/>
    <mergeCell ref="D44:D45"/>
    <mergeCell ref="D43:G43"/>
    <mergeCell ref="E44:G44"/>
    <mergeCell ref="H44:H45"/>
    <mergeCell ref="I44:J4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2019-01-28T08:48:53Z</dcterms:modified>
</cp:coreProperties>
</file>