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45" windowWidth="15180" windowHeight="7980" activeTab="0"/>
  </bookViews>
  <sheets>
    <sheet name="Забайкальский край" sheetId="1" r:id="rId1"/>
    <sheet name="Лист1" sheetId="2" r:id="rId2"/>
  </sheets>
  <definedNames>
    <definedName name="_xlnm.Print_Area" localSheetId="0">'Забайкальский край'!$A$1:$G$154</definedName>
  </definedNames>
  <calcPr fullCalcOnLoad="1"/>
</workbook>
</file>

<file path=xl/sharedStrings.xml><?xml version="1.0" encoding="utf-8"?>
<sst xmlns="http://schemas.openxmlformats.org/spreadsheetml/2006/main" count="186" uniqueCount="75">
  <si>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</si>
  <si>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</si>
  <si>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</si>
  <si>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</si>
  <si>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</si>
  <si>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</si>
  <si>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</si>
  <si>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</si>
  <si>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</si>
  <si>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</si>
  <si>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</si>
  <si>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</si>
  <si>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</si>
  <si>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</si>
  <si>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</si>
  <si>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</si>
  <si>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</si>
  <si>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</si>
  <si>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</si>
  <si>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</si>
  <si>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</si>
  <si>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</si>
  <si>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</si>
  <si>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</si>
  <si>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</si>
  <si>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</si>
  <si>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</si>
  <si>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</si>
  <si>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</si>
  <si>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</si>
  <si>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</si>
  <si>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</si>
  <si>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</si>
  <si>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</si>
  <si>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</si>
  <si>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</si>
  <si>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</si>
  <si>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в т.ч. с организаций</t>
  </si>
  <si>
    <t xml:space="preserve">          с физических лиц</t>
  </si>
  <si>
    <t xml:space="preserve">                 консолидированный бюджет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</si>
  <si>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</si>
  <si>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</si>
  <si>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</si>
  <si>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</si>
  <si>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</si>
  <si>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</si>
  <si>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</si>
  <si>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</si>
  <si>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</si>
  <si>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</si>
  <si>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</si>
  <si>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</si>
  <si>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</si>
  <si>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</si>
  <si>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в т.ч. на пиво</t>
  </si>
  <si>
    <t>тыс. руб.</t>
  </si>
  <si>
    <t>    из них</t>
  </si>
  <si>
    <t>    задолженность по налогам и взносам на социальные нужды и налогам на совокупный доход</t>
  </si>
  <si>
    <t>         Пенсионный фонд РФ</t>
  </si>
  <si>
    <t xml:space="preserve">         Фонд обязательного медицинского страхования</t>
  </si>
  <si>
    <t xml:space="preserve">         Фонд социального страхования РФ</t>
  </si>
  <si>
    <t>    доходы по страховым взносам на  обязательное социальное страхование</t>
  </si>
  <si>
    <t>         на обязательное пенсионное страхование,  зачисляемые в ПФ РФ</t>
  </si>
  <si>
    <t>         на обязательное социальное страхование на случай временной нетрудоспособности и в связи с материнством</t>
  </si>
  <si>
    <t>         на обязательное медицинское страхование работающего населения, зачисляемые в бюджет ФФОМС</t>
  </si>
  <si>
    <t>01.07.2018</t>
  </si>
  <si>
    <t>0000  В ФНС за Забайкальский край</t>
  </si>
  <si>
    <t>январь-июнь</t>
  </si>
  <si>
    <t>2017г.</t>
  </si>
  <si>
    <t>2018г.</t>
  </si>
  <si>
    <t xml:space="preserve">федеральный бюджет
(доля в консолидированном бюджете:    2017г. - 0.0%;     2018г. - 6.2%) </t>
  </si>
  <si>
    <t xml:space="preserve">консолидированный бюджет
(доля в консолидированном бюджете:    2017г. - 101.4%;     2018г. - 93.8%) </t>
  </si>
  <si>
    <t xml:space="preserve">краевой бюджет
(доля в территориальном бюджете:    2017г. - 80.1%;     2018г. - 80.0%) </t>
  </si>
  <si>
    <t xml:space="preserve">местные бюджеты
(доля в территориальном бюджете:    2017г. - 19.9%;     2018г. - 20.0%) </t>
  </si>
  <si>
    <t xml:space="preserve">Внебюджетные фонды
(доля в общей сумме поступлений:    2017г. - 91.7%;     2018г. - 90.2%)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</si>
</sst>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0" fillId="0" borderId="0" xfId="54" applyNumberFormat="1" applyFo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wrapText="1"/>
      <protection/>
    </xf>
    <xf numFmtId="3" fontId="0" fillId="0" borderId="12" xfId="54" applyNumberFormat="1" applyFont="1" applyBorder="1" applyAlignment="1">
      <alignment horizontal="center" wrapText="1"/>
      <protection/>
    </xf>
    <xf numFmtId="172" fontId="0" fillId="0" borderId="10" xfId="54" applyNumberFormat="1" applyFont="1" applyBorder="1" applyAlignment="1">
      <alignment horizontal="center"/>
      <protection/>
    </xf>
    <xf numFmtId="172" fontId="0" fillId="0" borderId="12" xfId="54" applyNumberFormat="1" applyFont="1" applyBorder="1" applyAlignment="1">
      <alignment horizontal="center"/>
      <protection/>
    </xf>
    <xf numFmtId="0" fontId="0" fillId="0" borderId="13" xfId="54" applyFont="1" applyBorder="1" applyAlignment="1">
      <alignment vertical="center" wrapText="1"/>
      <protection/>
    </xf>
    <xf numFmtId="3" fontId="6" fillId="0" borderId="14" xfId="54" applyNumberFormat="1" applyFont="1" applyBorder="1" applyAlignment="1">
      <alignment horizontal="right" wrapText="1"/>
      <protection/>
    </xf>
    <xf numFmtId="3" fontId="0" fillId="0" borderId="14" xfId="54" applyNumberFormat="1" applyFont="1" applyBorder="1" applyAlignment="1">
      <alignment/>
      <protection/>
    </xf>
    <xf numFmtId="172" fontId="0" fillId="0" borderId="14" xfId="54" applyNumberFormat="1" applyFont="1" applyBorder="1" applyAlignment="1">
      <alignment horizontal="center" wrapText="1"/>
      <protection/>
    </xf>
    <xf numFmtId="0" fontId="0" fillId="0" borderId="14" xfId="54" applyFont="1" applyBorder="1" applyAlignment="1">
      <alignment vertical="center" wrapText="1"/>
      <protection/>
    </xf>
    <xf numFmtId="3" fontId="6" fillId="0" borderId="13" xfId="54" applyNumberFormat="1" applyFont="1" applyBorder="1" applyAlignment="1">
      <alignment horizontal="right" wrapText="1"/>
      <protection/>
    </xf>
    <xf numFmtId="3" fontId="0" fillId="0" borderId="13" xfId="54" applyNumberFormat="1" applyFont="1" applyBorder="1" applyAlignment="1">
      <alignment/>
      <protection/>
    </xf>
    <xf numFmtId="172" fontId="0" fillId="0" borderId="13" xfId="54" applyNumberFormat="1" applyFont="1" applyBorder="1" applyAlignment="1">
      <alignment horizontal="right" wrapText="1"/>
      <protection/>
    </xf>
    <xf numFmtId="172" fontId="0" fillId="0" borderId="13" xfId="54" applyNumberFormat="1" applyFont="1" applyBorder="1" applyAlignment="1">
      <alignment horizontal="center" wrapText="1"/>
      <protection/>
    </xf>
    <xf numFmtId="0" fontId="0" fillId="0" borderId="13" xfId="54" applyFont="1" applyBorder="1" applyAlignment="1">
      <alignment vertical="center"/>
      <protection/>
    </xf>
    <xf numFmtId="0" fontId="0" fillId="0" borderId="13" xfId="54" applyFont="1" applyBorder="1" applyAlignment="1">
      <alignment vertical="center" wrapText="1" shrinkToFit="1"/>
      <protection/>
    </xf>
    <xf numFmtId="3" fontId="0" fillId="0" borderId="15" xfId="54" applyNumberFormat="1" applyFont="1" applyBorder="1" applyAlignment="1">
      <alignment horizontal="right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17" xfId="54" applyFont="1" applyBorder="1" applyAlignment="1">
      <alignment vertical="center" wrapText="1"/>
      <protection/>
    </xf>
    <xf numFmtId="3" fontId="6" fillId="0" borderId="17" xfId="54" applyNumberFormat="1" applyFont="1" applyBorder="1" applyAlignment="1">
      <alignment horizontal="right" wrapText="1"/>
      <protection/>
    </xf>
    <xf numFmtId="172" fontId="0" fillId="0" borderId="17" xfId="54" applyNumberFormat="1" applyFont="1" applyBorder="1" applyAlignment="1">
      <alignment horizontal="right" wrapText="1"/>
      <protection/>
    </xf>
    <xf numFmtId="172" fontId="0" fillId="0" borderId="17" xfId="54" applyNumberFormat="1" applyFont="1" applyBorder="1" applyAlignment="1">
      <alignment horizontal="center" wrapText="1"/>
      <protection/>
    </xf>
    <xf numFmtId="0" fontId="0" fillId="0" borderId="0" xfId="54" applyFont="1" applyBorder="1" applyAlignment="1">
      <alignment vertical="center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172" fontId="0" fillId="0" borderId="0" xfId="54" applyNumberFormat="1" applyFont="1" applyBorder="1" applyAlignment="1">
      <alignment horizontal="center" wrapText="1"/>
      <protection/>
    </xf>
    <xf numFmtId="3" fontId="0" fillId="0" borderId="18" xfId="54" applyNumberFormat="1" applyFont="1" applyBorder="1" applyAlignment="1">
      <alignment/>
      <protection/>
    </xf>
    <xf numFmtId="172" fontId="0" fillId="0" borderId="18" xfId="54" applyNumberFormat="1" applyFont="1" applyBorder="1" applyAlignment="1">
      <alignment horizontal="right" wrapText="1"/>
      <protection/>
    </xf>
    <xf numFmtId="172" fontId="0" fillId="0" borderId="0" xfId="54" applyNumberFormat="1" applyFont="1" applyAlignment="1">
      <alignment/>
      <protection/>
    </xf>
    <xf numFmtId="172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 vertical="center" wrapText="1"/>
      <protection/>
    </xf>
    <xf numFmtId="0" fontId="0" fillId="0" borderId="19" xfId="54" applyFont="1" applyBorder="1">
      <alignment/>
      <protection/>
    </xf>
    <xf numFmtId="0" fontId="5" fillId="0" borderId="20" xfId="54" applyFont="1" applyBorder="1" applyAlignment="1">
      <alignment vertical="center" wrapText="1"/>
      <protection/>
    </xf>
    <xf numFmtId="3" fontId="0" fillId="0" borderId="13" xfId="54" applyNumberFormat="1" applyFont="1" applyBorder="1" applyAlignment="1">
      <alignment horizontal="right"/>
      <protection/>
    </xf>
    <xf numFmtId="0" fontId="0" fillId="0" borderId="13" xfId="54" applyNumberFormat="1" applyFont="1" applyBorder="1" applyAlignment="1">
      <alignment horizontal="left" vertical="center" wrapText="1"/>
      <protection/>
    </xf>
    <xf numFmtId="3" fontId="0" fillId="0" borderId="17" xfId="54" applyNumberFormat="1" applyFont="1" applyBorder="1" applyAlignment="1">
      <alignment horizontal="right"/>
      <protection/>
    </xf>
    <xf numFmtId="3" fontId="6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wrapText="1"/>
      <protection/>
    </xf>
    <xf numFmtId="0" fontId="0" fillId="0" borderId="0" xfId="54" applyFont="1" applyAlignment="1">
      <alignment wrapText="1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19" xfId="54" applyFont="1" applyBorder="1" applyAlignment="1">
      <alignment wrapText="1"/>
      <protection/>
    </xf>
    <xf numFmtId="3" fontId="0" fillId="0" borderId="21" xfId="54" applyNumberFormat="1" applyFont="1" applyBorder="1" applyAlignment="1">
      <alignment horizontal="center" wrapText="1"/>
      <protection/>
    </xf>
    <xf numFmtId="3" fontId="0" fillId="0" borderId="15" xfId="54" applyNumberFormat="1" applyFont="1" applyBorder="1" applyAlignment="1">
      <alignment/>
      <protection/>
    </xf>
    <xf numFmtId="3" fontId="0" fillId="0" borderId="22" xfId="54" applyNumberFormat="1" applyFont="1" applyBorder="1" applyAlignment="1">
      <alignment/>
      <protection/>
    </xf>
    <xf numFmtId="3" fontId="0" fillId="0" borderId="23" xfId="54" applyNumberFormat="1" applyFont="1" applyBorder="1" applyAlignment="1">
      <alignment horizontal="right"/>
      <protection/>
    </xf>
    <xf numFmtId="3" fontId="0" fillId="0" borderId="23" xfId="54" applyNumberFormat="1" applyFont="1" applyBorder="1" applyAlignment="1">
      <alignment/>
      <protection/>
    </xf>
    <xf numFmtId="174" fontId="0" fillId="0" borderId="0" xfId="54" applyNumberFormat="1" applyFont="1" applyAlignment="1">
      <alignment/>
      <protection/>
    </xf>
    <xf numFmtId="3" fontId="0" fillId="0" borderId="0" xfId="54" applyNumberFormat="1" applyFont="1" applyBorder="1" applyAlignment="1">
      <alignment horizontal="right"/>
      <protection/>
    </xf>
    <xf numFmtId="3" fontId="6" fillId="0" borderId="24" xfId="54" applyNumberFormat="1" applyFont="1" applyBorder="1" applyAlignment="1">
      <alignment horizontal="right" wrapText="1"/>
      <protection/>
    </xf>
    <xf numFmtId="0" fontId="0" fillId="0" borderId="0" xfId="54" applyFont="1" applyAlignment="1">
      <alignment horizontal="right" wrapText="1"/>
      <protection/>
    </xf>
    <xf numFmtId="174" fontId="0" fillId="0" borderId="0" xfId="54" applyNumberFormat="1" applyFont="1">
      <alignment/>
      <protection/>
    </xf>
    <xf numFmtId="0" fontId="0" fillId="0" borderId="10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center" wrapText="1"/>
      <protection/>
    </xf>
    <xf numFmtId="0" fontId="0" fillId="0" borderId="19" xfId="54" applyFont="1" applyBorder="1" applyAlignment="1">
      <alignment horizontal="center" wrapText="1"/>
      <protection/>
    </xf>
    <xf numFmtId="3" fontId="0" fillId="0" borderId="19" xfId="54" applyNumberFormat="1" applyFont="1" applyBorder="1" applyAlignment="1">
      <alignment horizontal="center" wrapText="1"/>
      <protection/>
    </xf>
    <xf numFmtId="3" fontId="0" fillId="0" borderId="13" xfId="54" applyNumberFormat="1" applyFont="1" applyBorder="1" applyAlignment="1">
      <alignment horizontal="right" wrapText="1"/>
      <protection/>
    </xf>
    <xf numFmtId="2" fontId="0" fillId="0" borderId="13" xfId="54" applyNumberFormat="1" applyFont="1" applyBorder="1" applyAlignment="1">
      <alignment horizontal="center" wrapText="1"/>
      <protection/>
    </xf>
    <xf numFmtId="3" fontId="0" fillId="0" borderId="15" xfId="54" applyNumberFormat="1" applyFont="1" applyFill="1" applyBorder="1" applyAlignment="1">
      <alignment/>
      <protection/>
    </xf>
    <xf numFmtId="0" fontId="0" fillId="0" borderId="17" xfId="54" applyNumberFormat="1" applyFont="1" applyBorder="1" applyAlignment="1">
      <alignment horizontal="left" vertical="center" wrapText="1"/>
      <protection/>
    </xf>
    <xf numFmtId="3" fontId="0" fillId="0" borderId="17" xfId="54" applyNumberFormat="1" applyFont="1" applyBorder="1" applyAlignment="1">
      <alignment horizontal="right" wrapText="1"/>
      <protection/>
    </xf>
    <xf numFmtId="2" fontId="0" fillId="0" borderId="17" xfId="54" applyNumberFormat="1" applyFont="1" applyBorder="1" applyAlignment="1">
      <alignment horizontal="center" wrapText="1"/>
      <protection/>
    </xf>
    <xf numFmtId="0" fontId="0" fillId="0" borderId="0" xfId="54" applyNumberFormat="1" applyFont="1" applyFill="1" applyBorder="1" applyAlignment="1">
      <alignment horizontal="right" vertical="center" wrapText="1"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3" fontId="0" fillId="0" borderId="0" xfId="54" applyNumberFormat="1" applyFont="1" applyFill="1" applyBorder="1" applyAlignment="1">
      <alignment horizontal="right" wrapText="1"/>
      <protection/>
    </xf>
    <xf numFmtId="172" fontId="0" fillId="0" borderId="0" xfId="54" applyNumberFormat="1" applyFont="1" applyFill="1" applyBorder="1" applyAlignment="1">
      <alignment horizontal="center" wrapText="1"/>
      <protection/>
    </xf>
    <xf numFmtId="2" fontId="0" fillId="0" borderId="0" xfId="54" applyNumberFormat="1" applyFont="1" applyBorder="1" applyAlignment="1">
      <alignment horizontal="center" wrapText="1"/>
      <protection/>
    </xf>
    <xf numFmtId="0" fontId="0" fillId="0" borderId="0" xfId="54" applyNumberFormat="1" applyFont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right" wrapText="1"/>
      <protection/>
    </xf>
    <xf numFmtId="0" fontId="0" fillId="0" borderId="0" xfId="54" applyFont="1" applyAlignment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20" xfId="54" applyNumberFormat="1" applyFont="1" applyBorder="1" applyAlignment="1">
      <alignment/>
      <protection/>
    </xf>
    <xf numFmtId="172" fontId="5" fillId="0" borderId="20" xfId="54" applyNumberFormat="1" applyFont="1" applyBorder="1" applyAlignment="1">
      <alignment horizontal="right" wrapText="1"/>
      <protection/>
    </xf>
    <xf numFmtId="3" fontId="5" fillId="0" borderId="0" xfId="54" applyNumberFormat="1" applyFont="1">
      <alignment/>
      <protection/>
    </xf>
    <xf numFmtId="3" fontId="9" fillId="0" borderId="20" xfId="54" applyNumberFormat="1" applyFont="1" applyBorder="1" applyAlignment="1">
      <alignment horizontal="right" wrapText="1"/>
      <protection/>
    </xf>
    <xf numFmtId="172" fontId="5" fillId="0" borderId="20" xfId="54" applyNumberFormat="1" applyFont="1" applyBorder="1" applyAlignment="1">
      <alignment horizontal="center" wrapText="1"/>
      <protection/>
    </xf>
    <xf numFmtId="3" fontId="5" fillId="0" borderId="25" xfId="54" applyNumberFormat="1" applyFont="1" applyBorder="1" applyAlignment="1">
      <alignment horizontal="right"/>
      <protection/>
    </xf>
    <xf numFmtId="3" fontId="5" fillId="0" borderId="25" xfId="54" applyNumberFormat="1" applyFont="1" applyBorder="1" applyAlignment="1">
      <alignment/>
      <protection/>
    </xf>
    <xf numFmtId="3" fontId="9" fillId="0" borderId="26" xfId="54" applyNumberFormat="1" applyFont="1" applyBorder="1" applyAlignment="1">
      <alignment horizontal="right" wrapText="1"/>
      <protection/>
    </xf>
    <xf numFmtId="0" fontId="5" fillId="0" borderId="20" xfId="54" applyNumberFormat="1" applyFont="1" applyBorder="1" applyAlignment="1">
      <alignment horizontal="left" vertical="center" wrapText="1"/>
      <protection/>
    </xf>
    <xf numFmtId="3" fontId="9" fillId="0" borderId="25" xfId="54" applyNumberFormat="1" applyFont="1" applyBorder="1" applyAlignment="1">
      <alignment horizontal="right" wrapText="1"/>
      <protection/>
    </xf>
    <xf numFmtId="3" fontId="6" fillId="0" borderId="10" xfId="54" applyNumberFormat="1" applyFont="1" applyBorder="1" applyAlignment="1">
      <alignment horizontal="center" wrapText="1"/>
      <protection/>
    </xf>
    <xf numFmtId="0" fontId="6" fillId="0" borderId="11" xfId="54" applyNumberFormat="1" applyFont="1" applyBorder="1" applyAlignment="1">
      <alignment horizontal="center" wrapText="1"/>
      <protection/>
    </xf>
    <xf numFmtId="3" fontId="6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3" fontId="0" fillId="0" borderId="0" xfId="54" applyNumberFormat="1" applyFont="1" applyProtection="1">
      <alignment/>
      <protection/>
    </xf>
    <xf numFmtId="174" fontId="5" fillId="0" borderId="20" xfId="54" applyNumberFormat="1" applyFont="1" applyBorder="1" applyAlignment="1">
      <alignment horizontal="right" wrapText="1"/>
      <protection/>
    </xf>
    <xf numFmtId="174" fontId="0" fillId="0" borderId="14" xfId="54" applyNumberFormat="1" applyFont="1" applyBorder="1" applyAlignment="1">
      <alignment horizontal="right" wrapText="1"/>
      <protection/>
    </xf>
    <xf numFmtId="174" fontId="0" fillId="0" borderId="13" xfId="54" applyNumberFormat="1" applyFont="1" applyBorder="1" applyAlignment="1">
      <alignment horizontal="right" wrapText="1"/>
      <protection/>
    </xf>
    <xf numFmtId="174" fontId="0" fillId="0" borderId="17" xfId="54" applyNumberFormat="1" applyFont="1" applyBorder="1" applyAlignment="1">
      <alignment horizontal="right" wrapText="1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right"/>
      <protection/>
    </xf>
    <xf numFmtId="14" fontId="10" fillId="0" borderId="18" xfId="54" applyNumberFormat="1" applyFont="1" applyBorder="1" applyAlignment="1">
      <alignment horizontal="center"/>
      <protection/>
    </xf>
    <xf numFmtId="0" fontId="0" fillId="0" borderId="12" xfId="54" applyFont="1" applyBorder="1" applyAlignment="1">
      <alignment horizontal="center" wrapText="1"/>
      <protection/>
    </xf>
    <xf numFmtId="0" fontId="5" fillId="0" borderId="20" xfId="54" applyFont="1" applyBorder="1" applyAlignment="1">
      <alignment wrapText="1"/>
      <protection/>
    </xf>
    <xf numFmtId="3" fontId="5" fillId="0" borderId="25" xfId="54" applyNumberFormat="1" applyFont="1" applyBorder="1" applyAlignment="1">
      <alignment horizontal="right" wrapText="1"/>
      <protection/>
    </xf>
    <xf numFmtId="0" fontId="11" fillId="0" borderId="17" xfId="54" applyFont="1" applyBorder="1" applyAlignment="1">
      <alignment wrapText="1"/>
      <protection/>
    </xf>
    <xf numFmtId="3" fontId="12" fillId="0" borderId="17" xfId="54" applyNumberFormat="1" applyFont="1" applyBorder="1" applyAlignment="1">
      <alignment/>
      <protection/>
    </xf>
    <xf numFmtId="3" fontId="0" fillId="0" borderId="14" xfId="54" applyNumberFormat="1" applyFont="1" applyBorder="1" applyAlignment="1">
      <alignment horizontal="right"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3" fontId="14" fillId="0" borderId="0" xfId="54" applyNumberFormat="1" applyFont="1" applyBorder="1" applyAlignment="1">
      <alignment horizontal="right" wrapText="1"/>
      <protection/>
    </xf>
    <xf numFmtId="174" fontId="6" fillId="0" borderId="18" xfId="54" applyNumberFormat="1" applyFont="1" applyBorder="1" applyAlignment="1">
      <alignment horizontal="right"/>
      <protection/>
    </xf>
    <xf numFmtId="174" fontId="5" fillId="0" borderId="18" xfId="54" applyNumberFormat="1" applyFont="1" applyBorder="1">
      <alignment/>
      <protection/>
    </xf>
    <xf numFmtId="0" fontId="2" fillId="0" borderId="0" xfId="54" applyFont="1">
      <alignment/>
      <protection/>
    </xf>
    <xf numFmtId="3" fontId="0" fillId="0" borderId="0" xfId="54" applyNumberFormat="1" applyFont="1" applyBorder="1" applyAlignment="1">
      <alignment horizontal="right" wrapText="1"/>
      <protection/>
    </xf>
    <xf numFmtId="174" fontId="0" fillId="0" borderId="13" xfId="54" applyNumberFormat="1" applyFont="1" applyFill="1" applyBorder="1" applyAlignment="1">
      <alignment horizontal="right" wrapText="1"/>
      <protection/>
    </xf>
    <xf numFmtId="172" fontId="0" fillId="0" borderId="11" xfId="54" applyNumberFormat="1" applyFont="1" applyBorder="1" applyAlignment="1">
      <alignment horizontal="center" wrapText="1"/>
      <protection/>
    </xf>
    <xf numFmtId="3" fontId="0" fillId="0" borderId="15" xfId="54" applyNumberFormat="1" applyFont="1" applyBorder="1" applyAlignment="1">
      <alignment horizontal="right" wrapText="1"/>
      <protection/>
    </xf>
    <xf numFmtId="0" fontId="15" fillId="0" borderId="0" xfId="54" applyFont="1" applyAlignment="1">
      <alignment/>
      <protection/>
    </xf>
    <xf numFmtId="0" fontId="0" fillId="32" borderId="13" xfId="54" applyFont="1" applyFill="1" applyBorder="1" applyAlignment="1">
      <alignment vertical="center" wrapText="1"/>
      <protection/>
    </xf>
    <xf numFmtId="3" fontId="6" fillId="32" borderId="13" xfId="54" applyNumberFormat="1" applyFont="1" applyFill="1" applyBorder="1" applyAlignment="1">
      <alignment horizontal="right" wrapText="1"/>
      <protection/>
    </xf>
    <xf numFmtId="3" fontId="0" fillId="32" borderId="15" xfId="54" applyNumberFormat="1" applyFont="1" applyFill="1" applyBorder="1" applyAlignment="1">
      <alignment horizontal="right"/>
      <protection/>
    </xf>
    <xf numFmtId="3" fontId="0" fillId="32" borderId="13" xfId="54" applyNumberFormat="1" applyFont="1" applyFill="1" applyBorder="1" applyAlignment="1">
      <alignment/>
      <protection/>
    </xf>
    <xf numFmtId="174" fontId="0" fillId="32" borderId="13" xfId="54" applyNumberFormat="1" applyFont="1" applyFill="1" applyBorder="1" applyAlignment="1">
      <alignment horizontal="right" wrapText="1"/>
      <protection/>
    </xf>
    <xf numFmtId="0" fontId="0" fillId="32" borderId="13" xfId="54" applyFont="1" applyFill="1" applyBorder="1" applyAlignment="1">
      <alignment vertical="center"/>
      <protection/>
    </xf>
    <xf numFmtId="172" fontId="0" fillId="32" borderId="14" xfId="54" applyNumberFormat="1" applyFont="1" applyFill="1" applyBorder="1" applyAlignment="1">
      <alignment horizontal="center" wrapText="1"/>
      <protection/>
    </xf>
    <xf numFmtId="3" fontId="0" fillId="32" borderId="0" xfId="54" applyNumberFormat="1" applyFont="1" applyFill="1">
      <alignment/>
      <protection/>
    </xf>
    <xf numFmtId="172" fontId="0" fillId="32" borderId="0" xfId="54" applyNumberFormat="1" applyFont="1" applyFill="1">
      <alignment/>
      <protection/>
    </xf>
    <xf numFmtId="0" fontId="0" fillId="32" borderId="0" xfId="54" applyFont="1" applyFill="1">
      <alignment/>
      <protection/>
    </xf>
    <xf numFmtId="0" fontId="0" fillId="32" borderId="16" xfId="54" applyFont="1" applyFill="1" applyBorder="1" applyAlignment="1">
      <alignment vertical="center" wrapText="1"/>
      <protection/>
    </xf>
    <xf numFmtId="174" fontId="12" fillId="0" borderId="17" xfId="54" applyNumberFormat="1" applyFont="1" applyBorder="1" applyAlignment="1">
      <alignment/>
      <protection/>
    </xf>
    <xf numFmtId="172" fontId="12" fillId="0" borderId="17" xfId="54" applyNumberFormat="1" applyFont="1" applyBorder="1" applyAlignment="1">
      <alignment horizontal="center"/>
      <protection/>
    </xf>
    <xf numFmtId="172" fontId="5" fillId="0" borderId="13" xfId="54" applyNumberFormat="1" applyFont="1" applyBorder="1" applyAlignment="1">
      <alignment horizontal="center"/>
      <protection/>
    </xf>
    <xf numFmtId="3" fontId="13" fillId="0" borderId="17" xfId="54" applyNumberFormat="1" applyFont="1" applyBorder="1" applyAlignment="1">
      <alignment/>
      <protection/>
    </xf>
    <xf numFmtId="0" fontId="5" fillId="0" borderId="12" xfId="54" applyFont="1" applyBorder="1" applyAlignment="1">
      <alignment vertical="center" wrapText="1"/>
      <protection/>
    </xf>
    <xf numFmtId="3" fontId="9" fillId="0" borderId="12" xfId="54" applyNumberFormat="1" applyFont="1" applyBorder="1" applyAlignment="1">
      <alignment horizontal="right" wrapText="1"/>
      <protection/>
    </xf>
    <xf numFmtId="3" fontId="5" fillId="0" borderId="12" xfId="54" applyNumberFormat="1" applyFont="1" applyBorder="1" applyAlignment="1">
      <alignment horizontal="right"/>
      <protection/>
    </xf>
    <xf numFmtId="174" fontId="5" fillId="0" borderId="12" xfId="54" applyNumberFormat="1" applyFont="1" applyBorder="1" applyAlignment="1">
      <alignment horizontal="right" wrapText="1"/>
      <protection/>
    </xf>
    <xf numFmtId="172" fontId="5" fillId="0" borderId="12" xfId="54" applyNumberFormat="1" applyFont="1" applyBorder="1" applyAlignment="1">
      <alignment horizontal="center" wrapText="1"/>
      <protection/>
    </xf>
    <xf numFmtId="3" fontId="0" fillId="0" borderId="17" xfId="54" applyNumberFormat="1" applyFont="1" applyBorder="1" applyAlignment="1">
      <alignment/>
      <protection/>
    </xf>
    <xf numFmtId="3" fontId="0" fillId="0" borderId="27" xfId="54" applyNumberFormat="1" applyFont="1" applyBorder="1" applyAlignment="1">
      <alignment/>
      <protection/>
    </xf>
    <xf numFmtId="172" fontId="0" fillId="0" borderId="11" xfId="54" applyNumberFormat="1" applyFont="1" applyBorder="1" applyAlignment="1">
      <alignment horizontal="right" wrapText="1"/>
      <protection/>
    </xf>
    <xf numFmtId="3" fontId="9" fillId="0" borderId="28" xfId="54" applyNumberFormat="1" applyFont="1" applyBorder="1" applyAlignment="1">
      <alignment horizontal="right" wrapText="1"/>
      <protection/>
    </xf>
    <xf numFmtId="3" fontId="5" fillId="0" borderId="28" xfId="54" applyNumberFormat="1" applyFont="1" applyBorder="1" applyAlignment="1">
      <alignment/>
      <protection/>
    </xf>
    <xf numFmtId="174" fontId="5" fillId="0" borderId="14" xfId="54" applyNumberFormat="1" applyFont="1" applyBorder="1" applyAlignment="1">
      <alignment horizontal="right" wrapText="1"/>
      <protection/>
    </xf>
    <xf numFmtId="172" fontId="5" fillId="0" borderId="14" xfId="54" applyNumberFormat="1" applyFont="1" applyBorder="1" applyAlignment="1">
      <alignment horizontal="center" wrapText="1"/>
      <protection/>
    </xf>
    <xf numFmtId="0" fontId="0" fillId="0" borderId="14" xfId="54" applyNumberFormat="1" applyFont="1" applyBorder="1" applyAlignment="1">
      <alignment horizontal="left" vertical="center" wrapText="1"/>
      <protection/>
    </xf>
    <xf numFmtId="0" fontId="5" fillId="0" borderId="0" xfId="54" applyNumberFormat="1" applyFont="1" applyFill="1" applyBorder="1" applyAlignment="1">
      <alignment horizontal="left" vertical="center" wrapText="1"/>
      <protection/>
    </xf>
    <xf numFmtId="174" fontId="0" fillId="32" borderId="0" xfId="54" applyNumberFormat="1" applyFont="1" applyFill="1">
      <alignment/>
      <protection/>
    </xf>
    <xf numFmtId="3" fontId="16" fillId="32" borderId="0" xfId="53" applyNumberFormat="1" applyFill="1">
      <alignment/>
      <protection/>
    </xf>
    <xf numFmtId="3" fontId="0" fillId="32" borderId="15" xfId="54" applyNumberFormat="1" applyFont="1" applyFill="1" applyBorder="1" applyAlignment="1">
      <alignment/>
      <protection/>
    </xf>
    <xf numFmtId="172" fontId="0" fillId="32" borderId="13" xfId="54" applyNumberFormat="1" applyFont="1" applyFill="1" applyBorder="1" applyAlignment="1">
      <alignment horizontal="right" wrapText="1"/>
      <protection/>
    </xf>
    <xf numFmtId="172" fontId="0" fillId="32" borderId="13" xfId="54" applyNumberFormat="1" applyFont="1" applyFill="1" applyBorder="1" applyAlignment="1">
      <alignment horizontal="center" wrapText="1"/>
      <protection/>
    </xf>
    <xf numFmtId="3" fontId="5" fillId="32" borderId="0" xfId="54" applyNumberFormat="1" applyFont="1" applyFill="1">
      <alignment/>
      <protection/>
    </xf>
    <xf numFmtId="0" fontId="0" fillId="0" borderId="16" xfId="54" applyFont="1" applyFill="1" applyBorder="1" applyAlignment="1">
      <alignment vertical="center" wrapText="1"/>
      <protection/>
    </xf>
    <xf numFmtId="3" fontId="6" fillId="0" borderId="24" xfId="54" applyNumberFormat="1" applyFont="1" applyFill="1" applyBorder="1" applyAlignment="1">
      <alignment horizontal="right" wrapText="1"/>
      <protection/>
    </xf>
    <xf numFmtId="3" fontId="0" fillId="0" borderId="15" xfId="54" applyNumberFormat="1" applyFont="1" applyFill="1" applyBorder="1" applyAlignment="1">
      <alignment horizontal="right"/>
      <protection/>
    </xf>
    <xf numFmtId="3" fontId="0" fillId="0" borderId="22" xfId="54" applyNumberFormat="1" applyFont="1" applyFill="1" applyBorder="1" applyAlignment="1">
      <alignment/>
      <protection/>
    </xf>
    <xf numFmtId="172" fontId="0" fillId="0" borderId="13" xfId="54" applyNumberFormat="1" applyFont="1" applyFill="1" applyBorder="1" applyAlignment="1">
      <alignment horizontal="right" wrapText="1"/>
      <protection/>
    </xf>
    <xf numFmtId="172" fontId="0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>
      <alignment/>
      <protection/>
    </xf>
    <xf numFmtId="3" fontId="5" fillId="0" borderId="0" xfId="54" applyNumberFormat="1" applyFont="1" applyFill="1">
      <alignment/>
      <protection/>
    </xf>
    <xf numFmtId="0" fontId="7" fillId="0" borderId="0" xfId="54" applyFont="1" applyAlignment="1">
      <alignment horizontal="center" wrapText="1" shrinkToFit="1"/>
      <protection/>
    </xf>
    <xf numFmtId="3" fontId="0" fillId="0" borderId="29" xfId="54" applyNumberFormat="1" applyFont="1" applyBorder="1" applyAlignment="1">
      <alignment horizontal="center" wrapText="1"/>
      <protection/>
    </xf>
    <xf numFmtId="3" fontId="0" fillId="0" borderId="30" xfId="54" applyNumberFormat="1" applyFont="1" applyBorder="1" applyAlignment="1">
      <alignment horizontal="center" wrapText="1"/>
      <protection/>
    </xf>
    <xf numFmtId="172" fontId="0" fillId="0" borderId="31" xfId="54" applyNumberFormat="1" applyFont="1" applyBorder="1" applyAlignment="1">
      <alignment horizontal="center"/>
      <protection/>
    </xf>
    <xf numFmtId="172" fontId="0" fillId="0" borderId="30" xfId="54" applyNumberFormat="1" applyFont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3" fontId="0" fillId="0" borderId="18" xfId="54" applyNumberFormat="1" applyFont="1" applyBorder="1" applyAlignment="1">
      <alignment horizontal="center" wrapText="1"/>
      <protection/>
    </xf>
    <xf numFmtId="3" fontId="0" fillId="0" borderId="32" xfId="54" applyNumberFormat="1" applyFont="1" applyBorder="1" applyAlignment="1">
      <alignment horizontal="center" wrapText="1"/>
      <protection/>
    </xf>
    <xf numFmtId="172" fontId="8" fillId="0" borderId="29" xfId="54" applyNumberFormat="1" applyFont="1" applyBorder="1" applyAlignment="1">
      <alignment horizontal="center" wrapText="1"/>
      <protection/>
    </xf>
    <xf numFmtId="172" fontId="8" fillId="0" borderId="30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SheetLayoutView="100" zoomScalePageLayoutView="0" workbookViewId="0" topLeftCell="A1">
      <selection activeCell="A138" sqref="A138:G138"/>
    </sheetView>
  </sheetViews>
  <sheetFormatPr defaultColWidth="10.66015625" defaultRowHeight="12.75"/>
  <cols>
    <col min="1" max="1" width="72.16015625" style="1" customWidth="1"/>
    <col min="2" max="2" width="12.83203125" style="80" customWidth="1"/>
    <col min="3" max="3" width="13.33203125" style="48" customWidth="1"/>
    <col min="4" max="4" width="12" style="3" customWidth="1"/>
    <col min="5" max="5" width="10.33203125" style="77" bestFit="1" customWidth="1"/>
    <col min="6" max="6" width="10" style="77" customWidth="1"/>
    <col min="7" max="7" width="9" style="77" bestFit="1" customWidth="1"/>
    <col min="8" max="9" width="10.6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68" t="s">
        <v>51</v>
      </c>
      <c r="B1" s="168"/>
      <c r="C1" s="168"/>
      <c r="D1" s="168"/>
      <c r="E1" s="168"/>
      <c r="F1" s="168"/>
      <c r="G1" s="168"/>
    </row>
    <row r="2" spans="1:7" ht="16.5" thickBot="1">
      <c r="A2" s="100"/>
      <c r="B2" s="101" t="s">
        <v>35</v>
      </c>
      <c r="C2" s="102" t="s">
        <v>65</v>
      </c>
      <c r="D2" s="100" t="s">
        <v>36</v>
      </c>
      <c r="E2" s="119"/>
      <c r="F2" s="100"/>
      <c r="G2" s="100"/>
    </row>
    <row r="3" spans="1:7" ht="12.75">
      <c r="A3" s="95" t="s">
        <v>66</v>
      </c>
      <c r="B3" s="5"/>
      <c r="C3" s="5"/>
      <c r="D3" s="110"/>
      <c r="E3" s="115"/>
      <c r="F3" s="111"/>
      <c r="G3" s="3"/>
    </row>
    <row r="4" spans="1:10" ht="15.75" thickBot="1">
      <c r="A4" s="169" t="s">
        <v>39</v>
      </c>
      <c r="B4" s="169"/>
      <c r="C4" s="169"/>
      <c r="D4" s="169"/>
      <c r="E4" s="169"/>
      <c r="F4" s="169"/>
      <c r="G4" s="109" t="s">
        <v>55</v>
      </c>
      <c r="I4" s="4"/>
      <c r="J4" s="4"/>
    </row>
    <row r="5" spans="1:7" ht="27.75" customHeight="1" thickBot="1">
      <c r="A5" s="6"/>
      <c r="B5" s="91" t="s">
        <v>67</v>
      </c>
      <c r="C5" s="91" t="s">
        <v>67</v>
      </c>
      <c r="D5" s="164" t="s">
        <v>0</v>
      </c>
      <c r="E5" s="165"/>
      <c r="F5" s="172" t="s">
        <v>1</v>
      </c>
      <c r="G5" s="173"/>
    </row>
    <row r="6" spans="1:7" ht="13.5" thickBot="1">
      <c r="A6" s="7"/>
      <c r="B6" s="92" t="s">
        <v>68</v>
      </c>
      <c r="C6" s="93" t="s">
        <v>69</v>
      </c>
      <c r="D6" s="8" t="s">
        <v>2</v>
      </c>
      <c r="E6" s="94" t="s">
        <v>3</v>
      </c>
      <c r="F6" s="9" t="str">
        <f>B6</f>
        <v>2017г.</v>
      </c>
      <c r="G6" s="9" t="str">
        <f>C6</f>
        <v>2018г.</v>
      </c>
    </row>
    <row r="7" spans="1:8" s="2" customFormat="1" ht="25.5">
      <c r="A7" s="104" t="s">
        <v>48</v>
      </c>
      <c r="B7" s="105">
        <v>31525341</v>
      </c>
      <c r="C7" s="105">
        <v>35454810</v>
      </c>
      <c r="D7" s="81">
        <f aca="true" t="shared" si="0" ref="D7:D29">C7-B7</f>
        <v>3929469</v>
      </c>
      <c r="E7" s="96">
        <f>IF(B7&lt;&gt;0,IF(AND(B7&gt;0,C7&gt;0),C7/B7*100,IF(AND(B7&lt;0,C7&lt;0),B7/C7*100,"")),"")</f>
        <v>112.46447738662049</v>
      </c>
      <c r="F7" s="133">
        <v>100</v>
      </c>
      <c r="G7" s="133">
        <v>100</v>
      </c>
      <c r="H7" s="83"/>
    </row>
    <row r="8" spans="1:8" ht="14.25" thickBot="1">
      <c r="A8" s="106" t="s">
        <v>49</v>
      </c>
      <c r="B8" s="134">
        <v>16445666</v>
      </c>
      <c r="C8" s="134">
        <v>18642019</v>
      </c>
      <c r="D8" s="107">
        <f t="shared" si="0"/>
        <v>2196353</v>
      </c>
      <c r="E8" s="131">
        <f aca="true" t="shared" si="1" ref="E8:E34">IF(B8&lt;&gt;0,IF(AND(B8&gt;0,C8&gt;0),C8/B8*100,IF(AND(B8&lt;0,C8&lt;0),B8/C8*100,"")),"")</f>
        <v>113.35520860024764</v>
      </c>
      <c r="F8" s="132">
        <f aca="true" t="shared" si="2" ref="F8:F34">B8/B$7*100</f>
        <v>52.166496787457426</v>
      </c>
      <c r="G8" s="132">
        <f aca="true" t="shared" si="3" ref="G8:G34">C8/C$7*100</f>
        <v>52.57966126457877</v>
      </c>
      <c r="H8" s="4"/>
    </row>
    <row r="9" spans="1:8" ht="12.75">
      <c r="A9" s="15" t="s">
        <v>4</v>
      </c>
      <c r="B9" s="12">
        <v>4758392</v>
      </c>
      <c r="C9" s="12">
        <v>4421314</v>
      </c>
      <c r="D9" s="13">
        <f t="shared" si="0"/>
        <v>-337078</v>
      </c>
      <c r="E9" s="97">
        <f t="shared" si="1"/>
        <v>92.91613637548146</v>
      </c>
      <c r="F9" s="14">
        <f t="shared" si="2"/>
        <v>15.093863695241236</v>
      </c>
      <c r="G9" s="14">
        <f t="shared" si="3"/>
        <v>12.470279773040668</v>
      </c>
      <c r="H9" s="4"/>
    </row>
    <row r="10" spans="1:10" s="129" customFormat="1" ht="12.75" customHeight="1">
      <c r="A10" s="125" t="s">
        <v>5</v>
      </c>
      <c r="B10" s="121">
        <v>8053772</v>
      </c>
      <c r="C10" s="121">
        <v>8745544</v>
      </c>
      <c r="D10" s="123">
        <f t="shared" si="0"/>
        <v>691772</v>
      </c>
      <c r="E10" s="124">
        <f t="shared" si="1"/>
        <v>108.58941623875123</v>
      </c>
      <c r="F10" s="126">
        <f t="shared" si="2"/>
        <v>25.546978223011134</v>
      </c>
      <c r="G10" s="126">
        <f t="shared" si="3"/>
        <v>24.666734922567628</v>
      </c>
      <c r="H10" s="127"/>
      <c r="I10" s="127"/>
      <c r="J10" s="128"/>
    </row>
    <row r="11" spans="1:10" s="129" customFormat="1" ht="16.5" customHeight="1">
      <c r="A11" s="125" t="s">
        <v>6</v>
      </c>
      <c r="B11" s="121">
        <v>-907193</v>
      </c>
      <c r="C11" s="121">
        <v>526349</v>
      </c>
      <c r="D11" s="123">
        <f t="shared" si="0"/>
        <v>1433542</v>
      </c>
      <c r="E11" s="124">
        <f t="shared" si="1"/>
      </c>
      <c r="F11" s="126">
        <f t="shared" si="2"/>
        <v>-2.87766276659783</v>
      </c>
      <c r="G11" s="126">
        <f t="shared" si="3"/>
        <v>1.4845630254399897</v>
      </c>
      <c r="H11" s="127"/>
      <c r="I11" s="127"/>
      <c r="J11" s="128"/>
    </row>
    <row r="12" spans="1:8" s="129" customFormat="1" ht="12.75">
      <c r="A12" s="125" t="s">
        <v>7</v>
      </c>
      <c r="B12" s="121">
        <v>5979</v>
      </c>
      <c r="C12" s="121">
        <v>9905</v>
      </c>
      <c r="D12" s="123">
        <f t="shared" si="0"/>
        <v>3926</v>
      </c>
      <c r="E12" s="124">
        <f t="shared" si="1"/>
        <v>165.66315437364108</v>
      </c>
      <c r="F12" s="126">
        <f t="shared" si="2"/>
        <v>0.0189656949309446</v>
      </c>
      <c r="G12" s="126">
        <f t="shared" si="3"/>
        <v>0.027936971034395613</v>
      </c>
      <c r="H12" s="127"/>
    </row>
    <row r="13" spans="1:7" s="129" customFormat="1" ht="12.75">
      <c r="A13" s="125" t="s">
        <v>8</v>
      </c>
      <c r="B13" s="121">
        <v>68740</v>
      </c>
      <c r="C13" s="121">
        <v>54927</v>
      </c>
      <c r="D13" s="123">
        <f t="shared" si="0"/>
        <v>-13813</v>
      </c>
      <c r="E13" s="124">
        <f t="shared" si="1"/>
        <v>79.90544079138783</v>
      </c>
      <c r="F13" s="126">
        <f t="shared" si="2"/>
        <v>0.21804680875616858</v>
      </c>
      <c r="G13" s="126">
        <f t="shared" si="3"/>
        <v>0.15492115174217544</v>
      </c>
    </row>
    <row r="14" spans="1:8" s="129" customFormat="1" ht="12.75">
      <c r="A14" s="125" t="s">
        <v>54</v>
      </c>
      <c r="B14" s="121">
        <v>68965</v>
      </c>
      <c r="C14" s="121">
        <v>55977</v>
      </c>
      <c r="D14" s="123">
        <f t="shared" si="0"/>
        <v>-12988</v>
      </c>
      <c r="E14" s="124">
        <f t="shared" si="1"/>
        <v>81.16725875444067</v>
      </c>
      <c r="F14" s="126">
        <f t="shared" si="2"/>
        <v>0.21876052030650517</v>
      </c>
      <c r="G14" s="126">
        <f t="shared" si="3"/>
        <v>0.15788266810624565</v>
      </c>
      <c r="H14" s="127"/>
    </row>
    <row r="15" spans="1:8" s="129" customFormat="1" ht="12.75">
      <c r="A15" s="120" t="s">
        <v>11</v>
      </c>
      <c r="B15" s="121">
        <v>856273</v>
      </c>
      <c r="C15" s="121">
        <v>762891</v>
      </c>
      <c r="D15" s="123">
        <f t="shared" si="0"/>
        <v>-93382</v>
      </c>
      <c r="E15" s="124">
        <f t="shared" si="1"/>
        <v>89.09436593236035</v>
      </c>
      <c r="F15" s="126">
        <f t="shared" si="2"/>
        <v>2.7161419126283204</v>
      </c>
      <c r="G15" s="126">
        <f t="shared" si="3"/>
        <v>2.151727790954175</v>
      </c>
      <c r="H15" s="127"/>
    </row>
    <row r="16" spans="1:8" s="129" customFormat="1" ht="12.75">
      <c r="A16" s="120" t="s">
        <v>43</v>
      </c>
      <c r="B16" s="121">
        <v>845547</v>
      </c>
      <c r="C16" s="122">
        <v>750236</v>
      </c>
      <c r="D16" s="123">
        <f t="shared" si="0"/>
        <v>-95311</v>
      </c>
      <c r="E16" s="124">
        <f t="shared" si="1"/>
        <v>88.72788857390542</v>
      </c>
      <c r="F16" s="126">
        <f t="shared" si="2"/>
        <v>2.6821184900109407</v>
      </c>
      <c r="G16" s="126">
        <f t="shared" si="3"/>
        <v>2.1160344675376908</v>
      </c>
      <c r="H16" s="127"/>
    </row>
    <row r="17" spans="1:8" s="129" customFormat="1" ht="15.75" customHeight="1">
      <c r="A17" s="120" t="s">
        <v>44</v>
      </c>
      <c r="B17" s="121">
        <v>-16158</v>
      </c>
      <c r="C17" s="122">
        <v>9185</v>
      </c>
      <c r="D17" s="123">
        <f>C17-B17</f>
        <v>25343</v>
      </c>
      <c r="E17" s="124">
        <f t="shared" si="1"/>
      </c>
      <c r="F17" s="126">
        <f t="shared" si="2"/>
        <v>-0.05125400546817241</v>
      </c>
      <c r="G17" s="126">
        <f t="shared" si="3"/>
        <v>0.025906216956176047</v>
      </c>
      <c r="H17" s="127"/>
    </row>
    <row r="18" spans="1:8" s="129" customFormat="1" ht="12.75">
      <c r="A18" s="120" t="s">
        <v>45</v>
      </c>
      <c r="B18" s="121">
        <v>611065</v>
      </c>
      <c r="C18" s="122">
        <v>483393</v>
      </c>
      <c r="D18" s="123">
        <f>C18-B18</f>
        <v>-127672</v>
      </c>
      <c r="E18" s="124">
        <f t="shared" si="1"/>
        <v>79.10664168296336</v>
      </c>
      <c r="F18" s="126">
        <f t="shared" si="2"/>
        <v>1.9383295489174883</v>
      </c>
      <c r="G18" s="126">
        <f t="shared" si="3"/>
        <v>1.3634059807399899</v>
      </c>
      <c r="H18" s="127"/>
    </row>
    <row r="19" spans="1:8" s="129" customFormat="1" ht="12.75">
      <c r="A19" s="120" t="s">
        <v>46</v>
      </c>
      <c r="B19" s="121">
        <v>250640</v>
      </c>
      <c r="C19" s="122">
        <v>257658</v>
      </c>
      <c r="D19" s="123">
        <f>C19-B19</f>
        <v>7018</v>
      </c>
      <c r="E19" s="124">
        <f t="shared" si="1"/>
        <v>102.80003191828916</v>
      </c>
      <c r="F19" s="126">
        <f t="shared" si="2"/>
        <v>0.7950429465616249</v>
      </c>
      <c r="G19" s="126">
        <f t="shared" si="3"/>
        <v>0.726722269841525</v>
      </c>
      <c r="H19" s="127"/>
    </row>
    <row r="20" spans="1:8" s="129" customFormat="1" ht="12.75">
      <c r="A20" s="120" t="s">
        <v>33</v>
      </c>
      <c r="B20" s="121">
        <v>10288</v>
      </c>
      <c r="C20" s="122">
        <v>12305</v>
      </c>
      <c r="D20" s="123">
        <f>C20-B20</f>
        <v>2017</v>
      </c>
      <c r="E20" s="124">
        <f t="shared" si="1"/>
        <v>119.60536547433904</v>
      </c>
      <c r="F20" s="126">
        <f t="shared" si="2"/>
        <v>0.03263406413272421</v>
      </c>
      <c r="G20" s="126">
        <f t="shared" si="3"/>
        <v>0.03470615129512752</v>
      </c>
      <c r="H20" s="127"/>
    </row>
    <row r="21" spans="1:8" s="129" customFormat="1" ht="25.5">
      <c r="A21" s="120" t="s">
        <v>50</v>
      </c>
      <c r="B21" s="121">
        <v>438</v>
      </c>
      <c r="C21" s="122">
        <v>350</v>
      </c>
      <c r="D21" s="123">
        <f>C21-B21</f>
        <v>-88</v>
      </c>
      <c r="E21" s="124">
        <f t="shared" si="1"/>
        <v>79.90867579908677</v>
      </c>
      <c r="F21" s="126">
        <f t="shared" si="2"/>
        <v>0.0013893584846552494</v>
      </c>
      <c r="G21" s="126">
        <f t="shared" si="3"/>
        <v>0.0009871721213567356</v>
      </c>
      <c r="H21" s="127"/>
    </row>
    <row r="22" spans="1:9" s="129" customFormat="1" ht="12.75">
      <c r="A22" s="120" t="s">
        <v>12</v>
      </c>
      <c r="B22" s="121">
        <v>21754</v>
      </c>
      <c r="C22" s="122">
        <v>28083</v>
      </c>
      <c r="D22" s="123">
        <f t="shared" si="0"/>
        <v>6329</v>
      </c>
      <c r="E22" s="124">
        <f t="shared" si="1"/>
        <v>129.09350004596857</v>
      </c>
      <c r="F22" s="126">
        <f t="shared" si="2"/>
        <v>0.06900480473787739</v>
      </c>
      <c r="G22" s="126">
        <f t="shared" si="3"/>
        <v>0.07920787052588915</v>
      </c>
      <c r="H22" s="127"/>
      <c r="I22" s="127"/>
    </row>
    <row r="23" spans="1:9" s="129" customFormat="1" ht="12.75">
      <c r="A23" s="120" t="s">
        <v>13</v>
      </c>
      <c r="B23" s="121">
        <v>2087430</v>
      </c>
      <c r="C23" s="122">
        <v>2498114</v>
      </c>
      <c r="D23" s="123">
        <f t="shared" si="0"/>
        <v>410684</v>
      </c>
      <c r="E23" s="124">
        <f t="shared" si="1"/>
        <v>119.67414476174052</v>
      </c>
      <c r="F23" s="126">
        <f t="shared" si="2"/>
        <v>6.6214351178628</v>
      </c>
      <c r="G23" s="126">
        <f t="shared" si="3"/>
        <v>7.045909990774171</v>
      </c>
      <c r="H23" s="150"/>
      <c r="I23" s="150"/>
    </row>
    <row r="24" spans="1:10" s="129" customFormat="1" ht="14.25" customHeight="1">
      <c r="A24" s="130" t="s">
        <v>14</v>
      </c>
      <c r="B24" s="121">
        <v>158627</v>
      </c>
      <c r="C24" s="122">
        <v>158465</v>
      </c>
      <c r="D24" s="123">
        <f t="shared" si="0"/>
        <v>-162</v>
      </c>
      <c r="E24" s="124">
        <f t="shared" si="1"/>
        <v>99.89787362807088</v>
      </c>
      <c r="F24" s="126">
        <f t="shared" si="2"/>
        <v>0.5031729870899732</v>
      </c>
      <c r="G24" s="126">
        <f t="shared" si="3"/>
        <v>0.4469492291737003</v>
      </c>
      <c r="H24" s="127"/>
      <c r="I24" s="127"/>
      <c r="J24" s="149"/>
    </row>
    <row r="25" spans="1:8" s="129" customFormat="1" ht="14.25" customHeight="1">
      <c r="A25" s="130" t="s">
        <v>15</v>
      </c>
      <c r="B25" s="121">
        <v>240333</v>
      </c>
      <c r="C25" s="122">
        <v>217339</v>
      </c>
      <c r="D25" s="123">
        <f t="shared" si="0"/>
        <v>-22994</v>
      </c>
      <c r="E25" s="124">
        <f t="shared" si="1"/>
        <v>90.43244165387192</v>
      </c>
      <c r="F25" s="126">
        <f t="shared" si="2"/>
        <v>0.7623486134535389</v>
      </c>
      <c r="G25" s="126">
        <f t="shared" si="3"/>
        <v>0.6130028619530044</v>
      </c>
      <c r="H25" s="127"/>
    </row>
    <row r="26" spans="1:8" s="129" customFormat="1" ht="14.25" customHeight="1">
      <c r="A26" s="130" t="s">
        <v>16</v>
      </c>
      <c r="B26" s="121">
        <v>588</v>
      </c>
      <c r="C26" s="122">
        <v>755</v>
      </c>
      <c r="D26" s="123">
        <f t="shared" si="0"/>
        <v>167</v>
      </c>
      <c r="E26" s="124">
        <f t="shared" si="1"/>
        <v>128.40136054421768</v>
      </c>
      <c r="F26" s="126">
        <f t="shared" si="2"/>
        <v>0.0018651661848796497</v>
      </c>
      <c r="G26" s="126">
        <f t="shared" si="3"/>
        <v>0.0021294712903552437</v>
      </c>
      <c r="H26" s="127"/>
    </row>
    <row r="27" spans="1:8" s="129" customFormat="1" ht="14.25" customHeight="1">
      <c r="A27" s="130" t="s">
        <v>17</v>
      </c>
      <c r="B27" s="121">
        <v>121845</v>
      </c>
      <c r="C27" s="122">
        <v>135307</v>
      </c>
      <c r="D27" s="123">
        <f t="shared" si="0"/>
        <v>13462</v>
      </c>
      <c r="E27" s="124">
        <f t="shared" si="1"/>
        <v>111.04846321145718</v>
      </c>
      <c r="F27" s="126">
        <f t="shared" si="2"/>
        <v>0.38649859489228044</v>
      </c>
      <c r="G27" s="126">
        <f t="shared" si="3"/>
        <v>0.38163228064118804</v>
      </c>
      <c r="H27" s="127"/>
    </row>
    <row r="28" spans="1:8" ht="12.75">
      <c r="A28" s="23" t="s">
        <v>29</v>
      </c>
      <c r="B28" s="16">
        <v>961243</v>
      </c>
      <c r="C28" s="22">
        <v>1065470</v>
      </c>
      <c r="D28" s="17">
        <f t="shared" si="0"/>
        <v>104227</v>
      </c>
      <c r="E28" s="98">
        <f t="shared" si="1"/>
        <v>110.84293981854745</v>
      </c>
      <c r="F28" s="14">
        <f t="shared" si="2"/>
        <v>3.049112141245356</v>
      </c>
      <c r="G28" s="14">
        <f t="shared" si="3"/>
        <v>3.0051493718341744</v>
      </c>
      <c r="H28" s="4"/>
    </row>
    <row r="29" spans="1:8" ht="12.75">
      <c r="A29" s="23" t="s">
        <v>31</v>
      </c>
      <c r="B29" s="16">
        <v>684570</v>
      </c>
      <c r="C29" s="22">
        <v>792117</v>
      </c>
      <c r="D29" s="17">
        <f t="shared" si="0"/>
        <v>107547</v>
      </c>
      <c r="E29" s="98">
        <f t="shared" si="1"/>
        <v>115.71015381918576</v>
      </c>
      <c r="F29" s="14">
        <f t="shared" si="2"/>
        <v>2.171491182284119</v>
      </c>
      <c r="G29" s="14">
        <f t="shared" si="3"/>
        <v>2.234159483579238</v>
      </c>
      <c r="H29" s="59"/>
    </row>
    <row r="30" spans="1:8" ht="14.25" customHeight="1">
      <c r="A30" s="23" t="s">
        <v>30</v>
      </c>
      <c r="B30" s="16">
        <v>250275</v>
      </c>
      <c r="C30" s="22">
        <v>242300</v>
      </c>
      <c r="D30" s="17">
        <f>C30-B30</f>
        <v>-7975</v>
      </c>
      <c r="E30" s="98">
        <f t="shared" si="1"/>
        <v>96.81350514434122</v>
      </c>
      <c r="F30" s="14">
        <f t="shared" si="2"/>
        <v>0.7938851478244122</v>
      </c>
      <c r="G30" s="14">
        <f t="shared" si="3"/>
        <v>0.6834051571563915</v>
      </c>
      <c r="H30" s="4"/>
    </row>
    <row r="31" spans="1:8" ht="14.25" customHeight="1">
      <c r="A31" s="23" t="s">
        <v>32</v>
      </c>
      <c r="B31" s="16">
        <v>4320</v>
      </c>
      <c r="C31" s="22">
        <v>6914</v>
      </c>
      <c r="D31" s="17">
        <f>C31-B31</f>
        <v>2594</v>
      </c>
      <c r="E31" s="98">
        <f t="shared" si="1"/>
        <v>160.0462962962963</v>
      </c>
      <c r="F31" s="14">
        <f t="shared" si="2"/>
        <v>0.013703261766462733</v>
      </c>
      <c r="G31" s="14">
        <f t="shared" si="3"/>
        <v>0.019500880134458484</v>
      </c>
      <c r="H31" s="4"/>
    </row>
    <row r="32" spans="1:8" ht="27" customHeight="1">
      <c r="A32" s="23" t="s">
        <v>41</v>
      </c>
      <c r="B32" s="16">
        <v>22095</v>
      </c>
      <c r="C32" s="22">
        <v>24140</v>
      </c>
      <c r="D32" s="17">
        <f>C32-B32</f>
        <v>2045</v>
      </c>
      <c r="E32" s="98">
        <f t="shared" si="1"/>
        <v>109.25548766689298</v>
      </c>
      <c r="F32" s="14">
        <f t="shared" si="2"/>
        <v>0.07008647424305418</v>
      </c>
      <c r="G32" s="14">
        <f t="shared" si="3"/>
        <v>0.06808667145586171</v>
      </c>
      <c r="H32" s="4"/>
    </row>
    <row r="33" spans="1:8" ht="15" customHeight="1">
      <c r="A33" s="23" t="s">
        <v>18</v>
      </c>
      <c r="B33" s="16">
        <v>194</v>
      </c>
      <c r="C33" s="22">
        <v>352</v>
      </c>
      <c r="D33" s="17">
        <f>C33-B33</f>
        <v>158</v>
      </c>
      <c r="E33" s="98">
        <f t="shared" si="1"/>
        <v>181.44329896907217</v>
      </c>
      <c r="F33" s="14">
        <f t="shared" si="2"/>
        <v>0.0006153779589568912</v>
      </c>
      <c r="G33" s="14">
        <f t="shared" si="3"/>
        <v>0.0009928131049073453</v>
      </c>
      <c r="H33" s="4"/>
    </row>
    <row r="34" spans="1:8" ht="14.25" customHeight="1" thickBot="1">
      <c r="A34" s="24" t="s">
        <v>20</v>
      </c>
      <c r="B34" s="25">
        <v>16716</v>
      </c>
      <c r="C34" s="42">
        <v>16975</v>
      </c>
      <c r="D34" s="140">
        <f>C34-B34</f>
        <v>259</v>
      </c>
      <c r="E34" s="99">
        <f t="shared" si="1"/>
        <v>101.54941373534339</v>
      </c>
      <c r="F34" s="27">
        <f t="shared" si="2"/>
        <v>0.05302401011300718</v>
      </c>
      <c r="G34" s="27">
        <f t="shared" si="3"/>
        <v>0.047877847885801676</v>
      </c>
      <c r="H34" s="4"/>
    </row>
    <row r="35" spans="1:10" ht="6" customHeight="1">
      <c r="A35" s="28"/>
      <c r="B35" s="29"/>
      <c r="C35" s="29"/>
      <c r="D35" s="30"/>
      <c r="E35" s="31"/>
      <c r="F35" s="32"/>
      <c r="G35" s="32"/>
      <c r="H35" s="4"/>
      <c r="J35" s="4"/>
    </row>
    <row r="36" spans="1:7" ht="32.25" customHeight="1">
      <c r="A36" s="163" t="s">
        <v>70</v>
      </c>
      <c r="B36" s="163"/>
      <c r="C36" s="163"/>
      <c r="D36" s="163"/>
      <c r="E36" s="163"/>
      <c r="F36" s="163"/>
      <c r="G36" s="163"/>
    </row>
    <row r="37" spans="1:7" ht="12.75" customHeight="1" thickBot="1">
      <c r="A37" s="113"/>
      <c r="B37" s="112"/>
      <c r="C37" s="112"/>
      <c r="D37" s="33"/>
      <c r="E37" s="34"/>
      <c r="F37" s="35"/>
      <c r="G37" s="36" t="s">
        <v>21</v>
      </c>
    </row>
    <row r="38" spans="1:7" ht="26.25" thickBot="1">
      <c r="A38" s="38"/>
      <c r="B38" s="91" t="s">
        <v>67</v>
      </c>
      <c r="C38" s="61" t="s">
        <v>67</v>
      </c>
      <c r="D38" s="170" t="s">
        <v>0</v>
      </c>
      <c r="E38" s="171"/>
      <c r="F38" s="166" t="s">
        <v>22</v>
      </c>
      <c r="G38" s="167"/>
    </row>
    <row r="39" spans="1:7" ht="13.5" thickBot="1">
      <c r="A39" s="7"/>
      <c r="B39" s="93" t="s">
        <v>68</v>
      </c>
      <c r="C39" s="93" t="s">
        <v>69</v>
      </c>
      <c r="D39" s="8" t="s">
        <v>2</v>
      </c>
      <c r="E39" s="103" t="s">
        <v>3</v>
      </c>
      <c r="F39" s="10" t="str">
        <f>$F$6</f>
        <v>2017г.</v>
      </c>
      <c r="G39" s="10" t="str">
        <f>$G$6</f>
        <v>2018г.</v>
      </c>
    </row>
    <row r="40" spans="1:9" s="2" customFormat="1" ht="26.25" thickBot="1">
      <c r="A40" s="135" t="s">
        <v>23</v>
      </c>
      <c r="B40" s="136">
        <v>-222192</v>
      </c>
      <c r="C40" s="137">
        <v>1150875</v>
      </c>
      <c r="D40" s="137">
        <f aca="true" t="shared" si="4" ref="D40:D54">C40-B40</f>
        <v>1373067</v>
      </c>
      <c r="E40" s="138">
        <f aca="true" t="shared" si="5" ref="E40:E54">IF(B40&lt;&gt;0,IF(AND(B40&gt;0,C40&gt;0),C40/B40*100,IF(AND(B40&lt;0,C40&lt;0),B40/C40*100,"")),"")</f>
      </c>
      <c r="F40" s="139">
        <v>100</v>
      </c>
      <c r="G40" s="139">
        <f>B40/$B$40*100</f>
        <v>100</v>
      </c>
      <c r="H40" s="4"/>
      <c r="I40" s="83"/>
    </row>
    <row r="41" spans="1:9" ht="12.75">
      <c r="A41" s="15" t="s">
        <v>4</v>
      </c>
      <c r="B41" s="12">
        <v>259266</v>
      </c>
      <c r="C41" s="108">
        <v>242872</v>
      </c>
      <c r="D41" s="13">
        <f t="shared" si="4"/>
        <v>-16394</v>
      </c>
      <c r="E41" s="97">
        <f t="shared" si="5"/>
        <v>93.67676440412549</v>
      </c>
      <c r="F41" s="14">
        <f aca="true" t="shared" si="6" ref="F41:F54">B41/$B$40*100</f>
        <v>-116.68556923741629</v>
      </c>
      <c r="G41" s="14">
        <f aca="true" t="shared" si="7" ref="G41:G54">C41/$C$40*100</f>
        <v>21.10324752905398</v>
      </c>
      <c r="H41" s="4"/>
      <c r="I41" s="83"/>
    </row>
    <row r="42" spans="1:9" ht="12.75">
      <c r="A42" s="41" t="s">
        <v>24</v>
      </c>
      <c r="B42" s="12">
        <v>1066</v>
      </c>
      <c r="C42" s="108">
        <v>220</v>
      </c>
      <c r="D42" s="13">
        <f>C42-B42</f>
        <v>-846</v>
      </c>
      <c r="E42" s="97">
        <f>IF(B42&lt;&gt;0,IF(AND(B42&gt;0,C42&gt;0),C42/B42*100,IF(AND(B42&lt;0,C42&lt;0),B42/C42*100,"")),"")</f>
        <v>20.637898686679172</v>
      </c>
      <c r="F42" s="14">
        <f>B42/$B$40*100</f>
        <v>-0.479765248073738</v>
      </c>
      <c r="G42" s="14">
        <f>C42/$C$40*100</f>
        <v>0.01911589008363202</v>
      </c>
      <c r="H42" s="4"/>
      <c r="I42" s="83"/>
    </row>
    <row r="43" spans="1:9" ht="12.75">
      <c r="A43" s="20" t="s">
        <v>6</v>
      </c>
      <c r="B43" s="12">
        <v>-907193</v>
      </c>
      <c r="C43" s="108">
        <v>526349</v>
      </c>
      <c r="D43" s="17">
        <f t="shared" si="4"/>
        <v>1433542</v>
      </c>
      <c r="E43" s="98">
        <f t="shared" si="5"/>
      </c>
      <c r="F43" s="19">
        <f t="shared" si="6"/>
        <v>408.29237776337584</v>
      </c>
      <c r="G43" s="19">
        <f t="shared" si="7"/>
        <v>45.73468013468013</v>
      </c>
      <c r="H43" s="4"/>
      <c r="I43" s="83"/>
    </row>
    <row r="44" spans="1:9" ht="12.75">
      <c r="A44" s="20" t="s">
        <v>7</v>
      </c>
      <c r="B44" s="12">
        <v>5979</v>
      </c>
      <c r="C44" s="108">
        <v>9905</v>
      </c>
      <c r="D44" s="17">
        <f t="shared" si="4"/>
        <v>3926</v>
      </c>
      <c r="E44" s="98">
        <f t="shared" si="5"/>
        <v>165.66315437364108</v>
      </c>
      <c r="F44" s="19">
        <f t="shared" si="6"/>
        <v>-2.6909159645711815</v>
      </c>
      <c r="G44" s="19">
        <f t="shared" si="7"/>
        <v>0.8606495058107961</v>
      </c>
      <c r="H44" s="4"/>
      <c r="I44" s="83"/>
    </row>
    <row r="45" spans="1:9" ht="12.75">
      <c r="A45" s="20" t="s">
        <v>8</v>
      </c>
      <c r="B45" s="12">
        <v>-389</v>
      </c>
      <c r="C45" s="108">
        <v>-1050</v>
      </c>
      <c r="D45" s="17">
        <f t="shared" si="4"/>
        <v>-661</v>
      </c>
      <c r="E45" s="98">
        <f t="shared" si="5"/>
        <v>37.047619047619044</v>
      </c>
      <c r="F45" s="19">
        <f t="shared" si="6"/>
        <v>0.1750738100381652</v>
      </c>
      <c r="G45" s="19">
        <f t="shared" si="7"/>
        <v>-0.09123492994460736</v>
      </c>
      <c r="H45" s="4"/>
      <c r="I45" s="83"/>
    </row>
    <row r="46" spans="1:9" ht="12.75">
      <c r="A46" s="20" t="s">
        <v>53</v>
      </c>
      <c r="B46" s="12">
        <v>-389</v>
      </c>
      <c r="C46" s="108">
        <v>-1050</v>
      </c>
      <c r="D46" s="17">
        <f t="shared" si="4"/>
        <v>-661</v>
      </c>
      <c r="E46" s="98">
        <f t="shared" si="5"/>
        <v>37.047619047619044</v>
      </c>
      <c r="F46" s="19">
        <f t="shared" si="6"/>
        <v>0.1750738100381652</v>
      </c>
      <c r="G46" s="19">
        <f t="shared" si="7"/>
        <v>-0.09123492994460736</v>
      </c>
      <c r="H46" s="4"/>
      <c r="I46" s="83"/>
    </row>
    <row r="47" spans="1:9" ht="12.75">
      <c r="A47" s="11" t="s">
        <v>25</v>
      </c>
      <c r="B47" s="12">
        <v>354966</v>
      </c>
      <c r="C47" s="108">
        <v>308725</v>
      </c>
      <c r="D47" s="17">
        <f t="shared" si="4"/>
        <v>-46241</v>
      </c>
      <c r="E47" s="98">
        <f t="shared" si="5"/>
        <v>86.97311855219937</v>
      </c>
      <c r="F47" s="19">
        <f t="shared" si="6"/>
        <v>-159.75642687405488</v>
      </c>
      <c r="G47" s="19">
        <f t="shared" si="7"/>
        <v>26.825241663951342</v>
      </c>
      <c r="H47" s="4"/>
      <c r="I47" s="83"/>
    </row>
    <row r="48" spans="1:9" ht="12.75">
      <c r="A48" s="11" t="s">
        <v>43</v>
      </c>
      <c r="B48" s="12">
        <v>344682</v>
      </c>
      <c r="C48" s="108">
        <v>296420</v>
      </c>
      <c r="D48" s="17">
        <f t="shared" si="4"/>
        <v>-48262</v>
      </c>
      <c r="E48" s="98">
        <f t="shared" si="5"/>
        <v>85.99810840136706</v>
      </c>
      <c r="F48" s="19">
        <f t="shared" si="6"/>
        <v>-155.12799740764746</v>
      </c>
      <c r="G48" s="19">
        <f t="shared" si="7"/>
        <v>25.756055175410015</v>
      </c>
      <c r="H48" s="4"/>
      <c r="I48" s="83"/>
    </row>
    <row r="49" spans="1:9" ht="12.75">
      <c r="A49" s="11" t="s">
        <v>45</v>
      </c>
      <c r="B49" s="16">
        <v>244426</v>
      </c>
      <c r="C49" s="40">
        <v>193357</v>
      </c>
      <c r="D49" s="17">
        <f>C49-B49</f>
        <v>-51069</v>
      </c>
      <c r="E49" s="98">
        <f t="shared" si="5"/>
        <v>79.10655985860751</v>
      </c>
      <c r="F49" s="19">
        <f>B49/$B$40*100</f>
        <v>-110.00666090588321</v>
      </c>
      <c r="G49" s="19">
        <f>C49/$C$40*100</f>
        <v>16.80086890409471</v>
      </c>
      <c r="H49" s="4"/>
      <c r="I49" s="83"/>
    </row>
    <row r="50" spans="1:9" ht="12.75">
      <c r="A50" s="11" t="s">
        <v>46</v>
      </c>
      <c r="B50" s="12">
        <v>100256</v>
      </c>
      <c r="C50" s="108">
        <v>103063</v>
      </c>
      <c r="D50" s="17">
        <f>C50-B50</f>
        <v>2807</v>
      </c>
      <c r="E50" s="98">
        <f t="shared" si="5"/>
        <v>102.7998324289818</v>
      </c>
      <c r="F50" s="19">
        <f>B50/$B$40*100</f>
        <v>-45.12133650176424</v>
      </c>
      <c r="G50" s="19">
        <f>C50/$C$40*100</f>
        <v>8.955186271315304</v>
      </c>
      <c r="H50" s="4"/>
      <c r="I50" s="83"/>
    </row>
    <row r="51" spans="1:9" ht="12.75">
      <c r="A51" s="11" t="s">
        <v>42</v>
      </c>
      <c r="B51" s="12">
        <v>10288</v>
      </c>
      <c r="C51" s="108">
        <v>12305</v>
      </c>
      <c r="D51" s="17">
        <f t="shared" si="4"/>
        <v>2017</v>
      </c>
      <c r="E51" s="98">
        <f t="shared" si="5"/>
        <v>119.60536547433904</v>
      </c>
      <c r="F51" s="19">
        <f t="shared" si="6"/>
        <v>-4.6302297112407285</v>
      </c>
      <c r="G51" s="19">
        <f t="shared" si="7"/>
        <v>1.0691864885413274</v>
      </c>
      <c r="H51" s="4"/>
      <c r="I51" s="83"/>
    </row>
    <row r="52" spans="1:9" ht="12.75">
      <c r="A52" s="23" t="s">
        <v>17</v>
      </c>
      <c r="B52" s="12">
        <v>54662</v>
      </c>
      <c r="C52" s="108">
        <v>52490</v>
      </c>
      <c r="D52" s="17">
        <f t="shared" si="4"/>
        <v>-2172</v>
      </c>
      <c r="E52" s="98">
        <f t="shared" si="5"/>
        <v>96.02649006622516</v>
      </c>
      <c r="F52" s="19">
        <f t="shared" si="6"/>
        <v>-24.601245769424644</v>
      </c>
      <c r="G52" s="19">
        <f t="shared" si="7"/>
        <v>4.5608775931356575</v>
      </c>
      <c r="H52" s="4"/>
      <c r="I52" s="83"/>
    </row>
    <row r="53" spans="1:9" ht="12.75">
      <c r="A53" s="23" t="s">
        <v>18</v>
      </c>
      <c r="B53" s="12">
        <v>26</v>
      </c>
      <c r="C53" s="108">
        <v>105</v>
      </c>
      <c r="D53" s="17">
        <f t="shared" si="4"/>
        <v>79</v>
      </c>
      <c r="E53" s="98">
        <f t="shared" si="5"/>
        <v>403.8461538461538</v>
      </c>
      <c r="F53" s="19">
        <f t="shared" si="6"/>
        <v>-0.011701591416432636</v>
      </c>
      <c r="G53" s="19">
        <f t="shared" si="7"/>
        <v>0.009123492994460736</v>
      </c>
      <c r="H53" s="4"/>
      <c r="I53" s="83"/>
    </row>
    <row r="54" spans="1:9" ht="12.75">
      <c r="A54" s="11" t="s">
        <v>20</v>
      </c>
      <c r="B54" s="16">
        <v>9425</v>
      </c>
      <c r="C54" s="40">
        <v>11259</v>
      </c>
      <c r="D54" s="17">
        <f t="shared" si="4"/>
        <v>1834</v>
      </c>
      <c r="E54" s="98">
        <f t="shared" si="5"/>
        <v>119.45888594164455</v>
      </c>
      <c r="F54" s="19">
        <f t="shared" si="6"/>
        <v>-4.24182688845683</v>
      </c>
      <c r="G54" s="19">
        <f t="shared" si="7"/>
        <v>0.9782991202346041</v>
      </c>
      <c r="H54" s="4"/>
      <c r="I54" s="83"/>
    </row>
    <row r="55" spans="1:7" ht="8.25" customHeight="1">
      <c r="A55" s="37"/>
      <c r="B55" s="43"/>
      <c r="C55" s="44"/>
      <c r="D55" s="45"/>
      <c r="E55" s="45"/>
      <c r="F55" s="46"/>
      <c r="G55" s="46"/>
    </row>
    <row r="56" spans="1:7" ht="32.25" customHeight="1">
      <c r="A56" s="163" t="s">
        <v>71</v>
      </c>
      <c r="B56" s="163"/>
      <c r="C56" s="163"/>
      <c r="D56" s="163"/>
      <c r="E56" s="163"/>
      <c r="F56" s="163"/>
      <c r="G56" s="163"/>
    </row>
    <row r="57" spans="1:7" ht="10.5" customHeight="1" thickBot="1">
      <c r="A57" s="114"/>
      <c r="B57" s="47"/>
      <c r="E57" s="36"/>
      <c r="F57" s="35"/>
      <c r="G57" s="36" t="s">
        <v>21</v>
      </c>
    </row>
    <row r="58" spans="1:7" ht="26.25" thickBot="1">
      <c r="A58" s="6"/>
      <c r="B58" s="91" t="s">
        <v>67</v>
      </c>
      <c r="C58" s="61" t="s">
        <v>67</v>
      </c>
      <c r="D58" s="164" t="s">
        <v>0</v>
      </c>
      <c r="E58" s="165"/>
      <c r="F58" s="166" t="s">
        <v>22</v>
      </c>
      <c r="G58" s="167"/>
    </row>
    <row r="59" spans="1:7" ht="13.5" thickBot="1">
      <c r="A59" s="49"/>
      <c r="B59" s="93" t="s">
        <v>68</v>
      </c>
      <c r="C59" s="93" t="s">
        <v>69</v>
      </c>
      <c r="D59" s="50" t="s">
        <v>2</v>
      </c>
      <c r="E59" s="94" t="s">
        <v>3</v>
      </c>
      <c r="F59" s="10" t="str">
        <f>$F$6</f>
        <v>2017г.</v>
      </c>
      <c r="G59" s="10" t="str">
        <f>$G$6</f>
        <v>2018г.</v>
      </c>
    </row>
    <row r="60" spans="1:9" s="2" customFormat="1" ht="12.75">
      <c r="A60" s="39" t="s">
        <v>26</v>
      </c>
      <c r="B60" s="84">
        <v>16667858</v>
      </c>
      <c r="C60" s="86">
        <v>17491144</v>
      </c>
      <c r="D60" s="87">
        <f aca="true" t="shared" si="8" ref="D60:D80">C60-B60</f>
        <v>823286</v>
      </c>
      <c r="E60" s="82">
        <f aca="true" t="shared" si="9" ref="E60:E85">IF(B60&lt;&gt;0,IF(AND(B60&gt;0,C60&gt;0),C60/B60*100,IF(AND(B60&lt;0,C60&lt;0),B60/C60*100,"")),"")</f>
        <v>104.93936293433745</v>
      </c>
      <c r="F60" s="85">
        <v>100</v>
      </c>
      <c r="G60" s="85">
        <f>B60/$B$60*100</f>
        <v>100</v>
      </c>
      <c r="H60" s="83"/>
      <c r="I60" s="83"/>
    </row>
    <row r="61" spans="1:9" ht="12.75">
      <c r="A61" s="11" t="s">
        <v>4</v>
      </c>
      <c r="B61" s="16">
        <v>4499126</v>
      </c>
      <c r="C61" s="22">
        <v>4178442</v>
      </c>
      <c r="D61" s="51">
        <f t="shared" si="8"/>
        <v>-320684</v>
      </c>
      <c r="E61" s="18">
        <f t="shared" si="9"/>
        <v>92.87230453203577</v>
      </c>
      <c r="F61" s="19">
        <f aca="true" t="shared" si="10" ref="F61:F78">B61/$B$60*100</f>
        <v>26.99282655275801</v>
      </c>
      <c r="G61" s="19">
        <f aca="true" t="shared" si="11" ref="G61:G80">C61/$C$60*100</f>
        <v>23.8889005773436</v>
      </c>
      <c r="H61" s="4"/>
      <c r="I61" s="83"/>
    </row>
    <row r="62" spans="1:9" ht="12.75">
      <c r="A62" s="20" t="s">
        <v>5</v>
      </c>
      <c r="B62" s="16">
        <v>8053772</v>
      </c>
      <c r="C62" s="22">
        <v>8745544</v>
      </c>
      <c r="D62" s="51">
        <f t="shared" si="8"/>
        <v>691772</v>
      </c>
      <c r="E62" s="18">
        <f t="shared" si="9"/>
        <v>108.58941623875123</v>
      </c>
      <c r="F62" s="19">
        <f t="shared" si="10"/>
        <v>48.31917814514618</v>
      </c>
      <c r="G62" s="19">
        <f t="shared" si="11"/>
        <v>49.99983991898986</v>
      </c>
      <c r="H62" s="4"/>
      <c r="I62" s="83"/>
    </row>
    <row r="63" spans="1:9" ht="12.75">
      <c r="A63" s="20" t="s">
        <v>8</v>
      </c>
      <c r="B63" s="16">
        <v>69129</v>
      </c>
      <c r="C63" s="22">
        <v>55977</v>
      </c>
      <c r="D63" s="51">
        <f t="shared" si="8"/>
        <v>-13152</v>
      </c>
      <c r="E63" s="18">
        <f t="shared" si="9"/>
        <v>80.97469947489476</v>
      </c>
      <c r="F63" s="19">
        <f t="shared" si="10"/>
        <v>0.41474435407357085</v>
      </c>
      <c r="G63" s="19">
        <f t="shared" si="11"/>
        <v>0.3200305251617619</v>
      </c>
      <c r="H63" s="4"/>
      <c r="I63" s="83"/>
    </row>
    <row r="64" spans="1:9" ht="12.75">
      <c r="A64" s="20" t="s">
        <v>54</v>
      </c>
      <c r="B64" s="16">
        <v>68965</v>
      </c>
      <c r="C64" s="22">
        <v>55977</v>
      </c>
      <c r="D64" s="51">
        <f t="shared" si="8"/>
        <v>-12988</v>
      </c>
      <c r="E64" s="18">
        <f t="shared" si="9"/>
        <v>81.16725875444067</v>
      </c>
      <c r="F64" s="19">
        <f t="shared" si="10"/>
        <v>0.4137604244048635</v>
      </c>
      <c r="G64" s="19">
        <f t="shared" si="11"/>
        <v>0.3200305251617619</v>
      </c>
      <c r="H64" s="4"/>
      <c r="I64" s="83"/>
    </row>
    <row r="65" spans="1:9" ht="12.75">
      <c r="A65" s="11" t="s">
        <v>11</v>
      </c>
      <c r="B65" s="16">
        <v>501307</v>
      </c>
      <c r="C65" s="22">
        <v>454166</v>
      </c>
      <c r="D65" s="51">
        <f t="shared" si="8"/>
        <v>-47141</v>
      </c>
      <c r="E65" s="18">
        <f t="shared" si="9"/>
        <v>90.59638105990939</v>
      </c>
      <c r="F65" s="19">
        <f t="shared" si="10"/>
        <v>3.0076270148209803</v>
      </c>
      <c r="G65" s="19">
        <f t="shared" si="11"/>
        <v>2.5965482875219594</v>
      </c>
      <c r="H65" s="4"/>
      <c r="I65" s="83"/>
    </row>
    <row r="66" spans="1:9" ht="12.75">
      <c r="A66" s="11" t="s">
        <v>43</v>
      </c>
      <c r="B66" s="16">
        <v>500865</v>
      </c>
      <c r="C66" s="22">
        <v>453816</v>
      </c>
      <c r="D66" s="51">
        <f>C66-B66</f>
        <v>-47049</v>
      </c>
      <c r="E66" s="18">
        <f t="shared" si="9"/>
        <v>90.60645084004672</v>
      </c>
      <c r="F66" s="19">
        <f>B66/$B$60*100</f>
        <v>3.0049752043723914</v>
      </c>
      <c r="G66" s="19">
        <f t="shared" si="11"/>
        <v>2.594547274895227</v>
      </c>
      <c r="H66" s="4"/>
      <c r="I66" s="83"/>
    </row>
    <row r="67" spans="1:9" ht="15" customHeight="1">
      <c r="A67" s="11" t="s">
        <v>44</v>
      </c>
      <c r="B67" s="16">
        <v>-16158</v>
      </c>
      <c r="C67" s="22">
        <v>9185</v>
      </c>
      <c r="D67" s="51">
        <f>C67-B67</f>
        <v>25343</v>
      </c>
      <c r="E67" s="18">
        <f t="shared" si="9"/>
      </c>
      <c r="F67" s="19">
        <f>B67/$B$60*100</f>
        <v>-0.09694107065226977</v>
      </c>
      <c r="G67" s="19">
        <f t="shared" si="11"/>
        <v>0.052512288504399714</v>
      </c>
      <c r="H67" s="4"/>
      <c r="I67" s="83"/>
    </row>
    <row r="68" spans="1:9" ht="12.75">
      <c r="A68" s="11" t="s">
        <v>45</v>
      </c>
      <c r="B68" s="16">
        <v>366639</v>
      </c>
      <c r="C68" s="22">
        <v>290036</v>
      </c>
      <c r="D68" s="51">
        <f>C68-B68</f>
        <v>-76603</v>
      </c>
      <c r="E68" s="18">
        <f t="shared" si="9"/>
        <v>79.1066962325339</v>
      </c>
      <c r="F68" s="19">
        <f>B68/$B$60*100</f>
        <v>2.1996767671046875</v>
      </c>
      <c r="G68" s="19">
        <f t="shared" si="11"/>
        <v>1.6581877091629913</v>
      </c>
      <c r="H68" s="4"/>
      <c r="I68" s="83"/>
    </row>
    <row r="69" spans="1:9" ht="12.75">
      <c r="A69" s="11" t="s">
        <v>46</v>
      </c>
      <c r="B69" s="16">
        <v>150384</v>
      </c>
      <c r="C69" s="22">
        <v>154595</v>
      </c>
      <c r="D69" s="51">
        <f>C69-B69</f>
        <v>4211</v>
      </c>
      <c r="E69" s="18">
        <f t="shared" si="9"/>
        <v>102.80016491116075</v>
      </c>
      <c r="F69" s="19">
        <f>B69/$B$60*100</f>
        <v>0.902239507919974</v>
      </c>
      <c r="G69" s="19">
        <f t="shared" si="11"/>
        <v>0.883847277227836</v>
      </c>
      <c r="H69" s="4"/>
      <c r="I69" s="83"/>
    </row>
    <row r="70" spans="1:9" ht="12.75">
      <c r="A70" s="11" t="s">
        <v>40</v>
      </c>
      <c r="B70" s="16">
        <v>442</v>
      </c>
      <c r="C70" s="22">
        <v>350</v>
      </c>
      <c r="D70" s="51">
        <f>C70-B70</f>
        <v>-92</v>
      </c>
      <c r="E70" s="18">
        <f t="shared" si="9"/>
        <v>79.18552036199095</v>
      </c>
      <c r="F70" s="19">
        <f>B70/$B$60*100</f>
        <v>0.002651810448589135</v>
      </c>
      <c r="G70" s="19">
        <f t="shared" si="11"/>
        <v>0.0020010126267327056</v>
      </c>
      <c r="H70" s="4"/>
      <c r="I70" s="83"/>
    </row>
    <row r="71" spans="1:9" ht="12.75">
      <c r="A71" s="11" t="s">
        <v>27</v>
      </c>
      <c r="B71" s="16">
        <v>21754</v>
      </c>
      <c r="C71" s="22">
        <v>28083</v>
      </c>
      <c r="D71" s="51">
        <f t="shared" si="8"/>
        <v>6329</v>
      </c>
      <c r="E71" s="18">
        <f t="shared" si="9"/>
        <v>129.09350004596857</v>
      </c>
      <c r="F71" s="19">
        <f t="shared" si="10"/>
        <v>0.1305146708113304</v>
      </c>
      <c r="G71" s="19">
        <f t="shared" si="11"/>
        <v>0.16055553599009875</v>
      </c>
      <c r="H71" s="4"/>
      <c r="I71" s="83"/>
    </row>
    <row r="72" spans="1:9" ht="12.75">
      <c r="A72" s="11" t="s">
        <v>28</v>
      </c>
      <c r="B72" s="16">
        <v>2087430</v>
      </c>
      <c r="C72" s="22">
        <v>2498114</v>
      </c>
      <c r="D72" s="51">
        <f t="shared" si="8"/>
        <v>410684</v>
      </c>
      <c r="E72" s="18">
        <f t="shared" si="9"/>
        <v>119.67414476174052</v>
      </c>
      <c r="F72" s="19">
        <f t="shared" si="10"/>
        <v>12.523684807009994</v>
      </c>
      <c r="G72" s="19">
        <f t="shared" si="11"/>
        <v>14.282164734336417</v>
      </c>
      <c r="H72" s="4"/>
      <c r="I72" s="83"/>
    </row>
    <row r="73" spans="1:9" ht="14.25" customHeight="1">
      <c r="A73" s="23" t="s">
        <v>14</v>
      </c>
      <c r="B73" s="16">
        <v>158627</v>
      </c>
      <c r="C73" s="22">
        <v>158465</v>
      </c>
      <c r="D73" s="52">
        <f t="shared" si="8"/>
        <v>-162</v>
      </c>
      <c r="E73" s="18">
        <f t="shared" si="9"/>
        <v>99.89787362807088</v>
      </c>
      <c r="F73" s="19">
        <f t="shared" si="10"/>
        <v>0.951693972914816</v>
      </c>
      <c r="G73" s="19">
        <f t="shared" si="11"/>
        <v>0.9059727597005662</v>
      </c>
      <c r="H73" s="4"/>
      <c r="I73" s="83"/>
    </row>
    <row r="74" spans="1:9" ht="14.25" customHeight="1">
      <c r="A74" s="11" t="s">
        <v>37</v>
      </c>
      <c r="B74" s="16">
        <v>82713</v>
      </c>
      <c r="C74" s="22">
        <v>83667</v>
      </c>
      <c r="D74" s="52">
        <f>C74-B74</f>
        <v>954</v>
      </c>
      <c r="E74" s="18">
        <f t="shared" si="9"/>
        <v>101.15338580392441</v>
      </c>
      <c r="F74" s="19">
        <f>B74/$B$60*100</f>
        <v>0.49624252858405676</v>
      </c>
      <c r="G74" s="19">
        <f t="shared" si="11"/>
        <v>0.47833920983098643</v>
      </c>
      <c r="H74" s="4"/>
      <c r="I74" s="83"/>
    </row>
    <row r="75" spans="1:9" ht="14.25" customHeight="1">
      <c r="A75" s="11" t="s">
        <v>38</v>
      </c>
      <c r="B75" s="16">
        <v>75914</v>
      </c>
      <c r="C75" s="22">
        <v>74798</v>
      </c>
      <c r="D75" s="52">
        <f>C75-B75</f>
        <v>-1116</v>
      </c>
      <c r="E75" s="18">
        <f t="shared" si="9"/>
        <v>98.52991543061886</v>
      </c>
      <c r="F75" s="19">
        <f>B75/$B$60*100</f>
        <v>0.4554514443307592</v>
      </c>
      <c r="G75" s="19">
        <f t="shared" si="11"/>
        <v>0.42763354986957974</v>
      </c>
      <c r="H75" s="4"/>
      <c r="I75" s="83"/>
    </row>
    <row r="76" spans="1:9" ht="14.25" customHeight="1">
      <c r="A76" s="23" t="s">
        <v>15</v>
      </c>
      <c r="B76" s="16">
        <v>240333</v>
      </c>
      <c r="C76" s="22">
        <v>217339</v>
      </c>
      <c r="D76" s="52">
        <f t="shared" si="8"/>
        <v>-22994</v>
      </c>
      <c r="E76" s="18">
        <f t="shared" si="9"/>
        <v>90.43244165387192</v>
      </c>
      <c r="F76" s="19">
        <f t="shared" si="10"/>
        <v>1.441894933350164</v>
      </c>
      <c r="G76" s="19">
        <f t="shared" si="11"/>
        <v>1.2425659522327412</v>
      </c>
      <c r="H76" s="4"/>
      <c r="I76" s="83"/>
    </row>
    <row r="77" spans="1:9" ht="14.25" customHeight="1">
      <c r="A77" s="23" t="s">
        <v>16</v>
      </c>
      <c r="B77" s="16">
        <v>588</v>
      </c>
      <c r="C77" s="22">
        <v>755</v>
      </c>
      <c r="D77" s="52">
        <f t="shared" si="8"/>
        <v>167</v>
      </c>
      <c r="E77" s="18">
        <f t="shared" si="9"/>
        <v>128.40136054421768</v>
      </c>
      <c r="F77" s="19">
        <f t="shared" si="10"/>
        <v>0.003527747836584641</v>
      </c>
      <c r="G77" s="19">
        <f t="shared" si="11"/>
        <v>0.004316470094809122</v>
      </c>
      <c r="H77" s="4"/>
      <c r="I77" s="83"/>
    </row>
    <row r="78" spans="1:9" ht="14.25" customHeight="1">
      <c r="A78" s="23" t="s">
        <v>17</v>
      </c>
      <c r="B78" s="16">
        <v>67183</v>
      </c>
      <c r="C78" s="22">
        <v>82817</v>
      </c>
      <c r="D78" s="52">
        <f t="shared" si="8"/>
        <v>15634</v>
      </c>
      <c r="E78" s="18">
        <f t="shared" si="9"/>
        <v>123.27076790259441</v>
      </c>
      <c r="F78" s="19">
        <f t="shared" si="10"/>
        <v>0.4030691886143979</v>
      </c>
      <c r="G78" s="19">
        <f t="shared" si="11"/>
        <v>0.4734796077374928</v>
      </c>
      <c r="H78" s="4"/>
      <c r="I78" s="83"/>
    </row>
    <row r="79" spans="1:9" ht="14.25" customHeight="1">
      <c r="A79" s="23" t="s">
        <v>29</v>
      </c>
      <c r="B79" s="16">
        <v>961150</v>
      </c>
      <c r="C79" s="22">
        <v>1065479</v>
      </c>
      <c r="D79" s="52">
        <f t="shared" si="8"/>
        <v>104329</v>
      </c>
      <c r="E79" s="18">
        <f t="shared" si="9"/>
        <v>110.8546012589086</v>
      </c>
      <c r="F79" s="19">
        <f aca="true" t="shared" si="12" ref="F79:F85">B79/$B$60*100</f>
        <v>5.7664878114512375</v>
      </c>
      <c r="G79" s="19">
        <f t="shared" si="11"/>
        <v>6.091534092910104</v>
      </c>
      <c r="H79" s="4"/>
      <c r="I79" s="83"/>
    </row>
    <row r="80" spans="1:9" ht="12.75">
      <c r="A80" s="23" t="s">
        <v>31</v>
      </c>
      <c r="B80" s="16">
        <v>684521</v>
      </c>
      <c r="C80" s="22">
        <v>792142</v>
      </c>
      <c r="D80" s="52">
        <f t="shared" si="8"/>
        <v>107621</v>
      </c>
      <c r="E80" s="18">
        <f t="shared" si="9"/>
        <v>115.72208887674739</v>
      </c>
      <c r="F80" s="19">
        <f t="shared" si="12"/>
        <v>4.106832443616931</v>
      </c>
      <c r="G80" s="19">
        <f t="shared" si="11"/>
        <v>4.528817554757996</v>
      </c>
      <c r="H80" s="4"/>
      <c r="I80" s="83"/>
    </row>
    <row r="81" spans="1:9" ht="14.25" customHeight="1">
      <c r="A81" s="23" t="s">
        <v>30</v>
      </c>
      <c r="B81" s="16">
        <v>250233</v>
      </c>
      <c r="C81" s="22">
        <v>242284</v>
      </c>
      <c r="D81" s="52">
        <f>C81-B81</f>
        <v>-7949</v>
      </c>
      <c r="E81" s="18">
        <f t="shared" si="9"/>
        <v>96.8233606278948</v>
      </c>
      <c r="F81" s="19">
        <f t="shared" si="12"/>
        <v>1.5012906877416403</v>
      </c>
      <c r="G81" s="19">
        <f>C81/$C$60*100</f>
        <v>1.385180980729448</v>
      </c>
      <c r="H81" s="4"/>
      <c r="I81" s="83"/>
    </row>
    <row r="82" spans="1:9" ht="14.25" customHeight="1">
      <c r="A82" s="23" t="s">
        <v>32</v>
      </c>
      <c r="B82" s="16">
        <v>4320</v>
      </c>
      <c r="C82" s="22">
        <v>6914</v>
      </c>
      <c r="D82" s="52">
        <f>C82-B82</f>
        <v>2594</v>
      </c>
      <c r="E82" s="18">
        <f t="shared" si="9"/>
        <v>160.0462962962963</v>
      </c>
      <c r="F82" s="19">
        <f t="shared" si="12"/>
        <v>0.025918147370825935</v>
      </c>
      <c r="G82" s="19">
        <f>C82/$C$60*100</f>
        <v>0.03952857514637122</v>
      </c>
      <c r="H82" s="4"/>
      <c r="I82" s="83"/>
    </row>
    <row r="83" spans="1:9" ht="26.25" customHeight="1">
      <c r="A83" s="23" t="s">
        <v>41</v>
      </c>
      <c r="B83" s="16">
        <v>22095</v>
      </c>
      <c r="C83" s="22">
        <v>24140</v>
      </c>
      <c r="D83" s="52">
        <f>C83-B83</f>
        <v>2045</v>
      </c>
      <c r="E83" s="18">
        <f t="shared" si="9"/>
        <v>109.25548766689298</v>
      </c>
      <c r="F83" s="19">
        <f t="shared" si="12"/>
        <v>0.1325605245737035</v>
      </c>
      <c r="G83" s="19">
        <f>C83/$C$60*100</f>
        <v>0.13801269945522146</v>
      </c>
      <c r="H83" s="4"/>
      <c r="I83" s="83"/>
    </row>
    <row r="84" spans="1:9" ht="12.75">
      <c r="A84" s="23" t="s">
        <v>18</v>
      </c>
      <c r="B84" s="16">
        <v>168</v>
      </c>
      <c r="C84" s="22">
        <v>247</v>
      </c>
      <c r="D84" s="52">
        <f>C84-B84</f>
        <v>79</v>
      </c>
      <c r="E84" s="18">
        <f t="shared" si="9"/>
        <v>147.02380952380955</v>
      </c>
      <c r="F84" s="19">
        <f t="shared" si="12"/>
        <v>0.0010079279533098974</v>
      </c>
      <c r="G84" s="19">
        <f>C84/$C$60*100</f>
        <v>0.001412143196579938</v>
      </c>
      <c r="H84" s="4"/>
      <c r="I84" s="83"/>
    </row>
    <row r="85" spans="1:9" ht="14.25" customHeight="1" thickBot="1">
      <c r="A85" s="24" t="s">
        <v>20</v>
      </c>
      <c r="B85" s="25">
        <v>7291</v>
      </c>
      <c r="C85" s="53">
        <v>5716</v>
      </c>
      <c r="D85" s="54">
        <f>C85-B85</f>
        <v>-1575</v>
      </c>
      <c r="E85" s="26">
        <f t="shared" si="9"/>
        <v>78.39802496228226</v>
      </c>
      <c r="F85" s="27">
        <f t="shared" si="12"/>
        <v>0.04374287325941941</v>
      </c>
      <c r="G85" s="27">
        <f>C85/$C$60*100</f>
        <v>0.03267939478401184</v>
      </c>
      <c r="H85" s="4"/>
      <c r="I85" s="83"/>
    </row>
    <row r="86" spans="1:9" ht="10.5" customHeight="1">
      <c r="A86" s="37"/>
      <c r="B86" s="43"/>
      <c r="C86" s="44"/>
      <c r="D86" s="45"/>
      <c r="E86" s="45"/>
      <c r="F86" s="46"/>
      <c r="G86" s="46"/>
      <c r="H86" s="4"/>
      <c r="I86" s="4"/>
    </row>
    <row r="87" spans="1:9" ht="28.5" customHeight="1">
      <c r="A87" s="163" t="s">
        <v>72</v>
      </c>
      <c r="B87" s="163"/>
      <c r="C87" s="163"/>
      <c r="D87" s="163"/>
      <c r="E87" s="163"/>
      <c r="F87" s="163"/>
      <c r="G87" s="163"/>
      <c r="H87" s="4"/>
      <c r="I87" s="4"/>
    </row>
    <row r="88" spans="2:9" ht="10.5" customHeight="1" thickBot="1">
      <c r="B88" s="47"/>
      <c r="D88" s="55"/>
      <c r="E88" s="55"/>
      <c r="F88" s="35"/>
      <c r="G88" s="36" t="s">
        <v>21</v>
      </c>
      <c r="H88" s="4"/>
      <c r="I88" s="4"/>
    </row>
    <row r="89" spans="1:9" ht="26.25" thickBot="1">
      <c r="A89" s="6"/>
      <c r="B89" s="91" t="s">
        <v>67</v>
      </c>
      <c r="C89" s="61" t="s">
        <v>67</v>
      </c>
      <c r="D89" s="164" t="s">
        <v>0</v>
      </c>
      <c r="E89" s="165"/>
      <c r="F89" s="166" t="s">
        <v>22</v>
      </c>
      <c r="G89" s="167"/>
      <c r="H89" s="4"/>
      <c r="I89" s="4"/>
    </row>
    <row r="90" spans="1:9" ht="13.5" thickBot="1">
      <c r="A90" s="49"/>
      <c r="B90" s="93" t="s">
        <v>68</v>
      </c>
      <c r="C90" s="93" t="s">
        <v>69</v>
      </c>
      <c r="D90" s="50" t="s">
        <v>2</v>
      </c>
      <c r="E90" s="94" t="s">
        <v>3</v>
      </c>
      <c r="F90" s="10" t="str">
        <f>$F$6</f>
        <v>2017г.</v>
      </c>
      <c r="G90" s="10" t="str">
        <f>$G$6</f>
        <v>2018г.</v>
      </c>
      <c r="H90" s="4"/>
      <c r="I90" s="4"/>
    </row>
    <row r="91" spans="1:9" s="2" customFormat="1" ht="12.75">
      <c r="A91" s="39" t="s">
        <v>26</v>
      </c>
      <c r="B91" s="84">
        <v>13351238</v>
      </c>
      <c r="C91" s="84">
        <v>13993260</v>
      </c>
      <c r="D91" s="87">
        <f aca="true" t="shared" si="13" ref="D91:D109">C91-B91</f>
        <v>642022</v>
      </c>
      <c r="E91" s="82">
        <f aca="true" t="shared" si="14" ref="E91:E112">IF(B91&lt;&gt;0,IF(AND(B91&gt;0,C91&gt;0),C91/B91*100,IF(AND(B91&lt;0,C91&lt;0),B91/C91*100,"")),"")</f>
        <v>104.80870762696313</v>
      </c>
      <c r="F91" s="85">
        <v>100</v>
      </c>
      <c r="G91" s="85">
        <v>100</v>
      </c>
      <c r="H91" s="83"/>
      <c r="I91" s="83"/>
    </row>
    <row r="92" spans="1:9" ht="12.75">
      <c r="A92" s="11" t="s">
        <v>4</v>
      </c>
      <c r="B92" s="16">
        <v>4499126</v>
      </c>
      <c r="C92" s="22">
        <v>4178442</v>
      </c>
      <c r="D92" s="51">
        <f t="shared" si="13"/>
        <v>-320684</v>
      </c>
      <c r="E92" s="18">
        <f t="shared" si="14"/>
        <v>92.87230453203577</v>
      </c>
      <c r="F92" s="19">
        <f aca="true" t="shared" si="15" ref="F92:F109">B92/$B$91*100</f>
        <v>33.6981933810183</v>
      </c>
      <c r="G92" s="19">
        <f aca="true" t="shared" si="16" ref="G92:G109">C92/$C$91*100</f>
        <v>29.860389930580865</v>
      </c>
      <c r="H92" s="4"/>
      <c r="I92" s="83"/>
    </row>
    <row r="93" spans="1:9" ht="12.75">
      <c r="A93" s="20" t="s">
        <v>5</v>
      </c>
      <c r="B93" s="16">
        <v>5561878</v>
      </c>
      <c r="C93" s="22">
        <v>6075756</v>
      </c>
      <c r="D93" s="51">
        <f t="shared" si="13"/>
        <v>513878</v>
      </c>
      <c r="E93" s="18">
        <f t="shared" si="14"/>
        <v>109.23928931918319</v>
      </c>
      <c r="F93" s="19">
        <f t="shared" si="15"/>
        <v>41.65814436084504</v>
      </c>
      <c r="G93" s="19">
        <f t="shared" si="16"/>
        <v>43.41916036720536</v>
      </c>
      <c r="H93" s="4"/>
      <c r="I93" s="83"/>
    </row>
    <row r="94" spans="1:10" ht="12.75">
      <c r="A94" s="20" t="s">
        <v>8</v>
      </c>
      <c r="B94" s="16">
        <v>34647</v>
      </c>
      <c r="C94" s="22">
        <v>27989</v>
      </c>
      <c r="D94" s="51">
        <f t="shared" si="13"/>
        <v>-6658</v>
      </c>
      <c r="E94" s="18">
        <f t="shared" si="14"/>
        <v>80.78332900395417</v>
      </c>
      <c r="F94" s="19">
        <f t="shared" si="15"/>
        <v>0.2595040250200019</v>
      </c>
      <c r="G94" s="19">
        <f t="shared" si="16"/>
        <v>0.20001772281798524</v>
      </c>
      <c r="H94" s="4"/>
      <c r="I94" s="83"/>
      <c r="J94" s="59"/>
    </row>
    <row r="95" spans="1:9" ht="12.75">
      <c r="A95" s="21" t="s">
        <v>9</v>
      </c>
      <c r="B95" s="16">
        <v>164</v>
      </c>
      <c r="C95" s="22">
        <v>0</v>
      </c>
      <c r="D95" s="51">
        <f t="shared" si="13"/>
        <v>-164</v>
      </c>
      <c r="E95" s="18">
        <f t="shared" si="14"/>
      </c>
      <c r="F95" s="19">
        <f t="shared" si="15"/>
        <v>0.0012283505095182935</v>
      </c>
      <c r="G95" s="19">
        <f t="shared" si="16"/>
        <v>0</v>
      </c>
      <c r="H95" s="4"/>
      <c r="I95" s="83"/>
    </row>
    <row r="96" spans="1:9" ht="12.75">
      <c r="A96" s="20" t="s">
        <v>10</v>
      </c>
      <c r="B96" s="16">
        <v>34483</v>
      </c>
      <c r="C96" s="22">
        <v>27989</v>
      </c>
      <c r="D96" s="51">
        <f t="shared" si="13"/>
        <v>-6494</v>
      </c>
      <c r="E96" s="18">
        <f t="shared" si="14"/>
        <v>81.1675318272772</v>
      </c>
      <c r="F96" s="19">
        <f t="shared" si="15"/>
        <v>0.25827567451048355</v>
      </c>
      <c r="G96" s="19">
        <f t="shared" si="16"/>
        <v>0.20001772281798524</v>
      </c>
      <c r="H96" s="4"/>
      <c r="I96" s="83"/>
    </row>
    <row r="97" spans="1:9" ht="12.75">
      <c r="A97" s="11" t="s">
        <v>11</v>
      </c>
      <c r="B97" s="16">
        <v>319005</v>
      </c>
      <c r="C97" s="22">
        <v>257387</v>
      </c>
      <c r="D97" s="51">
        <f t="shared" si="13"/>
        <v>-61618</v>
      </c>
      <c r="E97" s="18">
        <f t="shared" si="14"/>
        <v>80.68431529286374</v>
      </c>
      <c r="F97" s="19">
        <f t="shared" si="15"/>
        <v>2.3893289895663608</v>
      </c>
      <c r="G97" s="19">
        <f t="shared" si="16"/>
        <v>1.8393640938566138</v>
      </c>
      <c r="H97" s="4"/>
      <c r="I97" s="83"/>
    </row>
    <row r="98" spans="1:9" ht="12.75">
      <c r="A98" s="11" t="s">
        <v>43</v>
      </c>
      <c r="B98" s="16">
        <v>318563</v>
      </c>
      <c r="C98" s="22">
        <v>257037</v>
      </c>
      <c r="D98" s="51">
        <f>C98-B98</f>
        <v>-61526</v>
      </c>
      <c r="E98" s="18">
        <f t="shared" si="14"/>
        <v>80.68639484183662</v>
      </c>
      <c r="F98" s="19">
        <f>B98/$B$91*100</f>
        <v>2.3860184351443667</v>
      </c>
      <c r="G98" s="19">
        <f>C98/$C$91*100</f>
        <v>1.8368628897054724</v>
      </c>
      <c r="H98" s="4"/>
      <c r="I98" s="83"/>
    </row>
    <row r="99" spans="1:9" ht="12.75">
      <c r="A99" s="11" t="s">
        <v>45</v>
      </c>
      <c r="B99" s="16">
        <v>235629</v>
      </c>
      <c r="C99" s="22">
        <v>171810</v>
      </c>
      <c r="D99" s="51">
        <f>C99-B99</f>
        <v>-63819</v>
      </c>
      <c r="E99" s="18">
        <f t="shared" si="14"/>
        <v>72.91547305297735</v>
      </c>
      <c r="F99" s="19">
        <f>B99/$B$91*100</f>
        <v>1.7648475744346703</v>
      </c>
      <c r="G99" s="19">
        <f>C99/$C$91*100</f>
        <v>1.2278053863074079</v>
      </c>
      <c r="H99" s="4"/>
      <c r="I99" s="83"/>
    </row>
    <row r="100" spans="1:9" ht="12.75">
      <c r="A100" s="11" t="s">
        <v>46</v>
      </c>
      <c r="B100" s="16">
        <v>82934</v>
      </c>
      <c r="C100" s="22">
        <v>85227</v>
      </c>
      <c r="D100" s="51">
        <f>C100-B100</f>
        <v>2293</v>
      </c>
      <c r="E100" s="18">
        <f t="shared" si="14"/>
        <v>102.76484915716111</v>
      </c>
      <c r="F100" s="19">
        <f>B100/$B$91*100</f>
        <v>0.6211708607096961</v>
      </c>
      <c r="G100" s="19">
        <f>C100/$C$91*100</f>
        <v>0.6090575033980644</v>
      </c>
      <c r="H100" s="4"/>
      <c r="I100" s="83"/>
    </row>
    <row r="101" spans="1:9" ht="12.75">
      <c r="A101" s="11" t="s">
        <v>40</v>
      </c>
      <c r="B101" s="16">
        <v>442</v>
      </c>
      <c r="C101" s="22">
        <v>350</v>
      </c>
      <c r="D101" s="51">
        <f>C101-B101</f>
        <v>-92</v>
      </c>
      <c r="E101" s="18">
        <f t="shared" si="14"/>
        <v>79.18552036199095</v>
      </c>
      <c r="F101" s="19">
        <f>B101/$B$91*100</f>
        <v>0.0033105544219944245</v>
      </c>
      <c r="G101" s="19">
        <f>C101/$C$91*100</f>
        <v>0.0025012041511413355</v>
      </c>
      <c r="H101" s="4"/>
      <c r="I101" s="83"/>
    </row>
    <row r="102" spans="1:9" s="129" customFormat="1" ht="12.75">
      <c r="A102" s="120" t="s">
        <v>28</v>
      </c>
      <c r="B102" s="121">
        <v>2087430</v>
      </c>
      <c r="C102" s="122">
        <v>2498114</v>
      </c>
      <c r="D102" s="151">
        <f t="shared" si="13"/>
        <v>410684</v>
      </c>
      <c r="E102" s="152">
        <f t="shared" si="14"/>
        <v>119.67414476174052</v>
      </c>
      <c r="F102" s="153">
        <f t="shared" si="15"/>
        <v>15.634729902949823</v>
      </c>
      <c r="G102" s="153">
        <f t="shared" si="16"/>
        <v>17.852266019497957</v>
      </c>
      <c r="H102" s="127"/>
      <c r="I102" s="154"/>
    </row>
    <row r="103" spans="1:9" s="129" customFormat="1" ht="14.25" customHeight="1">
      <c r="A103" s="130" t="s">
        <v>14</v>
      </c>
      <c r="B103" s="121">
        <v>158627</v>
      </c>
      <c r="C103" s="122">
        <v>158465</v>
      </c>
      <c r="D103" s="151">
        <f t="shared" si="13"/>
        <v>-162</v>
      </c>
      <c r="E103" s="152">
        <f t="shared" si="14"/>
        <v>99.89787362807088</v>
      </c>
      <c r="F103" s="153">
        <f t="shared" si="15"/>
        <v>1.1881070504473068</v>
      </c>
      <c r="G103" s="153">
        <f t="shared" si="16"/>
        <v>1.1324380451731761</v>
      </c>
      <c r="H103" s="127"/>
      <c r="I103" s="154"/>
    </row>
    <row r="104" spans="1:9" s="129" customFormat="1" ht="14.25" customHeight="1">
      <c r="A104" s="120" t="s">
        <v>37</v>
      </c>
      <c r="B104" s="121">
        <v>82713</v>
      </c>
      <c r="C104" s="122">
        <v>83667</v>
      </c>
      <c r="D104" s="151">
        <f>C104-B104</f>
        <v>954</v>
      </c>
      <c r="E104" s="152">
        <f t="shared" si="14"/>
        <v>101.15338580392441</v>
      </c>
      <c r="F104" s="153">
        <f>B104/$B$91*100</f>
        <v>0.6195155834986987</v>
      </c>
      <c r="G104" s="153">
        <f>C104/$C$91*100</f>
        <v>0.5979092791815488</v>
      </c>
      <c r="H104" s="127"/>
      <c r="I104" s="154"/>
    </row>
    <row r="105" spans="1:9" s="129" customFormat="1" ht="14.25" customHeight="1">
      <c r="A105" s="120" t="s">
        <v>38</v>
      </c>
      <c r="B105" s="121">
        <v>75914</v>
      </c>
      <c r="C105" s="122">
        <v>74798</v>
      </c>
      <c r="D105" s="151">
        <f>C105-B105</f>
        <v>-1116</v>
      </c>
      <c r="E105" s="152">
        <f t="shared" si="14"/>
        <v>98.52991543061886</v>
      </c>
      <c r="F105" s="153">
        <f>B105/$B$91*100</f>
        <v>0.5685914669486081</v>
      </c>
      <c r="G105" s="153">
        <f>C105/$C$91*100</f>
        <v>0.5345287659916275</v>
      </c>
      <c r="H105" s="127"/>
      <c r="I105" s="154"/>
    </row>
    <row r="106" spans="1:9" ht="14.25" customHeight="1" hidden="1">
      <c r="A106" s="23" t="s">
        <v>16</v>
      </c>
      <c r="B106" s="16">
        <v>588</v>
      </c>
      <c r="C106" s="22">
        <v>755</v>
      </c>
      <c r="D106" s="51">
        <f t="shared" si="13"/>
        <v>167</v>
      </c>
      <c r="E106" s="18">
        <f t="shared" si="14"/>
        <v>128.40136054421768</v>
      </c>
      <c r="F106" s="19">
        <f t="shared" si="15"/>
        <v>0.004404085973150954</v>
      </c>
      <c r="G106" s="19">
        <f t="shared" si="16"/>
        <v>0.005395454668890594</v>
      </c>
      <c r="H106" s="4"/>
      <c r="I106" s="83"/>
    </row>
    <row r="107" spans="1:9" ht="14.25" customHeight="1">
      <c r="A107" s="23" t="s">
        <v>17</v>
      </c>
      <c r="B107" s="16">
        <v>129</v>
      </c>
      <c r="C107" s="22">
        <v>106</v>
      </c>
      <c r="D107" s="51">
        <f t="shared" si="13"/>
        <v>-23</v>
      </c>
      <c r="E107" s="18">
        <f t="shared" si="14"/>
        <v>82.17054263565892</v>
      </c>
      <c r="F107" s="19">
        <f t="shared" si="15"/>
        <v>0.0009662025349259746</v>
      </c>
      <c r="G107" s="19">
        <f t="shared" si="16"/>
        <v>0.0007575075429170901</v>
      </c>
      <c r="H107" s="4"/>
      <c r="I107" s="83"/>
    </row>
    <row r="108" spans="1:9" ht="14.25" customHeight="1">
      <c r="A108" s="23" t="s">
        <v>29</v>
      </c>
      <c r="B108" s="16">
        <v>684501</v>
      </c>
      <c r="C108" s="22">
        <v>792144</v>
      </c>
      <c r="D108" s="51">
        <f t="shared" si="13"/>
        <v>107643</v>
      </c>
      <c r="E108" s="18">
        <f t="shared" si="14"/>
        <v>115.72576227061757</v>
      </c>
      <c r="F108" s="19">
        <f t="shared" si="15"/>
        <v>5.126872878754765</v>
      </c>
      <c r="G108" s="19">
        <f t="shared" si="16"/>
        <v>5.6608967460048625</v>
      </c>
      <c r="H108" s="4"/>
      <c r="I108" s="83"/>
    </row>
    <row r="109" spans="1:9" ht="12.75">
      <c r="A109" s="23" t="s">
        <v>31</v>
      </c>
      <c r="B109" s="16">
        <v>684521</v>
      </c>
      <c r="C109" s="22">
        <v>792142</v>
      </c>
      <c r="D109" s="51">
        <f t="shared" si="13"/>
        <v>107621</v>
      </c>
      <c r="E109" s="18">
        <f t="shared" si="14"/>
        <v>115.72208887674739</v>
      </c>
      <c r="F109" s="19">
        <f t="shared" si="15"/>
        <v>5.127022677597388</v>
      </c>
      <c r="G109" s="19">
        <f t="shared" si="16"/>
        <v>5.660882453409713</v>
      </c>
      <c r="H109" s="4"/>
      <c r="I109" s="83"/>
    </row>
    <row r="110" spans="1:9" ht="14.25" customHeight="1">
      <c r="A110" s="23" t="s">
        <v>32</v>
      </c>
      <c r="B110" s="16">
        <v>-1</v>
      </c>
      <c r="C110" s="22">
        <v>3</v>
      </c>
      <c r="D110" s="51">
        <f>C110-B110</f>
        <v>4</v>
      </c>
      <c r="E110" s="18">
        <f t="shared" si="14"/>
      </c>
      <c r="F110" s="19">
        <f>B110/$B$91*100</f>
        <v>-7.489942131209106E-06</v>
      </c>
      <c r="G110" s="19">
        <f>C110/$C$91*100</f>
        <v>2.1438892724068585E-05</v>
      </c>
      <c r="H110" s="4"/>
      <c r="I110" s="83"/>
    </row>
    <row r="111" spans="1:9" ht="12" customHeight="1">
      <c r="A111" s="23" t="s">
        <v>18</v>
      </c>
      <c r="B111" s="16">
        <v>30</v>
      </c>
      <c r="C111" s="22">
        <v>31</v>
      </c>
      <c r="D111" s="51">
        <f>C111-B111</f>
        <v>1</v>
      </c>
      <c r="E111" s="18">
        <f t="shared" si="14"/>
        <v>103.33333333333334</v>
      </c>
      <c r="F111" s="19">
        <f>B111/$B$91*100</f>
        <v>0.00022469826393627318</v>
      </c>
      <c r="G111" s="19">
        <f>C111/$C$91*100</f>
        <v>0.00022153522481537538</v>
      </c>
      <c r="H111" s="4"/>
      <c r="I111" s="83"/>
    </row>
    <row r="112" spans="1:9" ht="14.25" customHeight="1" thickBot="1">
      <c r="A112" s="24" t="s">
        <v>20</v>
      </c>
      <c r="B112" s="25">
        <v>5277</v>
      </c>
      <c r="C112" s="42">
        <v>4071</v>
      </c>
      <c r="D112" s="54">
        <f>C112-B112</f>
        <v>-1206</v>
      </c>
      <c r="E112" s="26">
        <f t="shared" si="14"/>
        <v>77.14610574189881</v>
      </c>
      <c r="F112" s="27">
        <f>B112/$B$91*100</f>
        <v>0.03952442462639045</v>
      </c>
      <c r="G112" s="27">
        <f>C112/$C$91*100</f>
        <v>0.029092577426561076</v>
      </c>
      <c r="I112" s="83"/>
    </row>
    <row r="113" spans="1:7" ht="9.75" customHeight="1">
      <c r="A113" s="28"/>
      <c r="B113" s="29"/>
      <c r="C113" s="56"/>
      <c r="D113" s="30"/>
      <c r="E113" s="31"/>
      <c r="F113" s="32"/>
      <c r="G113" s="32"/>
    </row>
    <row r="114" spans="1:7" ht="30" customHeight="1">
      <c r="A114" s="163" t="s">
        <v>73</v>
      </c>
      <c r="B114" s="163"/>
      <c r="C114" s="163"/>
      <c r="D114" s="163"/>
      <c r="E114" s="163"/>
      <c r="F114" s="163"/>
      <c r="G114" s="163"/>
    </row>
    <row r="115" spans="2:7" ht="12.75" customHeight="1" thickBot="1">
      <c r="B115" s="47"/>
      <c r="E115" s="3"/>
      <c r="F115" s="35"/>
      <c r="G115" s="36" t="s">
        <v>21</v>
      </c>
    </row>
    <row r="116" spans="1:7" ht="26.25" thickBot="1">
      <c r="A116" s="6"/>
      <c r="B116" s="91" t="s">
        <v>67</v>
      </c>
      <c r="C116" s="61" t="s">
        <v>67</v>
      </c>
      <c r="D116" s="164" t="s">
        <v>0</v>
      </c>
      <c r="E116" s="165"/>
      <c r="F116" s="166" t="s">
        <v>22</v>
      </c>
      <c r="G116" s="167"/>
    </row>
    <row r="117" spans="1:7" ht="13.5" thickBot="1">
      <c r="A117" s="49"/>
      <c r="B117" s="93" t="s">
        <v>68</v>
      </c>
      <c r="C117" s="93" t="s">
        <v>69</v>
      </c>
      <c r="D117" s="50" t="s">
        <v>2</v>
      </c>
      <c r="E117" s="94" t="s">
        <v>3</v>
      </c>
      <c r="F117" s="10" t="str">
        <f>$F$6</f>
        <v>2017г.</v>
      </c>
      <c r="G117" s="10" t="str">
        <f>$G$6</f>
        <v>2018г.</v>
      </c>
    </row>
    <row r="118" spans="1:9" s="2" customFormat="1" ht="12.75">
      <c r="A118" s="39" t="s">
        <v>26</v>
      </c>
      <c r="B118" s="88">
        <v>3316620</v>
      </c>
      <c r="C118" s="88">
        <v>3497884</v>
      </c>
      <c r="D118" s="87">
        <f aca="true" t="shared" si="17" ref="D118:D127">C118-B118</f>
        <v>181264</v>
      </c>
      <c r="E118" s="82">
        <f aca="true" t="shared" si="18" ref="E118:E134">IF(B118&lt;&gt;0,IF(AND(B118&gt;0,C118&gt;0),C118/B118*100,IF(AND(B118&lt;0,C118&lt;0),B118/C118*100,"")),"")</f>
        <v>105.4653231301747</v>
      </c>
      <c r="F118" s="85">
        <v>100</v>
      </c>
      <c r="G118" s="85">
        <v>100</v>
      </c>
      <c r="I118" s="83"/>
    </row>
    <row r="119" spans="1:9" ht="12.75">
      <c r="A119" s="20" t="s">
        <v>5</v>
      </c>
      <c r="B119" s="57">
        <v>2491894</v>
      </c>
      <c r="C119" s="22">
        <v>2669788</v>
      </c>
      <c r="D119" s="51">
        <f t="shared" si="17"/>
        <v>177894</v>
      </c>
      <c r="E119" s="18">
        <f t="shared" si="18"/>
        <v>107.13890719268156</v>
      </c>
      <c r="F119" s="19">
        <f aca="true" t="shared" si="19" ref="F119:F128">B119/$B$118*100</f>
        <v>75.1335395673909</v>
      </c>
      <c r="G119" s="19">
        <f aca="true" t="shared" si="20" ref="G119:G133">C119/$C$118*100</f>
        <v>76.32580154173209</v>
      </c>
      <c r="I119" s="83"/>
    </row>
    <row r="120" spans="1:9" ht="12.75">
      <c r="A120" s="20" t="s">
        <v>8</v>
      </c>
      <c r="B120" s="57">
        <v>34482</v>
      </c>
      <c r="C120" s="22">
        <v>27988</v>
      </c>
      <c r="D120" s="51">
        <f t="shared" si="17"/>
        <v>-6494</v>
      </c>
      <c r="E120" s="18">
        <f t="shared" si="18"/>
        <v>81.16698567368482</v>
      </c>
      <c r="F120" s="19">
        <f t="shared" si="19"/>
        <v>1.0396729200209853</v>
      </c>
      <c r="G120" s="19">
        <f t="shared" si="20"/>
        <v>0.8001408851751516</v>
      </c>
      <c r="I120" s="83"/>
    </row>
    <row r="121" spans="1:9" ht="12.75">
      <c r="A121" s="11" t="s">
        <v>11</v>
      </c>
      <c r="B121" s="57">
        <v>182302</v>
      </c>
      <c r="C121" s="22">
        <v>196779</v>
      </c>
      <c r="D121" s="51">
        <f t="shared" si="17"/>
        <v>14477</v>
      </c>
      <c r="E121" s="18">
        <f t="shared" si="18"/>
        <v>107.94121841779025</v>
      </c>
      <c r="F121" s="19">
        <f t="shared" si="19"/>
        <v>5.4966200529454685</v>
      </c>
      <c r="G121" s="19">
        <f t="shared" si="20"/>
        <v>5.625658255105086</v>
      </c>
      <c r="I121" s="83"/>
    </row>
    <row r="122" spans="1:9" ht="12.75">
      <c r="A122" s="11" t="s">
        <v>43</v>
      </c>
      <c r="B122" s="57">
        <v>182302</v>
      </c>
      <c r="C122" s="22">
        <v>196779</v>
      </c>
      <c r="D122" s="51">
        <f>C122-B122</f>
        <v>14477</v>
      </c>
      <c r="E122" s="18">
        <f t="shared" si="18"/>
        <v>107.94121841779025</v>
      </c>
      <c r="F122" s="19">
        <f t="shared" si="19"/>
        <v>5.4966200529454685</v>
      </c>
      <c r="G122" s="19">
        <f>C122/$C$118*100</f>
        <v>5.625658255105086</v>
      </c>
      <c r="I122" s="83"/>
    </row>
    <row r="123" spans="1:9" ht="13.5" customHeight="1">
      <c r="A123" s="11" t="s">
        <v>44</v>
      </c>
      <c r="B123" s="57">
        <v>-16158</v>
      </c>
      <c r="C123" s="22">
        <v>9185</v>
      </c>
      <c r="D123" s="51">
        <f>C123-B123</f>
        <v>25343</v>
      </c>
      <c r="E123" s="18">
        <f t="shared" si="18"/>
      </c>
      <c r="F123" s="19">
        <f>B123/$B$118*100</f>
        <v>-0.4871827342294264</v>
      </c>
      <c r="G123" s="19">
        <f>C123/$C$118*100</f>
        <v>0.26258732422230124</v>
      </c>
      <c r="I123" s="83"/>
    </row>
    <row r="124" spans="1:9" ht="12.75">
      <c r="A124" s="11" t="s">
        <v>45</v>
      </c>
      <c r="B124" s="57">
        <v>131010</v>
      </c>
      <c r="C124" s="22">
        <v>118226</v>
      </c>
      <c r="D124" s="51">
        <f>C124-B124</f>
        <v>-12784</v>
      </c>
      <c r="E124" s="18">
        <f t="shared" si="18"/>
        <v>90.24196626211739</v>
      </c>
      <c r="F124" s="19">
        <f>B124/$B$118*100</f>
        <v>3.950105830634803</v>
      </c>
      <c r="G124" s="19">
        <f>C124/$C$118*100</f>
        <v>3.3799291228639943</v>
      </c>
      <c r="I124" s="83"/>
    </row>
    <row r="125" spans="1:9" ht="12.75">
      <c r="A125" s="11" t="s">
        <v>46</v>
      </c>
      <c r="B125" s="57">
        <v>67450</v>
      </c>
      <c r="C125" s="22">
        <v>69368</v>
      </c>
      <c r="D125" s="51">
        <f>C125-B125</f>
        <v>1918</v>
      </c>
      <c r="E125" s="18">
        <f t="shared" si="18"/>
        <v>102.84358784284655</v>
      </c>
      <c r="F125" s="19">
        <f>B125/$B$118*100</f>
        <v>2.033696956540092</v>
      </c>
      <c r="G125" s="19">
        <f>C125/$C$118*100</f>
        <v>1.9831418080187908</v>
      </c>
      <c r="I125" s="83"/>
    </row>
    <row r="126" spans="1:9" ht="12.75">
      <c r="A126" s="11" t="s">
        <v>27</v>
      </c>
      <c r="B126" s="57">
        <v>21754</v>
      </c>
      <c r="C126" s="22">
        <v>28083</v>
      </c>
      <c r="D126" s="51">
        <f t="shared" si="17"/>
        <v>6329</v>
      </c>
      <c r="E126" s="18">
        <f t="shared" si="18"/>
        <v>129.09350004596857</v>
      </c>
      <c r="F126" s="19">
        <f t="shared" si="19"/>
        <v>0.6559087263539386</v>
      </c>
      <c r="G126" s="19">
        <f t="shared" si="20"/>
        <v>0.8028568128617186</v>
      </c>
      <c r="I126" s="83"/>
    </row>
    <row r="127" spans="1:9" s="161" customFormat="1" ht="14.25" customHeight="1">
      <c r="A127" s="155" t="s">
        <v>15</v>
      </c>
      <c r="B127" s="156">
        <v>240333</v>
      </c>
      <c r="C127" s="157">
        <v>217339</v>
      </c>
      <c r="D127" s="158">
        <f t="shared" si="17"/>
        <v>-22994</v>
      </c>
      <c r="E127" s="159">
        <f t="shared" si="18"/>
        <v>90.43244165387192</v>
      </c>
      <c r="F127" s="160">
        <f t="shared" si="19"/>
        <v>7.246323063842104</v>
      </c>
      <c r="G127" s="160">
        <f t="shared" si="20"/>
        <v>6.213442183903182</v>
      </c>
      <c r="I127" s="162"/>
    </row>
    <row r="128" spans="1:9" s="161" customFormat="1" ht="14.25" customHeight="1">
      <c r="A128" s="155" t="s">
        <v>37</v>
      </c>
      <c r="B128" s="156">
        <v>219662</v>
      </c>
      <c r="C128" s="157">
        <v>193955</v>
      </c>
      <c r="D128" s="158">
        <f aca="true" t="shared" si="21" ref="D128:D134">C128-B128</f>
        <v>-25707</v>
      </c>
      <c r="E128" s="159">
        <f t="shared" si="18"/>
        <v>88.29701996704027</v>
      </c>
      <c r="F128" s="160">
        <f t="shared" si="19"/>
        <v>6.623068063269232</v>
      </c>
      <c r="G128" s="160">
        <f t="shared" si="20"/>
        <v>5.544923731032818</v>
      </c>
      <c r="I128" s="162"/>
    </row>
    <row r="129" spans="1:9" s="161" customFormat="1" ht="14.25" customHeight="1">
      <c r="A129" s="155" t="s">
        <v>52</v>
      </c>
      <c r="B129" s="156">
        <v>20671</v>
      </c>
      <c r="C129" s="157">
        <v>23384</v>
      </c>
      <c r="D129" s="158">
        <f t="shared" si="21"/>
        <v>2713</v>
      </c>
      <c r="E129" s="159">
        <f t="shared" si="18"/>
        <v>113.12466740844663</v>
      </c>
      <c r="F129" s="160">
        <f aca="true" t="shared" si="22" ref="F129:F134">B129/$B$118*100</f>
        <v>0.6232550005728724</v>
      </c>
      <c r="G129" s="160">
        <f t="shared" si="20"/>
        <v>0.6685184528703639</v>
      </c>
      <c r="I129" s="162"/>
    </row>
    <row r="130" spans="1:9" s="161" customFormat="1" ht="14.25" customHeight="1">
      <c r="A130" s="155" t="s">
        <v>17</v>
      </c>
      <c r="B130" s="156">
        <v>67054</v>
      </c>
      <c r="C130" s="157">
        <v>82711</v>
      </c>
      <c r="D130" s="158">
        <f t="shared" si="21"/>
        <v>15657</v>
      </c>
      <c r="E130" s="159">
        <f t="shared" si="18"/>
        <v>123.34983744444776</v>
      </c>
      <c r="F130" s="160">
        <f t="shared" si="22"/>
        <v>2.0217570900495083</v>
      </c>
      <c r="G130" s="160">
        <f t="shared" si="20"/>
        <v>2.364600998775259</v>
      </c>
      <c r="I130" s="162"/>
    </row>
    <row r="131" spans="1:9" ht="14.25" customHeight="1">
      <c r="A131" s="23" t="s">
        <v>29</v>
      </c>
      <c r="B131" s="57">
        <v>276649</v>
      </c>
      <c r="C131" s="22">
        <v>273335</v>
      </c>
      <c r="D131" s="52">
        <f t="shared" si="21"/>
        <v>-3314</v>
      </c>
      <c r="E131" s="18">
        <f t="shared" si="18"/>
        <v>98.80209218178993</v>
      </c>
      <c r="F131" s="19">
        <f t="shared" si="22"/>
        <v>8.341293244327055</v>
      </c>
      <c r="G131" s="19">
        <f t="shared" si="20"/>
        <v>7.81429572850329</v>
      </c>
      <c r="I131" s="83"/>
    </row>
    <row r="132" spans="1:9" ht="12.75">
      <c r="A132" s="23" t="s">
        <v>34</v>
      </c>
      <c r="B132" s="57">
        <v>250233</v>
      </c>
      <c r="C132" s="22">
        <v>242284</v>
      </c>
      <c r="D132" s="52">
        <f t="shared" si="21"/>
        <v>-7949</v>
      </c>
      <c r="E132" s="18">
        <f t="shared" si="18"/>
        <v>96.8233606278948</v>
      </c>
      <c r="F132" s="19">
        <f t="shared" si="22"/>
        <v>7.5448197261067</v>
      </c>
      <c r="G132" s="19">
        <f>C132/$C$118*100</f>
        <v>6.926587616970717</v>
      </c>
      <c r="I132" s="83"/>
    </row>
    <row r="133" spans="1:9" ht="12.75">
      <c r="A133" s="23" t="s">
        <v>32</v>
      </c>
      <c r="B133" s="57">
        <v>4321</v>
      </c>
      <c r="C133" s="22">
        <v>6911</v>
      </c>
      <c r="D133" s="52">
        <f t="shared" si="21"/>
        <v>2590</v>
      </c>
      <c r="E133" s="18">
        <f t="shared" si="18"/>
        <v>159.93982874334645</v>
      </c>
      <c r="F133" s="19">
        <f t="shared" si="22"/>
        <v>0.1302832401661933</v>
      </c>
      <c r="G133" s="19">
        <f t="shared" si="20"/>
        <v>0.19757659201963246</v>
      </c>
      <c r="I133" s="83"/>
    </row>
    <row r="134" spans="1:9" ht="25.5">
      <c r="A134" s="23" t="s">
        <v>41</v>
      </c>
      <c r="B134" s="57">
        <v>22095</v>
      </c>
      <c r="C134" s="22">
        <v>24140</v>
      </c>
      <c r="D134" s="51">
        <f t="shared" si="21"/>
        <v>2045</v>
      </c>
      <c r="E134" s="18">
        <f t="shared" si="18"/>
        <v>109.25548766689298</v>
      </c>
      <c r="F134" s="19">
        <f t="shared" si="22"/>
        <v>0.6661902780541635</v>
      </c>
      <c r="G134" s="19">
        <f>C134/$C$118*100</f>
        <v>0.6901315195129398</v>
      </c>
      <c r="I134" s="83"/>
    </row>
    <row r="135" spans="1:9" ht="14.25" customHeight="1">
      <c r="A135" s="23" t="s">
        <v>18</v>
      </c>
      <c r="B135" s="57">
        <v>138</v>
      </c>
      <c r="C135" s="22">
        <v>216</v>
      </c>
      <c r="D135" s="51">
        <f>C135-B135</f>
        <v>78</v>
      </c>
      <c r="E135" s="18">
        <f>IF(B135&lt;&gt;0,IF(AND(B135&gt;0,C135&gt;0),C135/B135*100,IF(AND(B135&lt;0,C135&lt;0),B135/C135*100,"")),"")</f>
        <v>156.52173913043478</v>
      </c>
      <c r="F135" s="19">
        <f>B135/$B$118*100</f>
        <v>0.004160862564900411</v>
      </c>
      <c r="G135" s="19">
        <f>C135/$C$118*100</f>
        <v>0.006175161897878832</v>
      </c>
      <c r="I135" s="83"/>
    </row>
    <row r="136" spans="1:9" ht="14.25" customHeight="1" thickBot="1">
      <c r="A136" s="24" t="s">
        <v>20</v>
      </c>
      <c r="B136" s="25">
        <v>2014</v>
      </c>
      <c r="C136" s="42">
        <v>1645</v>
      </c>
      <c r="D136" s="141">
        <f>C136-B136</f>
        <v>-369</v>
      </c>
      <c r="E136" s="142">
        <f>IF(B136&lt;&gt;0,IF(AND(B136&gt;0,C136&gt;0),C136/B136*100,IF(AND(B136&lt;0,C136&lt;0),B136/C136*100,"")),"")</f>
        <v>81.67825223435948</v>
      </c>
      <c r="F136" s="117">
        <f>B136/$B$118*100</f>
        <v>0.06072447250514078</v>
      </c>
      <c r="G136" s="117">
        <f>C136/$C$118*100</f>
        <v>0.047028432046345735</v>
      </c>
      <c r="I136" s="83"/>
    </row>
    <row r="137" spans="1:9" ht="14.25" customHeight="1">
      <c r="A137" s="28"/>
      <c r="B137" s="29"/>
      <c r="C137" s="29"/>
      <c r="D137" s="30"/>
      <c r="E137" s="31"/>
      <c r="F137" s="32"/>
      <c r="G137" s="32"/>
      <c r="I137" s="83"/>
    </row>
    <row r="138" spans="1:7" ht="33" customHeight="1">
      <c r="A138" s="163" t="s">
        <v>74</v>
      </c>
      <c r="B138" s="163"/>
      <c r="C138" s="163"/>
      <c r="D138" s="163"/>
      <c r="E138" s="163"/>
      <c r="F138" s="163"/>
      <c r="G138" s="163"/>
    </row>
    <row r="139" spans="1:7" ht="13.5" thickBot="1">
      <c r="A139" s="37"/>
      <c r="B139" s="43"/>
      <c r="C139" s="44"/>
      <c r="D139" s="45"/>
      <c r="E139" s="58"/>
      <c r="F139" s="46"/>
      <c r="G139" s="46"/>
    </row>
    <row r="140" spans="1:8" ht="24" customHeight="1" thickBot="1">
      <c r="A140" s="60"/>
      <c r="B140" s="91" t="s">
        <v>67</v>
      </c>
      <c r="C140" s="61" t="s">
        <v>67</v>
      </c>
      <c r="D140" s="164" t="s">
        <v>0</v>
      </c>
      <c r="E140" s="165"/>
      <c r="F140" s="166" t="s">
        <v>22</v>
      </c>
      <c r="G140" s="167"/>
      <c r="H140" s="2"/>
    </row>
    <row r="141" spans="1:9" ht="13.5" thickBot="1">
      <c r="A141" s="62"/>
      <c r="B141" s="93" t="s">
        <v>68</v>
      </c>
      <c r="C141" s="93" t="s">
        <v>69</v>
      </c>
      <c r="D141" s="63" t="s">
        <v>2</v>
      </c>
      <c r="E141" s="62" t="s">
        <v>3</v>
      </c>
      <c r="F141" s="9" t="str">
        <f>F117</f>
        <v>2017г.</v>
      </c>
      <c r="G141" s="9" t="str">
        <f>G117</f>
        <v>2018г.</v>
      </c>
      <c r="I141" s="2"/>
    </row>
    <row r="142" spans="1:9" s="2" customFormat="1" ht="12.75">
      <c r="A142" s="89" t="s">
        <v>47</v>
      </c>
      <c r="B142" s="90">
        <v>15079675</v>
      </c>
      <c r="C142" s="90">
        <v>16812791</v>
      </c>
      <c r="D142" s="87">
        <f>C142-B142</f>
        <v>1733116</v>
      </c>
      <c r="E142" s="96">
        <f>IF(B142&lt;&gt;0,IF(AND(B142&gt;0,C142&gt;0),C142/B142*100,IF(AND(B142&lt;0,C142&lt;0),B142/C142*100,"")),"")</f>
        <v>111.49305936633249</v>
      </c>
      <c r="F142" s="85">
        <v>100</v>
      </c>
      <c r="G142" s="85">
        <v>100</v>
      </c>
      <c r="H142" s="1"/>
      <c r="I142" s="83"/>
    </row>
    <row r="143" spans="1:9" s="2" customFormat="1" ht="12.75">
      <c r="A143" s="147" t="s">
        <v>19</v>
      </c>
      <c r="B143" s="143"/>
      <c r="C143" s="143"/>
      <c r="D143" s="144"/>
      <c r="E143" s="145"/>
      <c r="F143" s="146"/>
      <c r="G143" s="146"/>
      <c r="H143" s="1"/>
      <c r="I143" s="83"/>
    </row>
    <row r="144" spans="1:9" s="2" customFormat="1" ht="17.25" customHeight="1">
      <c r="A144" s="147" t="s">
        <v>61</v>
      </c>
      <c r="B144" s="143">
        <v>15076562</v>
      </c>
      <c r="C144" s="143">
        <v>16809042</v>
      </c>
      <c r="D144" s="66">
        <f>C144-B144</f>
        <v>1732480</v>
      </c>
      <c r="E144" s="116">
        <f>IF(B144&lt;&gt;0,IF(AND(B144&gt;0,C144&gt;0),C144/B144*100,IF(AND(B144&lt;0,C144&lt;0),B144/C144*100,"")),"")</f>
        <v>111.49121397835926</v>
      </c>
      <c r="F144" s="19">
        <f>B144/B$142*100</f>
        <v>99.9793563190188</v>
      </c>
      <c r="G144" s="65">
        <f>C144/C$142*100</f>
        <v>99.97770150119632</v>
      </c>
      <c r="H144" s="1"/>
      <c r="I144" s="83"/>
    </row>
    <row r="145" spans="1:9" s="2" customFormat="1" ht="12.75">
      <c r="A145" s="147" t="s">
        <v>56</v>
      </c>
      <c r="B145" s="143"/>
      <c r="C145" s="143"/>
      <c r="D145" s="144"/>
      <c r="E145" s="145"/>
      <c r="F145" s="146"/>
      <c r="G145" s="146"/>
      <c r="H145" s="1"/>
      <c r="I145" s="83"/>
    </row>
    <row r="146" spans="1:9" s="2" customFormat="1" ht="12.75">
      <c r="A146" s="147" t="s">
        <v>62</v>
      </c>
      <c r="B146" s="143">
        <v>11968425</v>
      </c>
      <c r="C146" s="143">
        <v>13352699</v>
      </c>
      <c r="D146" s="66">
        <f>C146-B146</f>
        <v>1384274</v>
      </c>
      <c r="E146" s="116">
        <f>IF(B146&lt;&gt;0,IF(AND(B146&gt;0,C146&gt;0),C146/B146*100,IF(AND(B146&lt;0,C146&lt;0),B146/C146*100,"")),"")</f>
        <v>111.56604983529579</v>
      </c>
      <c r="F146" s="19">
        <f aca="true" t="shared" si="23" ref="F146:G149">B146/B$142*100</f>
        <v>79.36792404345584</v>
      </c>
      <c r="G146" s="65">
        <f t="shared" si="23"/>
        <v>79.41988334952835</v>
      </c>
      <c r="H146" s="1"/>
      <c r="I146" s="83"/>
    </row>
    <row r="147" spans="1:9" s="2" customFormat="1" ht="25.5">
      <c r="A147" s="147" t="s">
        <v>63</v>
      </c>
      <c r="B147" s="143">
        <v>371555</v>
      </c>
      <c r="C147" s="143">
        <v>422177</v>
      </c>
      <c r="D147" s="66">
        <f>C147-B147</f>
        <v>50622</v>
      </c>
      <c r="E147" s="116">
        <f>IF(B147&lt;&gt;0,IF(AND(B147&gt;0,C147&gt;0),C147/B147*100,IF(AND(B147&lt;0,C147&lt;0),B147/C147*100,"")),"")</f>
        <v>113.62436247661853</v>
      </c>
      <c r="F147" s="19">
        <f t="shared" si="23"/>
        <v>2.46394567522178</v>
      </c>
      <c r="G147" s="65">
        <f t="shared" si="23"/>
        <v>2.5110465002509104</v>
      </c>
      <c r="H147" s="1"/>
      <c r="I147" s="83"/>
    </row>
    <row r="148" spans="1:9" s="2" customFormat="1" ht="25.5">
      <c r="A148" s="147" t="s">
        <v>64</v>
      </c>
      <c r="B148" s="143">
        <v>2736582</v>
      </c>
      <c r="C148" s="143">
        <v>3034166</v>
      </c>
      <c r="D148" s="66">
        <f>C148-B148</f>
        <v>297584</v>
      </c>
      <c r="E148" s="116">
        <f>IF(B148&lt;&gt;0,IF(AND(B148&gt;0,C148&gt;0),C148/B148*100,IF(AND(B148&lt;0,C148&lt;0),B148/C148*100,"")),"")</f>
        <v>110.87429501473005</v>
      </c>
      <c r="F148" s="19">
        <f t="shared" si="23"/>
        <v>18.147486600341185</v>
      </c>
      <c r="G148" s="65">
        <f t="shared" si="23"/>
        <v>18.046771651417068</v>
      </c>
      <c r="H148" s="1"/>
      <c r="I148" s="83"/>
    </row>
    <row r="149" spans="1:9" s="2" customFormat="1" ht="25.5">
      <c r="A149" s="147" t="s">
        <v>57</v>
      </c>
      <c r="B149" s="143">
        <v>3113</v>
      </c>
      <c r="C149" s="143">
        <v>3749</v>
      </c>
      <c r="D149" s="66">
        <f>C149-B149</f>
        <v>636</v>
      </c>
      <c r="E149" s="116">
        <f>IF(B149&lt;&gt;0,IF(AND(B149&gt;0,C149&gt;0),C149/B149*100,IF(AND(B149&lt;0,C149&lt;0),B149/C149*100,"")),"")</f>
        <v>120.43045293928687</v>
      </c>
      <c r="F149" s="19">
        <f t="shared" si="23"/>
        <v>0.020643680981188257</v>
      </c>
      <c r="G149" s="65">
        <f t="shared" si="23"/>
        <v>0.022298498803678696</v>
      </c>
      <c r="H149" s="1"/>
      <c r="I149" s="83"/>
    </row>
    <row r="150" spans="1:9" s="2" customFormat="1" ht="12.75">
      <c r="A150" s="147" t="s">
        <v>56</v>
      </c>
      <c r="B150" s="143"/>
      <c r="C150" s="143"/>
      <c r="D150" s="144"/>
      <c r="E150" s="145"/>
      <c r="F150" s="146"/>
      <c r="G150" s="146"/>
      <c r="H150" s="1"/>
      <c r="I150" s="83"/>
    </row>
    <row r="151" spans="1:9" ht="12.75">
      <c r="A151" s="41" t="s">
        <v>58</v>
      </c>
      <c r="B151" s="118">
        <v>1981</v>
      </c>
      <c r="C151" s="118">
        <v>3213</v>
      </c>
      <c r="D151" s="66">
        <f>C151-B151</f>
        <v>1232</v>
      </c>
      <c r="E151" s="116">
        <f>IF(B151&lt;&gt;0,IF(AND(B151&gt;0,C151&gt;0),C151/B151*100,IF(AND(B151&lt;0,C151&lt;0),B151/C151*100,"")),"")</f>
        <v>162.19081272084804</v>
      </c>
      <c r="F151" s="19">
        <f aca="true" t="shared" si="24" ref="F151:G153">B151/B$142*100</f>
        <v>0.0131368878971198</v>
      </c>
      <c r="G151" s="65">
        <f t="shared" si="24"/>
        <v>0.0191104498949639</v>
      </c>
      <c r="I151" s="83"/>
    </row>
    <row r="152" spans="1:9" ht="12.75">
      <c r="A152" s="41" t="s">
        <v>59</v>
      </c>
      <c r="B152" s="64">
        <v>879</v>
      </c>
      <c r="C152" s="64">
        <v>420</v>
      </c>
      <c r="D152" s="51">
        <f>C152-B152</f>
        <v>-459</v>
      </c>
      <c r="E152" s="98">
        <f>IF(B152&lt;&gt;0,IF(AND(B152&gt;0,C152&gt;0),C152/B152*100,IF(AND(B152&lt;0,C152&lt;0),B152/C152*100,"")),"")</f>
        <v>47.781569965870304</v>
      </c>
      <c r="F152" s="19">
        <f t="shared" si="24"/>
        <v>0.005829038092664464</v>
      </c>
      <c r="G152" s="65">
        <f t="shared" si="24"/>
        <v>0.0024980980254854773</v>
      </c>
      <c r="I152" s="83"/>
    </row>
    <row r="153" spans="1:9" ht="13.5" thickBot="1">
      <c r="A153" s="67" t="s">
        <v>60</v>
      </c>
      <c r="B153" s="68">
        <v>253</v>
      </c>
      <c r="C153" s="68">
        <v>116</v>
      </c>
      <c r="D153" s="54">
        <f>C153-B153</f>
        <v>-137</v>
      </c>
      <c r="E153" s="99">
        <f>IF(B153&lt;&gt;0,IF(AND(B153&gt;0,C153&gt;0),C153/B153*100,IF(AND(B153&lt;0,C153&lt;0),B153/C153*100,"")),"")</f>
        <v>45.8498023715415</v>
      </c>
      <c r="F153" s="27">
        <f t="shared" si="24"/>
        <v>0.0016777549914039926</v>
      </c>
      <c r="G153" s="69">
        <f t="shared" si="24"/>
        <v>0.0006899508832293222</v>
      </c>
      <c r="I153" s="83"/>
    </row>
    <row r="154" spans="1:7" ht="12.75">
      <c r="A154" s="148"/>
      <c r="B154" s="71"/>
      <c r="C154" s="72"/>
      <c r="D154" s="30"/>
      <c r="E154" s="31"/>
      <c r="F154" s="73"/>
      <c r="G154" s="74"/>
    </row>
    <row r="155" spans="1:7" ht="12.75">
      <c r="A155" s="70"/>
      <c r="B155" s="72"/>
      <c r="C155" s="72"/>
      <c r="D155" s="30"/>
      <c r="E155" s="31"/>
      <c r="F155" s="73"/>
      <c r="G155" s="75"/>
    </row>
    <row r="156" spans="1:6" ht="12.75">
      <c r="A156" s="76"/>
      <c r="B156" s="71"/>
      <c r="C156" s="72"/>
      <c r="D156" s="30"/>
      <c r="E156" s="31"/>
      <c r="F156" s="73"/>
    </row>
    <row r="157" spans="1:6" ht="12.75">
      <c r="A157" s="78"/>
      <c r="B157" s="71"/>
      <c r="C157" s="72"/>
      <c r="D157" s="30"/>
      <c r="E157" s="31"/>
      <c r="F157" s="79"/>
    </row>
    <row r="158" spans="2:5" ht="12.75">
      <c r="B158" s="47"/>
      <c r="C158" s="47"/>
      <c r="D158" s="30"/>
      <c r="E158" s="31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</sheetData>
  <sheetProtection/>
  <mergeCells count="19">
    <mergeCell ref="D5:E5"/>
    <mergeCell ref="A36:G36"/>
    <mergeCell ref="A56:G56"/>
    <mergeCell ref="A1:G1"/>
    <mergeCell ref="A4:F4"/>
    <mergeCell ref="D58:E58"/>
    <mergeCell ref="F58:G58"/>
    <mergeCell ref="D38:E38"/>
    <mergeCell ref="F38:G38"/>
    <mergeCell ref="F5:G5"/>
    <mergeCell ref="A87:G87"/>
    <mergeCell ref="D140:E140"/>
    <mergeCell ref="F140:G140"/>
    <mergeCell ref="D89:E89"/>
    <mergeCell ref="F89:G89"/>
    <mergeCell ref="F116:G116"/>
    <mergeCell ref="A114:G114"/>
    <mergeCell ref="A138:G138"/>
    <mergeCell ref="D116:E116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64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Гаева Людмила Валерьевна</cp:lastModifiedBy>
  <cp:lastPrinted>2018-07-03T00:44:05Z</cp:lastPrinted>
  <dcterms:created xsi:type="dcterms:W3CDTF">2010-01-14T06:30:36Z</dcterms:created>
  <dcterms:modified xsi:type="dcterms:W3CDTF">2018-07-11T06:11:10Z</dcterms:modified>
  <cp:category/>
  <cp:version/>
  <cp:contentType/>
  <cp:contentStatus/>
</cp:coreProperties>
</file>