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25" windowWidth="15180" windowHeight="7500" activeTab="0"/>
  </bookViews>
  <sheets>
    <sheet name="Забайкальский край" sheetId="1" r:id="rId1"/>
  </sheets>
  <definedNames>
    <definedName name="_xlnm.Print_Area" localSheetId="0">'Забайкальский край'!$A$1:$G$40</definedName>
  </definedNames>
  <calcPr fullCalcOnLoad="1"/>
</workbook>
</file>

<file path=xl/sharedStrings.xml><?xml version="1.0" encoding="utf-8"?>
<sst xmlns="http://schemas.openxmlformats.org/spreadsheetml/2006/main" count="49" uniqueCount="48">
  <si>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</si>
  <si>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</si>
  <si>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</si>
  <si>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</si>
  <si>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</si>
  <si>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</si>
  <si>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</si>
  <si>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</si>
  <si>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</si>
  <si>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</si>
  <si>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</si>
  <si>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</si>
  <si>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</si>
  <si>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</si>
  <si>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</si>
  <si>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</si>
  <si>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</si>
  <si>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Неналоговые доходы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</si>
  <si>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</si>
  <si>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</si>
  <si>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</si>
  <si>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</si>
  <si>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 xml:space="preserve"> по состоянию на   </t>
  </si>
  <si>
    <t xml:space="preserve">   года</t>
  </si>
  <si>
    <t xml:space="preserve">                 консолидированный бюджет</t>
  </si>
  <si>
    <t>          налог, взимаемый в связи с применением патентной системы налогообложения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</si>
  <si>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</si>
  <si>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</si>
  <si>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</si>
  <si>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</si>
  <si>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</si>
  <si>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</si>
  <si>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</si>
  <si>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</si>
  <si>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>тыс. руб.</t>
  </si>
  <si>
    <t>ЕДИНЫЙ НАЛОГОВЫЙ ПЛАТЕЖ ФИЗИЧЕСКОГО ЛИЦА</t>
  </si>
  <si>
    <t xml:space="preserve">          налог на профессиональный доход</t>
  </si>
  <si>
    <t xml:space="preserve">                   НДПИ рентный коэффициент, отличный от 1</t>
  </si>
  <si>
    <t>Налоги со специальным налоговым режимом (с фондами)</t>
  </si>
  <si>
    <t xml:space="preserve">Внебюджетные фонды
</t>
  </si>
  <si>
    <t>Динамика поступления налогов и сборов по Забайкальскому краю  (по оперативным данным)</t>
  </si>
  <si>
    <t>в т.ч. перераспределяемые акцизы</t>
  </si>
  <si>
    <t>на пиво</t>
  </si>
  <si>
    <t>01.08.2023</t>
  </si>
  <si>
    <t>январь-июль</t>
  </si>
  <si>
    <t>2022г.</t>
  </si>
  <si>
    <t>2023г.</t>
  </si>
  <si>
    <t>0000  В ФНС за Забайкальский край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</si>
</sst>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?_р_._-;_-@_-"/>
    <numFmt numFmtId="181" formatCode="[$-FC19]d\ mmmm\ yyyy\ &quot;г.&quot;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54" applyNumberFormat="1" applyFont="1" applyAlignment="1">
      <alignment/>
      <protection/>
    </xf>
    <xf numFmtId="3" fontId="6" fillId="0" borderId="0" xfId="54" applyNumberFormat="1" applyFont="1" applyBorder="1" applyAlignment="1">
      <alignment horizontal="right"/>
      <protection/>
    </xf>
    <xf numFmtId="172" fontId="0" fillId="0" borderId="10" xfId="54" applyNumberFormat="1" applyFont="1" applyBorder="1" applyAlignment="1">
      <alignment horizontal="center"/>
      <protection/>
    </xf>
    <xf numFmtId="3" fontId="6" fillId="0" borderId="11" xfId="54" applyNumberFormat="1" applyFont="1" applyBorder="1" applyAlignment="1">
      <alignment horizontal="right" wrapText="1"/>
      <protection/>
    </xf>
    <xf numFmtId="3" fontId="0" fillId="0" borderId="11" xfId="54" applyNumberFormat="1" applyFont="1" applyBorder="1" applyAlignment="1">
      <alignment/>
      <protection/>
    </xf>
    <xf numFmtId="172" fontId="0" fillId="0" borderId="11" xfId="54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vertical="center" wrapText="1"/>
      <protection/>
    </xf>
    <xf numFmtId="3" fontId="0" fillId="0" borderId="12" xfId="54" applyNumberFormat="1" applyFont="1" applyBorder="1" applyAlignment="1">
      <alignment/>
      <protection/>
    </xf>
    <xf numFmtId="0" fontId="0" fillId="0" borderId="13" xfId="54" applyFont="1" applyBorder="1" applyAlignment="1">
      <alignment vertical="center" wrapText="1"/>
      <protection/>
    </xf>
    <xf numFmtId="0" fontId="0" fillId="0" borderId="14" xfId="54" applyFont="1" applyBorder="1" applyAlignment="1">
      <alignment vertical="center" wrapText="1"/>
      <protection/>
    </xf>
    <xf numFmtId="172" fontId="0" fillId="0" borderId="14" xfId="54" applyNumberFormat="1" applyFont="1" applyBorder="1" applyAlignment="1">
      <alignment horizontal="center" wrapText="1"/>
      <protection/>
    </xf>
    <xf numFmtId="3" fontId="0" fillId="0" borderId="0" xfId="54" applyNumberFormat="1" applyFont="1" applyBorder="1" applyAlignment="1">
      <alignment/>
      <protection/>
    </xf>
    <xf numFmtId="172" fontId="0" fillId="0" borderId="0" xfId="54" applyNumberFormat="1" applyFont="1" applyBorder="1" applyAlignment="1">
      <alignment horizontal="right" wrapText="1"/>
      <protection/>
    </xf>
    <xf numFmtId="3" fontId="6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6" fillId="0" borderId="0" xfId="54" applyFont="1" applyAlignment="1">
      <alignment horizontal="right"/>
      <protection/>
    </xf>
    <xf numFmtId="3" fontId="5" fillId="0" borderId="15" xfId="54" applyNumberFormat="1" applyFont="1" applyBorder="1" applyAlignment="1">
      <alignment/>
      <protection/>
    </xf>
    <xf numFmtId="0" fontId="0" fillId="0" borderId="16" xfId="54" applyFont="1" applyBorder="1" applyAlignment="1">
      <alignment horizontal="center" wrapText="1"/>
      <protection/>
    </xf>
    <xf numFmtId="3" fontId="0" fillId="0" borderId="0" xfId="54" applyNumberFormat="1" applyFont="1" applyProtection="1">
      <alignment/>
      <protection/>
    </xf>
    <xf numFmtId="174" fontId="5" fillId="0" borderId="15" xfId="54" applyNumberFormat="1" applyFont="1" applyBorder="1" applyAlignment="1">
      <alignment horizontal="right" wrapText="1"/>
      <protection/>
    </xf>
    <xf numFmtId="174" fontId="0" fillId="0" borderId="11" xfId="54" applyNumberFormat="1" applyFont="1" applyBorder="1" applyAlignment="1">
      <alignment horizontal="right" wrapText="1"/>
      <protection/>
    </xf>
    <xf numFmtId="174" fontId="0" fillId="0" borderId="12" xfId="54" applyNumberFormat="1" applyFont="1" applyBorder="1" applyAlignment="1">
      <alignment horizontal="right" wrapText="1"/>
      <protection/>
    </xf>
    <xf numFmtId="174" fontId="0" fillId="0" borderId="14" xfId="54" applyNumberFormat="1" applyFont="1" applyBorder="1" applyAlignment="1">
      <alignment horizontal="right" wrapText="1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right"/>
      <protection/>
    </xf>
    <xf numFmtId="14" fontId="10" fillId="0" borderId="17" xfId="54" applyNumberFormat="1" applyFont="1" applyBorder="1" applyAlignment="1">
      <alignment horizontal="center"/>
      <protection/>
    </xf>
    <xf numFmtId="0" fontId="5" fillId="0" borderId="15" xfId="54" applyFont="1" applyBorder="1" applyAlignment="1">
      <alignment wrapText="1"/>
      <protection/>
    </xf>
    <xf numFmtId="0" fontId="11" fillId="0" borderId="14" xfId="54" applyFont="1" applyBorder="1" applyAlignment="1">
      <alignment wrapText="1"/>
      <protection/>
    </xf>
    <xf numFmtId="3" fontId="12" fillId="0" borderId="14" xfId="54" applyNumberFormat="1" applyFont="1" applyBorder="1" applyAlignment="1">
      <alignment/>
      <protection/>
    </xf>
    <xf numFmtId="174" fontId="8" fillId="0" borderId="0" xfId="54" applyNumberFormat="1" applyFont="1" applyAlignment="1">
      <alignment/>
      <protection/>
    </xf>
    <xf numFmtId="174" fontId="0" fillId="0" borderId="0" xfId="54" applyNumberFormat="1" applyFont="1" applyBorder="1" applyAlignment="1">
      <alignment horizontal="center"/>
      <protection/>
    </xf>
    <xf numFmtId="3" fontId="14" fillId="0" borderId="0" xfId="54" applyNumberFormat="1" applyFont="1" applyBorder="1" applyAlignment="1">
      <alignment horizontal="right" wrapText="1"/>
      <protection/>
    </xf>
    <xf numFmtId="3" fontId="0" fillId="0" borderId="0" xfId="54" applyNumberFormat="1" applyFont="1" applyBorder="1" applyAlignment="1">
      <alignment horizontal="right" wrapText="1"/>
      <protection/>
    </xf>
    <xf numFmtId="0" fontId="15" fillId="0" borderId="0" xfId="54" applyFont="1" applyAlignment="1">
      <alignment/>
      <protection/>
    </xf>
    <xf numFmtId="0" fontId="0" fillId="32" borderId="12" xfId="54" applyFont="1" applyFill="1" applyBorder="1" applyAlignment="1">
      <alignment vertical="center" wrapText="1"/>
      <protection/>
    </xf>
    <xf numFmtId="3" fontId="6" fillId="32" borderId="12" xfId="54" applyNumberFormat="1" applyFont="1" applyFill="1" applyBorder="1" applyAlignment="1">
      <alignment horizontal="right" wrapText="1"/>
      <protection/>
    </xf>
    <xf numFmtId="3" fontId="0" fillId="32" borderId="12" xfId="54" applyNumberFormat="1" applyFont="1" applyFill="1" applyBorder="1" applyAlignment="1">
      <alignment/>
      <protection/>
    </xf>
    <xf numFmtId="174" fontId="0" fillId="32" borderId="12" xfId="54" applyNumberFormat="1" applyFont="1" applyFill="1" applyBorder="1" applyAlignment="1">
      <alignment horizontal="right" wrapText="1"/>
      <protection/>
    </xf>
    <xf numFmtId="0" fontId="0" fillId="32" borderId="12" xfId="54" applyFont="1" applyFill="1" applyBorder="1" applyAlignment="1">
      <alignment vertical="center"/>
      <protection/>
    </xf>
    <xf numFmtId="172" fontId="0" fillId="32" borderId="11" xfId="54" applyNumberFormat="1" applyFont="1" applyFill="1" applyBorder="1" applyAlignment="1">
      <alignment horizontal="center" wrapText="1"/>
      <protection/>
    </xf>
    <xf numFmtId="0" fontId="0" fillId="32" borderId="0" xfId="54" applyFont="1" applyFill="1">
      <alignment/>
      <protection/>
    </xf>
    <xf numFmtId="0" fontId="0" fillId="32" borderId="13" xfId="54" applyFont="1" applyFill="1" applyBorder="1" applyAlignment="1">
      <alignment vertical="center" wrapText="1"/>
      <protection/>
    </xf>
    <xf numFmtId="174" fontId="12" fillId="0" borderId="14" xfId="54" applyNumberFormat="1" applyFont="1" applyBorder="1" applyAlignment="1">
      <alignment/>
      <protection/>
    </xf>
    <xf numFmtId="172" fontId="12" fillId="0" borderId="14" xfId="54" applyNumberFormat="1" applyFont="1" applyBorder="1" applyAlignment="1">
      <alignment horizontal="center"/>
      <protection/>
    </xf>
    <xf numFmtId="172" fontId="5" fillId="0" borderId="12" xfId="54" applyNumberFormat="1" applyFont="1" applyBorder="1" applyAlignment="1">
      <alignment horizontal="center"/>
      <protection/>
    </xf>
    <xf numFmtId="3" fontId="13" fillId="0" borderId="14" xfId="54" applyNumberFormat="1" applyFont="1" applyBorder="1" applyAlignment="1">
      <alignment/>
      <protection/>
    </xf>
    <xf numFmtId="3" fontId="0" fillId="0" borderId="14" xfId="54" applyNumberFormat="1" applyFont="1" applyBorder="1" applyAlignment="1">
      <alignment/>
      <protection/>
    </xf>
    <xf numFmtId="3" fontId="5" fillId="0" borderId="0" xfId="54" applyNumberFormat="1" applyFont="1">
      <alignment/>
      <protection/>
    </xf>
    <xf numFmtId="3" fontId="0" fillId="0" borderId="0" xfId="54" applyNumberFormat="1" applyFont="1">
      <alignment/>
      <protection/>
    </xf>
    <xf numFmtId="3" fontId="9" fillId="0" borderId="18" xfId="54" applyNumberFormat="1" applyFont="1" applyFill="1" applyBorder="1" applyAlignment="1">
      <alignment horizontal="right" wrapText="1"/>
      <protection/>
    </xf>
    <xf numFmtId="0" fontId="5" fillId="0" borderId="15" xfId="54" applyNumberFormat="1" applyFont="1" applyFill="1" applyBorder="1" applyAlignment="1">
      <alignment horizontal="left" vertical="center" wrapText="1"/>
      <protection/>
    </xf>
    <xf numFmtId="3" fontId="5" fillId="0" borderId="18" xfId="54" applyNumberFormat="1" applyFont="1" applyFill="1" applyBorder="1" applyAlignment="1">
      <alignment/>
      <protection/>
    </xf>
    <xf numFmtId="174" fontId="5" fillId="0" borderId="15" xfId="54" applyNumberFormat="1" applyFont="1" applyFill="1" applyBorder="1" applyAlignment="1">
      <alignment horizontal="right" wrapText="1"/>
      <protection/>
    </xf>
    <xf numFmtId="172" fontId="5" fillId="0" borderId="15" xfId="54" applyNumberFormat="1" applyFont="1" applyFill="1" applyBorder="1" applyAlignment="1">
      <alignment horizontal="center" wrapText="1"/>
      <protection/>
    </xf>
    <xf numFmtId="3" fontId="0" fillId="0" borderId="19" xfId="54" applyNumberFormat="1" applyFont="1" applyBorder="1" applyAlignment="1">
      <alignment horizontal="center" wrapText="1"/>
      <protection/>
    </xf>
    <xf numFmtId="3" fontId="0" fillId="0" borderId="19" xfId="54" applyNumberFormat="1" applyFont="1" applyBorder="1" applyAlignment="1">
      <alignment horizontal="center" wrapText="1"/>
      <protection/>
    </xf>
    <xf numFmtId="0" fontId="10" fillId="0" borderId="0" xfId="54" applyFont="1" applyAlignment="1">
      <alignment horizontal="center"/>
      <protection/>
    </xf>
    <xf numFmtId="0" fontId="7" fillId="0" borderId="17" xfId="54" applyFont="1" applyBorder="1" applyAlignment="1">
      <alignment horizontal="center" vertical="center"/>
      <protection/>
    </xf>
    <xf numFmtId="3" fontId="0" fillId="0" borderId="20" xfId="54" applyNumberFormat="1" applyFont="1" applyBorder="1" applyAlignment="1">
      <alignment horizontal="center" wrapText="1"/>
      <protection/>
    </xf>
    <xf numFmtId="172" fontId="8" fillId="0" borderId="21" xfId="54" applyNumberFormat="1" applyFont="1" applyBorder="1" applyAlignment="1">
      <alignment horizontal="center" wrapText="1"/>
      <protection/>
    </xf>
    <xf numFmtId="172" fontId="8" fillId="0" borderId="19" xfId="54" applyNumberFormat="1" applyFont="1" applyBorder="1" applyAlignment="1">
      <alignment horizontal="center" wrapText="1"/>
      <protection/>
    </xf>
    <xf numFmtId="0" fontId="7" fillId="0" borderId="0" xfId="54" applyFont="1" applyFill="1" applyAlignment="1">
      <alignment horizontal="center" wrapText="1" shrinkToFit="1"/>
      <protection/>
    </xf>
    <xf numFmtId="0" fontId="7" fillId="0" borderId="0" xfId="54" applyFont="1" applyFill="1" applyAlignment="1">
      <alignment horizontal="center" shrinkToFit="1"/>
      <protection/>
    </xf>
    <xf numFmtId="0" fontId="0" fillId="0" borderId="22" xfId="54" applyFont="1" applyBorder="1">
      <alignment/>
      <protection/>
    </xf>
    <xf numFmtId="0" fontId="0" fillId="0" borderId="23" xfId="54" applyFont="1" applyBorder="1" applyAlignment="1">
      <alignment wrapText="1"/>
      <protection/>
    </xf>
    <xf numFmtId="0" fontId="7" fillId="0" borderId="0" xfId="54" applyFont="1" applyBorder="1" applyAlignment="1">
      <alignment horizontal="center" vertical="center"/>
      <protection/>
    </xf>
    <xf numFmtId="3" fontId="5" fillId="0" borderId="24" xfId="54" applyNumberFormat="1" applyFont="1" applyBorder="1" applyAlignment="1">
      <alignment horizontal="right" wrapText="1"/>
      <protection/>
    </xf>
    <xf numFmtId="3" fontId="6" fillId="0" borderId="19" xfId="54" applyNumberFormat="1" applyFont="1" applyBorder="1" applyAlignment="1">
      <alignment horizontal="center" wrapText="1"/>
      <protection/>
    </xf>
    <xf numFmtId="0" fontId="6" fillId="0" borderId="25" xfId="54" applyNumberFormat="1" applyFont="1" applyBorder="1" applyAlignment="1">
      <alignment horizontal="center" wrapText="1"/>
      <protection/>
    </xf>
    <xf numFmtId="3" fontId="6" fillId="0" borderId="25" xfId="54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евраль с ТГ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5дней" xfId="62"/>
    <cellStyle name="Тысячи_5дней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10.66015625" defaultRowHeight="12.75"/>
  <cols>
    <col min="1" max="1" width="72.16015625" style="1" customWidth="1"/>
    <col min="2" max="2" width="12.83203125" style="19" customWidth="1"/>
    <col min="3" max="3" width="13.33203125" style="17" customWidth="1"/>
    <col min="4" max="4" width="15.16015625" style="3" customWidth="1"/>
    <col min="5" max="5" width="10.33203125" style="18" bestFit="1" customWidth="1"/>
    <col min="6" max="6" width="10" style="18" customWidth="1"/>
    <col min="7" max="7" width="9" style="18" customWidth="1"/>
    <col min="8" max="9" width="11.5" style="1" bestFit="1" customWidth="1"/>
    <col min="10" max="16384" width="10.66015625" style="1" customWidth="1"/>
  </cols>
  <sheetData>
    <row r="1" spans="1:7" ht="15.75">
      <c r="A1" s="60" t="s">
        <v>40</v>
      </c>
      <c r="B1" s="60"/>
      <c r="C1" s="60"/>
      <c r="D1" s="60"/>
      <c r="E1" s="60"/>
      <c r="F1" s="60"/>
      <c r="G1" s="60"/>
    </row>
    <row r="2" spans="1:7" ht="16.5" thickBot="1">
      <c r="A2" s="27"/>
      <c r="B2" s="28" t="s">
        <v>22</v>
      </c>
      <c r="C2" s="29" t="s">
        <v>43</v>
      </c>
      <c r="D2" s="27" t="s">
        <v>23</v>
      </c>
      <c r="E2" s="37"/>
      <c r="F2" s="27"/>
      <c r="G2" s="27"/>
    </row>
    <row r="3" spans="1:7" ht="12.75">
      <c r="A3" s="22" t="s">
        <v>47</v>
      </c>
      <c r="B3" s="4"/>
      <c r="C3" s="4"/>
      <c r="D3" s="34"/>
      <c r="E3" s="36"/>
      <c r="F3" s="35"/>
      <c r="G3" s="3"/>
    </row>
    <row r="4" spans="1:7" ht="14.25" customHeight="1" thickBot="1">
      <c r="A4" s="61" t="s">
        <v>24</v>
      </c>
      <c r="B4" s="69"/>
      <c r="C4" s="69"/>
      <c r="D4" s="61"/>
      <c r="E4" s="61"/>
      <c r="F4" s="61"/>
      <c r="G4" s="33" t="s">
        <v>34</v>
      </c>
    </row>
    <row r="5" spans="1:7" ht="26.25" thickBot="1">
      <c r="A5" s="67"/>
      <c r="B5" s="73" t="s">
        <v>44</v>
      </c>
      <c r="C5" s="71" t="s">
        <v>44</v>
      </c>
      <c r="D5" s="62" t="s">
        <v>0</v>
      </c>
      <c r="E5" s="59"/>
      <c r="F5" s="63" t="s">
        <v>1</v>
      </c>
      <c r="G5" s="64"/>
    </row>
    <row r="6" spans="1:7" ht="13.5" thickBot="1">
      <c r="A6" s="68"/>
      <c r="B6" s="72" t="s">
        <v>45</v>
      </c>
      <c r="C6" s="71" t="s">
        <v>46</v>
      </c>
      <c r="D6" s="58" t="s">
        <v>2</v>
      </c>
      <c r="E6" s="21" t="s">
        <v>3</v>
      </c>
      <c r="F6" s="5" t="str">
        <f>B6</f>
        <v>2022г.</v>
      </c>
      <c r="G6" s="5" t="str">
        <f>C6</f>
        <v>2023г.</v>
      </c>
    </row>
    <row r="7" spans="1:9" s="2" customFormat="1" ht="25.5">
      <c r="A7" s="30" t="s">
        <v>31</v>
      </c>
      <c r="B7" s="70">
        <v>54876843.9</v>
      </c>
      <c r="C7" s="70">
        <v>78302663</v>
      </c>
      <c r="D7" s="20">
        <f>C7-B7</f>
        <v>23425819.1</v>
      </c>
      <c r="E7" s="23">
        <f>IF(B7&lt;&gt;0,IF(AND(B7&gt;0,C7&gt;0),C7/B7*100,IF(AND(B7&lt;0,C7&lt;0),B7/C7*100,"")),"")</f>
        <v>142.68798537810954</v>
      </c>
      <c r="F7" s="48">
        <v>100</v>
      </c>
      <c r="G7" s="48">
        <v>100</v>
      </c>
      <c r="H7" s="51"/>
      <c r="I7" s="51"/>
    </row>
    <row r="8" spans="1:9" ht="14.25" thickBot="1">
      <c r="A8" s="31" t="s">
        <v>32</v>
      </c>
      <c r="B8" s="49">
        <v>30159286.9</v>
      </c>
      <c r="C8" s="49">
        <v>47218975</v>
      </c>
      <c r="D8" s="32">
        <f>C8-B8</f>
        <v>17059688.1</v>
      </c>
      <c r="E8" s="46">
        <f aca="true" t="shared" si="0" ref="E8:E38">IF(B8&lt;&gt;0,IF(AND(B8&gt;0,C8&gt;0),C8/B8*100,IF(AND(B8&lt;0,C8&lt;0),B8/C8*100,"")),"")</f>
        <v>156.56529001022236</v>
      </c>
      <c r="F8" s="47">
        <f aca="true" t="shared" si="1" ref="F8:F38">B8/B$7*100</f>
        <v>54.95812943426216</v>
      </c>
      <c r="G8" s="47">
        <f aca="true" t="shared" si="2" ref="G8:G38">C8/C$7*100</f>
        <v>60.30315341893289</v>
      </c>
      <c r="H8" s="52"/>
      <c r="I8" s="52"/>
    </row>
    <row r="9" spans="1:7" ht="12.75">
      <c r="A9" s="9" t="s">
        <v>4</v>
      </c>
      <c r="B9" s="6">
        <v>7325695</v>
      </c>
      <c r="C9" s="6">
        <v>16963917</v>
      </c>
      <c r="D9" s="7">
        <f aca="true" t="shared" si="3" ref="D9:D31">C9-B9</f>
        <v>9638222</v>
      </c>
      <c r="E9" s="24">
        <f t="shared" si="0"/>
        <v>231.5673393445946</v>
      </c>
      <c r="F9" s="8">
        <f t="shared" si="1"/>
        <v>13.349337314932574</v>
      </c>
      <c r="G9" s="8">
        <f t="shared" si="2"/>
        <v>21.664546708966974</v>
      </c>
    </row>
    <row r="10" spans="1:7" s="44" customFormat="1" ht="12.75">
      <c r="A10" s="42" t="s">
        <v>5</v>
      </c>
      <c r="B10" s="39">
        <v>14684234</v>
      </c>
      <c r="C10" s="39">
        <v>17676929</v>
      </c>
      <c r="D10" s="40">
        <f t="shared" si="3"/>
        <v>2992695</v>
      </c>
      <c r="E10" s="41">
        <f t="shared" si="0"/>
        <v>120.38032763574866</v>
      </c>
      <c r="F10" s="43">
        <f t="shared" si="1"/>
        <v>26.758525010582833</v>
      </c>
      <c r="G10" s="43">
        <f t="shared" si="2"/>
        <v>22.57513132088496</v>
      </c>
    </row>
    <row r="11" spans="1:7" s="44" customFormat="1" ht="12.75">
      <c r="A11" s="42" t="s">
        <v>6</v>
      </c>
      <c r="B11" s="39">
        <v>-5907133</v>
      </c>
      <c r="C11" s="39">
        <v>-4392156</v>
      </c>
      <c r="D11" s="40">
        <f t="shared" si="3"/>
        <v>1514977</v>
      </c>
      <c r="E11" s="41">
        <f t="shared" si="0"/>
        <v>134.49278668608312</v>
      </c>
      <c r="F11" s="43">
        <f t="shared" si="1"/>
        <v>-10.764345359883205</v>
      </c>
      <c r="G11" s="43">
        <f t="shared" si="2"/>
        <v>-5.609203865774016</v>
      </c>
    </row>
    <row r="12" spans="1:7" s="44" customFormat="1" ht="12.75">
      <c r="A12" s="42" t="s">
        <v>7</v>
      </c>
      <c r="B12" s="39">
        <v>13402</v>
      </c>
      <c r="C12" s="39">
        <v>66897</v>
      </c>
      <c r="D12" s="40">
        <f t="shared" si="3"/>
        <v>53495</v>
      </c>
      <c r="E12" s="41">
        <f t="shared" si="0"/>
        <v>499.1568422623489</v>
      </c>
      <c r="F12" s="43">
        <f t="shared" si="1"/>
        <v>0.02442195842097253</v>
      </c>
      <c r="G12" s="43">
        <f t="shared" si="2"/>
        <v>0.08543387598452432</v>
      </c>
    </row>
    <row r="13" spans="1:7" s="44" customFormat="1" ht="12.75">
      <c r="A13" s="42" t="s">
        <v>8</v>
      </c>
      <c r="B13" s="39">
        <v>4907387.9</v>
      </c>
      <c r="C13" s="39">
        <v>5167330</v>
      </c>
      <c r="D13" s="40">
        <f t="shared" si="3"/>
        <v>259942.09999999963</v>
      </c>
      <c r="E13" s="41">
        <f t="shared" si="0"/>
        <v>105.29695441438407</v>
      </c>
      <c r="F13" s="43">
        <f t="shared" si="1"/>
        <v>8.942547623443046</v>
      </c>
      <c r="G13" s="43">
        <f t="shared" si="2"/>
        <v>6.5991753051872575</v>
      </c>
    </row>
    <row r="14" spans="1:7" s="44" customFormat="1" ht="12.75">
      <c r="A14" s="42" t="s">
        <v>41</v>
      </c>
      <c r="B14" s="39">
        <v>4884097.9</v>
      </c>
      <c r="C14" s="39">
        <v>5157666</v>
      </c>
      <c r="D14" s="40">
        <f t="shared" si="3"/>
        <v>273568.0999999996</v>
      </c>
      <c r="E14" s="41">
        <f t="shared" si="0"/>
        <v>105.60120017250267</v>
      </c>
      <c r="F14" s="43">
        <f t="shared" si="1"/>
        <v>8.900107136081127</v>
      </c>
      <c r="G14" s="43">
        <f t="shared" si="2"/>
        <v>6.5868334516285865</v>
      </c>
    </row>
    <row r="15" spans="1:7" s="44" customFormat="1" ht="12.75">
      <c r="A15" s="42" t="s">
        <v>42</v>
      </c>
      <c r="B15" s="39">
        <v>28292</v>
      </c>
      <c r="C15" s="39">
        <v>17588</v>
      </c>
      <c r="D15" s="40">
        <f t="shared" si="3"/>
        <v>-10704</v>
      </c>
      <c r="E15" s="41">
        <f t="shared" si="0"/>
        <v>62.16598331683868</v>
      </c>
      <c r="F15" s="43">
        <f t="shared" si="1"/>
        <v>0.051555443041796364</v>
      </c>
      <c r="G15" s="43">
        <f t="shared" si="2"/>
        <v>0.022461560470810552</v>
      </c>
    </row>
    <row r="16" spans="1:7" s="44" customFormat="1" ht="12.75">
      <c r="A16" s="38" t="s">
        <v>9</v>
      </c>
      <c r="B16" s="39">
        <v>3040086</v>
      </c>
      <c r="C16" s="39">
        <v>4062621</v>
      </c>
      <c r="D16" s="40">
        <f t="shared" si="3"/>
        <v>1022535</v>
      </c>
      <c r="E16" s="41">
        <f t="shared" si="0"/>
        <v>133.63506821846488</v>
      </c>
      <c r="F16" s="43">
        <f t="shared" si="1"/>
        <v>5.539833897043777</v>
      </c>
      <c r="G16" s="43">
        <f t="shared" si="2"/>
        <v>5.188356109932046</v>
      </c>
    </row>
    <row r="17" spans="1:7" s="44" customFormat="1" ht="17.25" customHeight="1">
      <c r="A17" s="38" t="s">
        <v>26</v>
      </c>
      <c r="B17" s="39">
        <v>3011234</v>
      </c>
      <c r="C17" s="39">
        <v>4028860</v>
      </c>
      <c r="D17" s="40">
        <f t="shared" si="3"/>
        <v>1017626</v>
      </c>
      <c r="E17" s="41">
        <f t="shared" si="0"/>
        <v>133.79431820974392</v>
      </c>
      <c r="F17" s="43">
        <f t="shared" si="1"/>
        <v>5.4872579871525735</v>
      </c>
      <c r="G17" s="43">
        <f t="shared" si="2"/>
        <v>5.145240079510451</v>
      </c>
    </row>
    <row r="18" spans="1:7" s="44" customFormat="1" ht="25.5">
      <c r="A18" s="38" t="s">
        <v>27</v>
      </c>
      <c r="B18" s="39">
        <v>43593</v>
      </c>
      <c r="C18" s="39">
        <v>94386</v>
      </c>
      <c r="D18" s="40">
        <f t="shared" si="3"/>
        <v>50793</v>
      </c>
      <c r="E18" s="41">
        <f t="shared" si="0"/>
        <v>216.51641318560317</v>
      </c>
      <c r="F18" s="43">
        <f t="shared" si="1"/>
        <v>0.07943787743959525</v>
      </c>
      <c r="G18" s="43">
        <f t="shared" si="2"/>
        <v>0.12053996171241328</v>
      </c>
    </row>
    <row r="19" spans="1:7" s="44" customFormat="1" ht="12.75">
      <c r="A19" s="38" t="s">
        <v>28</v>
      </c>
      <c r="B19" s="39">
        <v>1549242</v>
      </c>
      <c r="C19" s="39">
        <v>1503137</v>
      </c>
      <c r="D19" s="40">
        <f t="shared" si="3"/>
        <v>-46105</v>
      </c>
      <c r="E19" s="41">
        <f t="shared" si="0"/>
        <v>97.02402852491736</v>
      </c>
      <c r="F19" s="43">
        <f t="shared" si="1"/>
        <v>2.823125183407277</v>
      </c>
      <c r="G19" s="43">
        <f t="shared" si="2"/>
        <v>1.9196499102463473</v>
      </c>
    </row>
    <row r="20" spans="1:7" s="44" customFormat="1" ht="12.75">
      <c r="A20" s="38" t="s">
        <v>29</v>
      </c>
      <c r="B20" s="39">
        <v>302463</v>
      </c>
      <c r="C20" s="39">
        <v>1083852</v>
      </c>
      <c r="D20" s="40">
        <f t="shared" si="3"/>
        <v>781389</v>
      </c>
      <c r="E20" s="41">
        <f t="shared" si="0"/>
        <v>358.3420120808165</v>
      </c>
      <c r="F20" s="43">
        <f t="shared" si="1"/>
        <v>0.551166901200016</v>
      </c>
      <c r="G20" s="43">
        <f t="shared" si="2"/>
        <v>1.3841828086996224</v>
      </c>
    </row>
    <row r="21" spans="1:7" s="44" customFormat="1" ht="12.75">
      <c r="A21" s="38" t="s">
        <v>37</v>
      </c>
      <c r="B21" s="39">
        <v>1115934</v>
      </c>
      <c r="C21" s="39">
        <v>1346398</v>
      </c>
      <c r="D21" s="40">
        <f>C21-B21</f>
        <v>230464</v>
      </c>
      <c r="E21" s="41">
        <f>IF(B21&lt;&gt;0,IF(AND(B21&gt;0,C21&gt;0),C21/B21*100,IF(AND(B21&lt;0,C21&lt;0),B21/C21*100,"")),"")</f>
        <v>120.6521174191305</v>
      </c>
      <c r="F21" s="43">
        <f>B21/B$7*100</f>
        <v>2.0335243805812238</v>
      </c>
      <c r="G21" s="43">
        <f>C21/C$7*100</f>
        <v>1.7194791957458715</v>
      </c>
    </row>
    <row r="22" spans="1:7" s="44" customFormat="1" ht="12.75">
      <c r="A22" s="38" t="s">
        <v>21</v>
      </c>
      <c r="B22" s="39">
        <v>28109</v>
      </c>
      <c r="C22" s="39">
        <v>32851</v>
      </c>
      <c r="D22" s="40">
        <f>C22-B22</f>
        <v>4742</v>
      </c>
      <c r="E22" s="41">
        <f t="shared" si="0"/>
        <v>116.87004162367924</v>
      </c>
      <c r="F22" s="43">
        <f t="shared" si="1"/>
        <v>0.0512219690535082</v>
      </c>
      <c r="G22" s="43">
        <f t="shared" si="2"/>
        <v>0.04195387326737534</v>
      </c>
    </row>
    <row r="23" spans="1:7" s="44" customFormat="1" ht="25.5">
      <c r="A23" s="38" t="s">
        <v>33</v>
      </c>
      <c r="B23" s="39">
        <v>743</v>
      </c>
      <c r="C23" s="39">
        <v>910</v>
      </c>
      <c r="D23" s="40">
        <f>C23-B23</f>
        <v>167</v>
      </c>
      <c r="E23" s="41">
        <f t="shared" si="0"/>
        <v>122.47644683714671</v>
      </c>
      <c r="F23" s="43">
        <f t="shared" si="1"/>
        <v>0.0013539408376945672</v>
      </c>
      <c r="G23" s="43">
        <f t="shared" si="2"/>
        <v>0.0011621571542209236</v>
      </c>
    </row>
    <row r="24" spans="1:7" s="44" customFormat="1" ht="12.75">
      <c r="A24" s="38" t="s">
        <v>10</v>
      </c>
      <c r="B24" s="39">
        <v>45936</v>
      </c>
      <c r="C24" s="39">
        <v>38485</v>
      </c>
      <c r="D24" s="40">
        <f t="shared" si="3"/>
        <v>-7451</v>
      </c>
      <c r="E24" s="41">
        <f t="shared" si="0"/>
        <v>83.77960640891675</v>
      </c>
      <c r="F24" s="43">
        <f t="shared" si="1"/>
        <v>0.08370743784702239</v>
      </c>
      <c r="G24" s="43">
        <f t="shared" si="2"/>
        <v>0.04914903085735411</v>
      </c>
    </row>
    <row r="25" spans="1:7" s="44" customFormat="1" ht="12.75">
      <c r="A25" s="38" t="s">
        <v>11</v>
      </c>
      <c r="B25" s="39">
        <v>3165761</v>
      </c>
      <c r="C25" s="39">
        <v>4340628</v>
      </c>
      <c r="D25" s="40">
        <f t="shared" si="3"/>
        <v>1174867</v>
      </c>
      <c r="E25" s="41">
        <f t="shared" si="0"/>
        <v>137.11167709754463</v>
      </c>
      <c r="F25" s="43">
        <f t="shared" si="1"/>
        <v>5.768846702935115</v>
      </c>
      <c r="G25" s="43">
        <f t="shared" si="2"/>
        <v>5.543397674738086</v>
      </c>
    </row>
    <row r="26" spans="1:7" s="44" customFormat="1" ht="12.75">
      <c r="A26" s="45" t="s">
        <v>12</v>
      </c>
      <c r="B26" s="39">
        <v>200978</v>
      </c>
      <c r="C26" s="39">
        <v>207411</v>
      </c>
      <c r="D26" s="40">
        <f t="shared" si="3"/>
        <v>6433</v>
      </c>
      <c r="E26" s="41">
        <f t="shared" si="0"/>
        <v>103.20084785399398</v>
      </c>
      <c r="F26" s="43">
        <f t="shared" si="1"/>
        <v>0.36623461867857166</v>
      </c>
      <c r="G26" s="43">
        <f t="shared" si="2"/>
        <v>0.2648837115539736</v>
      </c>
    </row>
    <row r="27" spans="1:7" s="44" customFormat="1" ht="12.75">
      <c r="A27" s="45" t="s">
        <v>13</v>
      </c>
      <c r="B27" s="39">
        <v>234767</v>
      </c>
      <c r="C27" s="39">
        <v>229008</v>
      </c>
      <c r="D27" s="40">
        <f t="shared" si="3"/>
        <v>-5759</v>
      </c>
      <c r="E27" s="41">
        <f t="shared" si="0"/>
        <v>97.54692950883216</v>
      </c>
      <c r="F27" s="43">
        <f t="shared" si="1"/>
        <v>0.42780703720463054</v>
      </c>
      <c r="G27" s="43">
        <f t="shared" si="2"/>
        <v>0.29246514898222553</v>
      </c>
    </row>
    <row r="28" spans="1:7" s="44" customFormat="1" ht="12.75">
      <c r="A28" s="45" t="s">
        <v>14</v>
      </c>
      <c r="B28" s="39">
        <v>931</v>
      </c>
      <c r="C28" s="39">
        <v>854</v>
      </c>
      <c r="D28" s="40">
        <f t="shared" si="3"/>
        <v>-77</v>
      </c>
      <c r="E28" s="41">
        <f t="shared" si="0"/>
        <v>91.72932330827066</v>
      </c>
      <c r="F28" s="43">
        <f t="shared" si="1"/>
        <v>0.0016965261371381455</v>
      </c>
      <c r="G28" s="43">
        <f t="shared" si="2"/>
        <v>0.0010906397908842513</v>
      </c>
    </row>
    <row r="29" spans="1:7" ht="12.75">
      <c r="A29" s="45" t="s">
        <v>15</v>
      </c>
      <c r="B29" s="39">
        <v>150787</v>
      </c>
      <c r="C29" s="39">
        <v>163087</v>
      </c>
      <c r="D29" s="40">
        <f t="shared" si="3"/>
        <v>12300</v>
      </c>
      <c r="E29" s="41">
        <f t="shared" si="0"/>
        <v>108.15720188079874</v>
      </c>
      <c r="F29" s="43">
        <f t="shared" si="1"/>
        <v>0.27477345503829165</v>
      </c>
      <c r="G29" s="43">
        <f t="shared" si="2"/>
        <v>0.20827771847299753</v>
      </c>
    </row>
    <row r="30" spans="1:7" ht="12.75">
      <c r="A30" s="11" t="s">
        <v>38</v>
      </c>
      <c r="B30" s="39">
        <v>2242899</v>
      </c>
      <c r="C30" s="39">
        <v>2626073</v>
      </c>
      <c r="D30" s="10">
        <f t="shared" si="3"/>
        <v>383174</v>
      </c>
      <c r="E30" s="25">
        <f t="shared" si="0"/>
        <v>117.08387225639673</v>
      </c>
      <c r="F30" s="8">
        <f t="shared" si="1"/>
        <v>4.0871501358335225</v>
      </c>
      <c r="G30" s="8">
        <f t="shared" si="2"/>
        <v>3.3537467301718715</v>
      </c>
    </row>
    <row r="31" spans="1:7" ht="12.75">
      <c r="A31" s="11" t="s">
        <v>19</v>
      </c>
      <c r="B31" s="39">
        <v>2094360</v>
      </c>
      <c r="C31" s="39">
        <v>2471998</v>
      </c>
      <c r="D31" s="10">
        <f t="shared" si="3"/>
        <v>377638</v>
      </c>
      <c r="E31" s="25">
        <f t="shared" si="0"/>
        <v>118.03118852537291</v>
      </c>
      <c r="F31" s="8">
        <f t="shared" si="1"/>
        <v>3.8164731262907052</v>
      </c>
      <c r="G31" s="8">
        <f t="shared" si="2"/>
        <v>3.1569781988129826</v>
      </c>
    </row>
    <row r="32" spans="1:7" ht="12.75">
      <c r="A32" s="11" t="s">
        <v>18</v>
      </c>
      <c r="B32" s="39">
        <v>884</v>
      </c>
      <c r="C32" s="39">
        <v>-4659</v>
      </c>
      <c r="D32" s="10">
        <f aca="true" t="shared" si="4" ref="D32:D37">C32-B32</f>
        <v>-5543</v>
      </c>
      <c r="E32" s="25">
        <f t="shared" si="0"/>
      </c>
      <c r="F32" s="8">
        <f t="shared" si="1"/>
        <v>0.0016108798122772508</v>
      </c>
      <c r="G32" s="8">
        <f t="shared" si="2"/>
        <v>-0.005949989210456354</v>
      </c>
    </row>
    <row r="33" spans="1:7" ht="12.75">
      <c r="A33" s="11" t="s">
        <v>20</v>
      </c>
      <c r="B33" s="39">
        <v>10741</v>
      </c>
      <c r="C33" s="39">
        <v>8760</v>
      </c>
      <c r="D33" s="10">
        <f t="shared" si="4"/>
        <v>-1981</v>
      </c>
      <c r="E33" s="25">
        <f t="shared" si="0"/>
        <v>81.55665208081184</v>
      </c>
      <c r="F33" s="8">
        <f t="shared" si="1"/>
        <v>0.01957291862406103</v>
      </c>
      <c r="G33" s="8">
        <f t="shared" si="2"/>
        <v>0.011187358979093726</v>
      </c>
    </row>
    <row r="34" spans="1:7" ht="25.5">
      <c r="A34" s="11" t="s">
        <v>25</v>
      </c>
      <c r="B34" s="39">
        <v>106308</v>
      </c>
      <c r="C34" s="39">
        <v>80550</v>
      </c>
      <c r="D34" s="10">
        <f t="shared" si="4"/>
        <v>-25758</v>
      </c>
      <c r="E34" s="25">
        <f t="shared" si="0"/>
        <v>75.77040298002032</v>
      </c>
      <c r="F34" s="8">
        <f t="shared" si="1"/>
        <v>0.193721053261957</v>
      </c>
      <c r="G34" s="8">
        <f t="shared" si="2"/>
        <v>0.10287006458515977</v>
      </c>
    </row>
    <row r="35" spans="1:7" ht="12.75">
      <c r="A35" s="11" t="s">
        <v>36</v>
      </c>
      <c r="B35" s="39">
        <v>30597</v>
      </c>
      <c r="C35" s="39">
        <v>69402</v>
      </c>
      <c r="D35" s="10">
        <f t="shared" si="4"/>
        <v>38805</v>
      </c>
      <c r="E35" s="25">
        <f>IF(B35&lt;&gt;0,IF(AND(B35&gt;0,C35&gt;0),C35/B35*100,IF(AND(B35&lt;0,C35&lt;0),B35/C35*100,"")),"")</f>
        <v>226.82615942739486</v>
      </c>
      <c r="F35" s="8">
        <f>B35/B$7*100</f>
        <v>0.05575575748444236</v>
      </c>
      <c r="G35" s="8">
        <f>C35/C$7*100</f>
        <v>0.08863300089806653</v>
      </c>
    </row>
    <row r="36" spans="1:7" ht="12.75">
      <c r="A36" s="11" t="s">
        <v>35</v>
      </c>
      <c r="B36" s="39">
        <v>0</v>
      </c>
      <c r="C36" s="39">
        <v>-98</v>
      </c>
      <c r="D36" s="10">
        <f>C36-B36</f>
        <v>-98</v>
      </c>
      <c r="E36" s="25">
        <f>IF(B36&lt;&gt;0,IF(AND(B36&gt;0,C36&gt;0),C36/B36*100,IF(AND(B36&lt;0,C36&lt;0),B36/C36*100,"")),"")</f>
      </c>
      <c r="F36" s="8">
        <f>B36/B$7*100</f>
        <v>0</v>
      </c>
      <c r="G36" s="8">
        <f>C36/C$7*100</f>
        <v>-0.00012515538583917637</v>
      </c>
    </row>
    <row r="37" spans="1:7" ht="12.75">
      <c r="A37" s="11" t="s">
        <v>16</v>
      </c>
      <c r="B37" s="39">
        <v>0</v>
      </c>
      <c r="C37" s="39">
        <v>0</v>
      </c>
      <c r="D37" s="10">
        <f t="shared" si="4"/>
        <v>0</v>
      </c>
      <c r="E37" s="25">
        <f t="shared" si="0"/>
      </c>
      <c r="F37" s="8">
        <f t="shared" si="1"/>
        <v>0</v>
      </c>
      <c r="G37" s="8">
        <f t="shared" si="2"/>
        <v>0</v>
      </c>
    </row>
    <row r="38" spans="1:7" ht="13.5" thickBot="1">
      <c r="A38" s="12" t="s">
        <v>17</v>
      </c>
      <c r="B38" s="39">
        <v>64385</v>
      </c>
      <c r="C38" s="39">
        <v>93626</v>
      </c>
      <c r="D38" s="50">
        <f>C38-B38</f>
        <v>29241</v>
      </c>
      <c r="E38" s="26">
        <f t="shared" si="0"/>
        <v>145.41585773083793</v>
      </c>
      <c r="F38" s="13">
        <f t="shared" si="1"/>
        <v>0.11732635374827012</v>
      </c>
      <c r="G38" s="13">
        <f t="shared" si="2"/>
        <v>0.11956936892427272</v>
      </c>
    </row>
    <row r="39" spans="1:7" ht="12.75">
      <c r="A39" s="54" t="s">
        <v>30</v>
      </c>
      <c r="B39" s="53">
        <v>24717557</v>
      </c>
      <c r="C39" s="53">
        <v>31083688</v>
      </c>
      <c r="D39" s="55">
        <f>C39-B39</f>
        <v>6366131</v>
      </c>
      <c r="E39" s="56">
        <f>IF(B39&lt;&gt;0,IF(AND(B39&gt;0,C39&gt;0),C39/B39*100,IF(AND(B39&lt;0,C39&lt;0),B39/C39*100,"")),"")</f>
        <v>125.75550245519813</v>
      </c>
      <c r="F39" s="57">
        <v>100</v>
      </c>
      <c r="G39" s="57">
        <v>100</v>
      </c>
    </row>
    <row r="40" spans="1:7" ht="15">
      <c r="A40" s="65" t="s">
        <v>39</v>
      </c>
      <c r="B40" s="66"/>
      <c r="C40" s="66"/>
      <c r="D40" s="66"/>
      <c r="E40" s="66"/>
      <c r="F40" s="66"/>
      <c r="G40" s="66"/>
    </row>
    <row r="41" spans="2:5" ht="12.75">
      <c r="B41" s="16"/>
      <c r="C41" s="16"/>
      <c r="D41" s="14"/>
      <c r="E41" s="15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</sheetData>
  <sheetProtection/>
  <mergeCells count="5">
    <mergeCell ref="A40:G40"/>
    <mergeCell ref="D5:E5"/>
    <mergeCell ref="A1:G1"/>
    <mergeCell ref="A4:F4"/>
    <mergeCell ref="F5:G5"/>
  </mergeCells>
  <printOptions horizontalCentered="1"/>
  <pageMargins left="0.03937007874015748" right="0.03937007874015748" top="0.15748031496062992" bottom="0.15748031496062992" header="0.11811023622047245" footer="0.11811023622047245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Мущанкина Светлана Андреевна</cp:lastModifiedBy>
  <cp:lastPrinted>2023-10-23T01:52:38Z</cp:lastPrinted>
  <dcterms:created xsi:type="dcterms:W3CDTF">2010-01-14T06:30:36Z</dcterms:created>
  <dcterms:modified xsi:type="dcterms:W3CDTF">2023-10-24T01:35:03Z</dcterms:modified>
  <cp:category/>
  <cp:version/>
  <cp:contentType/>
  <cp:contentStatus/>
</cp:coreProperties>
</file>