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970" windowHeight="5760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  <sheet name="Динамика" sheetId="18" r:id="rId18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7">'Динамика'!$A$1:$H$42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</definedNames>
  <calcPr fullCalcOnLoad="1"/>
</workbook>
</file>

<file path=xl/sharedStrings.xml><?xml version="1.0" encoding="utf-8"?>
<sst xmlns="http://schemas.openxmlformats.org/spreadsheetml/2006/main" count="555" uniqueCount="338">
  <si>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</si>
  <si>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</si>
  <si>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</si>
  <si>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</si>
  <si>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</si>
  <si>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</si>
  <si>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</si>
  <si>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</si>
  <si>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</si>
  <si>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</si>
  <si>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</si>
  <si>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</si>
  <si>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</si>
  <si>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</si>
  <si>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</si>
  <si>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</si>
  <si>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</si>
  <si>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</si>
  <si>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</si>
  <si>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</si>
  <si>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</si>
  <si>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</si>
  <si>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</si>
  <si>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</si>
  <si>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</si>
  <si>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</si>
  <si>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</si>
  <si>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</si>
  <si>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</si>
  <si>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</si>
  <si>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</si>
  <si>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</si>
  <si>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</si>
  <si>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</si>
  <si>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</si>
  <si>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</si>
  <si>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</si>
  <si>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</si>
  <si>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</si>
  <si>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</si>
  <si>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</si>
  <si>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</si>
  <si>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</si>
  <si>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</si>
  <si>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</si>
  <si>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</si>
  <si>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</si>
  <si>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</si>
  <si>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</si>
  <si>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</si>
  <si>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</si>
  <si>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</si>
  <si>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</si>
  <si>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</si>
  <si>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</si>
  <si>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</si>
  <si>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</si>
  <si>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</si>
  <si>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</si>
  <si>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</si>
  <si>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</si>
  <si>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</si>
  <si>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</si>
  <si>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</si>
  <si>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</si>
  <si>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</si>
  <si>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</si>
  <si>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</si>
  <si>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</si>
  <si>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</si>
  <si>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</si>
  <si>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</si>
  <si>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</si>
  <si>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</si>
  <si>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</si>
  <si>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</si>
  <si>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</si>
  <si>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</si>
  <si>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</si>
  <si>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</si>
  <si>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</si>
  <si>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</si>
  <si>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</si>
  <si>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</si>
  <si>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</si>
  <si>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</si>
  <si>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</si>
  <si>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</si>
  <si>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</si>
  <si>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</si>
  <si>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</si>
  <si>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</si>
  <si>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</si>
  <si>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</si>
  <si>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</si>
  <si>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</si>
  <si>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</si>
  <si>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</si>
  <si>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</si>
  <si>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</si>
  <si>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</si>
  <si>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</si>
  <si>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</si>
  <si>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</si>
  <si>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</si>
  <si>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</si>
  <si>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</si>
  <si>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</si>
  <si>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</si>
  <si>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</si>
  <si>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</si>
  <si>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</si>
  <si>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</si>
  <si>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</si>
  <si>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</si>
  <si>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</si>
  <si>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</si>
  <si>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</si>
  <si>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</si>
  <si>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</si>
  <si>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</si>
  <si>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</si>
  <si>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</si>
  <si>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</si>
  <si>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</si>
  <si>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</si>
  <si>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</si>
  <si>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</si>
  <si>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</si>
  <si>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</si>
  <si>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</si>
  <si>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</si>
  <si>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</si>
  <si>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</si>
  <si>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</si>
  <si>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</si>
  <si>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</si>
  <si>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</si>
  <si>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</si>
  <si>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</si>
  <si>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</si>
  <si>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</si>
  <si>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</si>
  <si>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</si>
  <si>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</si>
  <si>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</si>
  <si>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</si>
  <si>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</si>
  <si>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</si>
  <si>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</si>
  <si>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</si>
  <si>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</si>
  <si>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</si>
  <si>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</si>
  <si>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</si>
  <si>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</si>
  <si>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</si>
  <si>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</si>
  <si>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</si>
  <si>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</si>
  <si>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</si>
  <si>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</si>
  <si>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</si>
  <si>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</si>
  <si>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</si>
  <si>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</si>
  <si>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</si>
  <si>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</si>
  <si>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</si>
  <si>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</si>
  <si>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</si>
  <si>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</si>
  <si>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</si>
  <si>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</si>
  <si>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</si>
  <si>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</si>
  <si>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</si>
  <si>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</si>
  <si>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</si>
  <si>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</si>
  <si>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</si>
  <si>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</si>
  <si>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</si>
  <si>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</si>
  <si>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</si>
  <si>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</si>
  <si>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</si>
  <si>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</si>
  <si>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</si>
  <si>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</si>
  <si>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</si>
  <si>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</si>
  <si>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</si>
  <si>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</si>
  <si>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</si>
  <si>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</si>
  <si>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</si>
  <si>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</si>
  <si>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</si>
  <si>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</si>
  <si>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</si>
  <si>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</si>
  <si>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</si>
  <si>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</si>
  <si>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</si>
  <si>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</si>
  <si>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</si>
  <si>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</si>
  <si>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</si>
  <si>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</si>
  <si>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</si>
  <si>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</si>
  <si>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</si>
  <si>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</si>
  <si>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</si>
  <si>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</si>
  <si>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</si>
  <si>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</si>
  <si>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</si>
  <si>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</si>
  <si>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</si>
  <si>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</si>
  <si>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</si>
  <si>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</si>
  <si>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</si>
  <si>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</si>
  <si>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</si>
  <si>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</si>
  <si>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</si>
  <si>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</si>
  <si>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</si>
  <si>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</si>
  <si>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</si>
  <si>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</si>
  <si>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</si>
  <si>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</si>
  <si>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</si>
  <si>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</si>
  <si>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</si>
  <si>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</si>
  <si>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</si>
  <si>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</si>
  <si>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</si>
  <si>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</si>
  <si>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</si>
  <si>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</si>
  <si>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</si>
  <si>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</si>
  <si>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</si>
  <si>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</si>
  <si>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</si>
  <si>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</si>
  <si>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</si>
  <si>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</si>
  <si>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</si>
  <si>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</si>
  <si>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</si>
  <si>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</si>
  <si>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</si>
  <si>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</si>
  <si>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</si>
  <si>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</si>
  <si>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</si>
  <si>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</si>
  <si>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</si>
  <si>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</si>
  <si>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Динамика задолженности по налогам и сборам, пеням и налоговым санкциям </t>
  </si>
  <si>
    <t>прирост (- снижение)</t>
  </si>
  <si>
    <t>%</t>
  </si>
  <si>
    <t xml:space="preserve">Совокупная задолженность по налогам, сборам, в государственные внебюджетные фонды  </t>
  </si>
  <si>
    <t>по налоговым платежам</t>
  </si>
  <si>
    <t>по пеням и налоговым санкциям</t>
  </si>
  <si>
    <t>ВСЕГО задолженность по налогам, сборам</t>
  </si>
  <si>
    <t xml:space="preserve">в том числе </t>
  </si>
  <si>
    <t>в том числе по налоговым платежам</t>
  </si>
  <si>
    <t>налог на прибыль</t>
  </si>
  <si>
    <t>НДС</t>
  </si>
  <si>
    <t>остальные налоги с платежами за пользование природными ресурсами</t>
  </si>
  <si>
    <t>в т.ч. НДФЛ</t>
  </si>
  <si>
    <t>региональные налоги</t>
  </si>
  <si>
    <t>местные налоги</t>
  </si>
  <si>
    <t>налоги со специальным налоговым режимом</t>
  </si>
  <si>
    <t>кроме того</t>
  </si>
  <si>
    <t xml:space="preserve">ВСЕГО задолженность в государственные внебюджетные фонды </t>
  </si>
  <si>
    <t xml:space="preserve"> в том числе задолженность по ЕСН</t>
  </si>
  <si>
    <t>по взносам</t>
  </si>
  <si>
    <t>по пеням и штрафным санкциям</t>
  </si>
  <si>
    <t>задолженность по платежам в государственные внебюджетные фонды</t>
  </si>
  <si>
    <t>в т.ч. сальдо задолженности образовавшейся до 01.01.2017</t>
  </si>
  <si>
    <t>в т.ч текущая задолженность образовавшаяся после 01.01.2017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</si>
  <si>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пенсии, Всего    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</si>
  <si>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пенсии, Всего</t>
  </si>
  <si>
    <t>Взносы, уплачиваемые организациями угольной промышленности в бюджет Пенсионного фонда Российской Федерации на выплату доплаты к пенсии,Всего</t>
  </si>
  <si>
    <t>Справочно:</t>
  </si>
  <si>
    <t xml:space="preserve">Задолженность по МРИ </t>
  </si>
  <si>
    <t>Совокуп с Мри-совокуп Москва</t>
  </si>
  <si>
    <t>Совокупная задолженность</t>
  </si>
  <si>
    <t>Совокупная задолженность с МРИ</t>
  </si>
  <si>
    <t>Совокуп ТОЛЬКО МРИ</t>
  </si>
  <si>
    <t>гр.1 стр.1005+ гр.1 стр.2005</t>
  </si>
  <si>
    <t>считаем по отчету с МРИ и вносим руками итог</t>
  </si>
  <si>
    <t>Совокуп с МРИ- Совокуп Москва</t>
  </si>
  <si>
    <t>1020+1045+2010+2120+2205 по гр.3</t>
  </si>
  <si>
    <t>1020+1045+2010+2120+2205 по гр.5</t>
  </si>
  <si>
    <t xml:space="preserve">1020+1045+2010+2120+2205 по гр.7+гр.9 </t>
  </si>
  <si>
    <t xml:space="preserve"> гр.3+5+7+10+12 по стр.2485</t>
  </si>
  <si>
    <t>1020+1045+2010+2120+2205 по гр.10</t>
  </si>
  <si>
    <t>1020+1045+2010+2120+2205 по гр.11</t>
  </si>
  <si>
    <t>1020+1045+2010+2120+2205 по гр.12</t>
  </si>
  <si>
    <t>1020+1045+2010+2120+2205 по гр.13</t>
  </si>
  <si>
    <t>1050+1093+2210+2310+2375 по гр.13</t>
  </si>
  <si>
    <t>1020+1045+2010+2120+2205 по гр.15+гр.16</t>
  </si>
  <si>
    <t>1050+1093+2210+2310+2375 по гр.15+гр.16</t>
  </si>
  <si>
    <t>5015+5030+5065+5135+5170 по гр.2+ 1020+1045+2010+2120+2205 по гр.15</t>
  </si>
  <si>
    <t>5035+5060+5195+5265+5290 по гр.2 +1050+1093+2210+2310+2375 по гр.15</t>
  </si>
  <si>
    <t>5015+5030+5065+5135+5170 по гр.8</t>
  </si>
  <si>
    <t>5035+5060+5195+5265+5290 по гр.8</t>
  </si>
  <si>
    <t>5005  по гр.13</t>
  </si>
  <si>
    <t>5005 по гр.14</t>
  </si>
  <si>
    <t>5005 по гр.15</t>
  </si>
  <si>
    <t>должен быть НОЛЬ!!!</t>
  </si>
  <si>
    <t>гр.15+гр.16 по стр.1005 и 2005</t>
  </si>
  <si>
    <t>ПРОВЕРКА Страховых взносов!!!</t>
  </si>
  <si>
    <t>взнос ДО + пени/штрафы ДО</t>
  </si>
  <si>
    <t>взнос ПОСЛЕ + пени/штрафы ПОСЛЕ</t>
  </si>
  <si>
    <t>ДО 1 + ПОСЛЕ 1+3 графы(13+14+15)</t>
  </si>
  <si>
    <t>пени/штрафы</t>
  </si>
  <si>
    <t>налог/взнос</t>
  </si>
  <si>
    <t>Проверка дб НОЛЬ!!!</t>
  </si>
  <si>
    <t>Проверка итога  дб НОЛЬ</t>
  </si>
  <si>
    <t>1050+1093+2210+2310+2375 по гр.1-пени по ЕСН - пени страхи</t>
  </si>
  <si>
    <t>О ЗАДОЛЖЕННОСТИ ПО НАЛОГАМ, СБОРАМ,</t>
  </si>
  <si>
    <t xml:space="preserve">СТРАХОВЫМ ВЗНОСАМ, ПЕНЯМ И 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</si>
  <si>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июля</t>
    </r>
    <r>
      <rPr>
        <b/>
        <sz val="11"/>
        <color indexed="8"/>
        <rFont val="Times New Roman"/>
        <family val="1"/>
      </rPr>
      <t>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</si>
  <si>
    <t xml:space="preserve">Управление ФНС России по г.Москве
</t>
  </si>
  <si>
    <t>Динамика за Июнь 2018 года</t>
  </si>
  <si>
    <t>Динамика за 6 месяцев 2018 года</t>
  </si>
  <si>
    <t>"11" июля 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</si>
</sst>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0"/>
    <numFmt numFmtId="179" formatCode="#,##0.0"/>
    <numFmt numFmtId="180" formatCode="#,##0.00_ ;\-#,##0.00\ "/>
    <numFmt numFmtId="181" formatCode="#,##0.0_ ;\-#,##0.0\ "/>
    <numFmt numFmtId="182" formatCode="#,##0_ ;\-#,##0\ "/>
    <numFmt numFmtId="183" formatCode="_-* #,##0.0_р_._-;\-* #,##0.0_р_._-;_-* &quot;-&quot;??_р_._-;_-@_-"/>
    <numFmt numFmtId="184" formatCode="_-* #,##0_р_._-;\-* #,##0_р_._-;_-* &quot;-&quot;??_р_._-;_-@_-"/>
    <numFmt numFmtId="185" formatCode="_-* #,##0.000_р_._-;\-* #,##0.000_р_._-;_-* &quot;-&quot;??_р_._-;_-@_-"/>
    <numFmt numFmtId="186" formatCode="_-* #,##0\ _₽_-;\-* #,##0\ _₽_-;_-* &quot;-&quot;??\ _₽_-;_-@_-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b/>
      <sz val="9"/>
      <name val="Arial Cyr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4" fillId="0" borderId="0">
      <alignment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4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5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2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top" wrapText="1" indent="3"/>
    </xf>
    <xf numFmtId="0" fontId="22" fillId="33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2" fillId="33" borderId="10" xfId="0" applyFont="1" applyFill="1" applyBorder="1" applyAlignment="1">
      <alignment horizontal="left" vertical="center" wrapText="1" indent="4"/>
    </xf>
    <xf numFmtId="0" fontId="23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 indent="4"/>
    </xf>
    <xf numFmtId="0" fontId="22" fillId="33" borderId="10" xfId="0" applyFont="1" applyFill="1" applyBorder="1" applyAlignment="1">
      <alignment horizontal="left" vertical="top" wrapText="1" indent="5"/>
    </xf>
    <xf numFmtId="0" fontId="23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 indent="1"/>
    </xf>
    <xf numFmtId="0" fontId="1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4" fillId="33" borderId="0" xfId="0" applyFont="1" applyFill="1" applyAlignment="1">
      <alignment horizontal="centerContinuous" vertical="top" wrapText="1"/>
    </xf>
    <xf numFmtId="0" fontId="24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horizontal="centerContinuous" vertical="center" wrapText="1"/>
    </xf>
    <xf numFmtId="0" fontId="22" fillId="33" borderId="20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2" fillId="33" borderId="10" xfId="0" applyFont="1" applyFill="1" applyBorder="1" applyAlignment="1">
      <alignment horizontal="left" vertical="top" wrapText="1" indent="2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wrapText="1" indent="4"/>
    </xf>
    <xf numFmtId="0" fontId="22" fillId="33" borderId="21" xfId="0" applyFont="1" applyFill="1" applyBorder="1" applyAlignment="1">
      <alignment horizontal="left" vertical="center" wrapText="1" indent="4"/>
    </xf>
    <xf numFmtId="0" fontId="32" fillId="33" borderId="10" xfId="0" applyFont="1" applyFill="1" applyBorder="1" applyAlignment="1">
      <alignment horizontal="left" wrapText="1"/>
    </xf>
    <xf numFmtId="0" fontId="32" fillId="33" borderId="10" xfId="0" applyFont="1" applyFill="1" applyBorder="1" applyAlignment="1">
      <alignment horizontal="left" vertical="top" wrapText="1"/>
    </xf>
    <xf numFmtId="0" fontId="23" fillId="33" borderId="19" xfId="0" applyFont="1" applyFill="1" applyBorder="1" applyAlignment="1">
      <alignment horizontal="justify" vertical="top" wrapText="1"/>
    </xf>
    <xf numFmtId="0" fontId="22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33" borderId="10" xfId="0" applyFont="1" applyFill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22" fillId="33" borderId="10" xfId="0" applyFont="1" applyFill="1" applyBorder="1" applyAlignment="1" quotePrefix="1">
      <alignment horizontal="left" vertical="top" wrapText="1" indent="1"/>
    </xf>
    <xf numFmtId="0" fontId="23" fillId="33" borderId="10" xfId="0" applyFont="1" applyFill="1" applyBorder="1" applyAlignment="1" quotePrefix="1">
      <alignment horizontal="left" vertical="top" wrapText="1"/>
    </xf>
    <xf numFmtId="0" fontId="22" fillId="33" borderId="10" xfId="0" applyFont="1" applyFill="1" applyBorder="1" applyAlignment="1" quotePrefix="1">
      <alignment horizontal="left" vertical="top" wrapText="1" indent="2"/>
    </xf>
    <xf numFmtId="0" fontId="22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3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wrapText="1"/>
    </xf>
    <xf numFmtId="3" fontId="7" fillId="10" borderId="10" xfId="0" applyNumberFormat="1" applyFont="1" applyFill="1" applyBorder="1" applyAlignment="1">
      <alignment/>
    </xf>
    <xf numFmtId="177" fontId="7" fillId="10" borderId="10" xfId="0" applyNumberFormat="1" applyFont="1" applyFill="1" applyBorder="1" applyAlignment="1">
      <alignment/>
    </xf>
    <xf numFmtId="3" fontId="41" fillId="10" borderId="10" xfId="0" applyNumberFormat="1" applyFont="1" applyFill="1" applyBorder="1" applyAlignment="1">
      <alignment/>
    </xf>
    <xf numFmtId="177" fontId="41" fillId="10" borderId="1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3" fontId="7" fillId="10" borderId="10" xfId="0" applyNumberFormat="1" applyFont="1" applyFill="1" applyBorder="1" applyAlignment="1">
      <alignment/>
    </xf>
    <xf numFmtId="0" fontId="28" fillId="1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77" fontId="7" fillId="33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177" fontId="28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/>
    </xf>
    <xf numFmtId="178" fontId="28" fillId="0" borderId="0" xfId="0" applyNumberFormat="1" applyFont="1" applyFill="1" applyAlignment="1">
      <alignment/>
    </xf>
    <xf numFmtId="0" fontId="42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179" fontId="28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horizontal="right"/>
    </xf>
    <xf numFmtId="0" fontId="41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171" fontId="18" fillId="0" borderId="10" xfId="63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 vertical="top" wrapText="1" indent="1"/>
    </xf>
    <xf numFmtId="0" fontId="0" fillId="0" borderId="2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3" fontId="28" fillId="15" borderId="10" xfId="0" applyNumberFormat="1" applyFont="1" applyFill="1" applyBorder="1" applyAlignment="1">
      <alignment/>
    </xf>
    <xf numFmtId="184" fontId="18" fillId="0" borderId="10" xfId="63" applyNumberFormat="1" applyFont="1" applyFill="1" applyBorder="1" applyAlignment="1">
      <alignment/>
    </xf>
    <xf numFmtId="3" fontId="28" fillId="35" borderId="10" xfId="0" applyNumberFormat="1" applyFont="1" applyFill="1" applyBorder="1" applyAlignment="1">
      <alignment horizontal="center"/>
    </xf>
    <xf numFmtId="182" fontId="28" fillId="35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wrapText="1"/>
    </xf>
    <xf numFmtId="3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 indent="1" shrinkToFi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3" shrinkToFi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 quotePrefix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vertical="center" wrapText="1" indent="3"/>
    </xf>
    <xf numFmtId="0" fontId="3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indent="3"/>
    </xf>
    <xf numFmtId="3" fontId="0" fillId="0" borderId="0" xfId="0" applyNumberFormat="1" applyFont="1" applyFill="1" applyAlignment="1">
      <alignment/>
    </xf>
    <xf numFmtId="184" fontId="0" fillId="0" borderId="0" xfId="63" applyNumberFormat="1" applyFont="1" applyFill="1" applyAlignment="1">
      <alignment/>
    </xf>
    <xf numFmtId="171" fontId="0" fillId="0" borderId="0" xfId="63" applyFont="1" applyFill="1" applyAlignment="1">
      <alignment/>
    </xf>
    <xf numFmtId="184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left" vertical="top" wrapText="1" indent="3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 indent="3"/>
    </xf>
    <xf numFmtId="0" fontId="30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 vertical="top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4" fillId="0" borderId="0" xfId="0" applyFont="1" applyFill="1" applyBorder="1" applyAlignment="1">
      <alignment horizontal="centerContinuous" vertical="top" wrapText="1"/>
    </xf>
    <xf numFmtId="0" fontId="24" fillId="0" borderId="0" xfId="0" applyFont="1" applyFill="1" applyAlignment="1">
      <alignment horizontal="centerContinuous" vertical="top" wrapText="1"/>
    </xf>
    <xf numFmtId="0" fontId="0" fillId="0" borderId="0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1" fontId="0" fillId="0" borderId="21" xfId="0" applyNumberForma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3" shrinkToFit="1"/>
    </xf>
    <xf numFmtId="0" fontId="0" fillId="0" borderId="10" xfId="0" applyFont="1" applyFill="1" applyBorder="1" applyAlignment="1">
      <alignment horizontal="left" vertical="top" wrapText="1" indent="3" shrinkToFit="1"/>
    </xf>
    <xf numFmtId="0" fontId="0" fillId="0" borderId="10" xfId="0" applyFont="1" applyFill="1" applyBorder="1" applyAlignment="1">
      <alignment horizontal="left" vertical="top" wrapText="1" indent="4"/>
    </xf>
    <xf numFmtId="0" fontId="0" fillId="0" borderId="10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wrapText="1" indent="5"/>
    </xf>
    <xf numFmtId="0" fontId="16" fillId="0" borderId="10" xfId="0" applyFont="1" applyFill="1" applyBorder="1" applyAlignment="1" quotePrefix="1">
      <alignment horizontal="left" vertical="top" wrapText="1" indent="1"/>
    </xf>
    <xf numFmtId="0" fontId="7" fillId="0" borderId="10" xfId="0" applyFont="1" applyFill="1" applyBorder="1" applyAlignment="1" quotePrefix="1">
      <alignment horizontal="left" wrapText="1" indent="1"/>
    </xf>
    <xf numFmtId="0" fontId="0" fillId="0" borderId="10" xfId="0" applyFont="1" applyFill="1" applyBorder="1" applyAlignment="1">
      <alignment horizontal="left" wrapText="1" indent="4"/>
    </xf>
    <xf numFmtId="0" fontId="0" fillId="0" borderId="0" xfId="0" applyFont="1" applyFill="1" applyAlignment="1">
      <alignment wrapText="1"/>
    </xf>
    <xf numFmtId="0" fontId="7" fillId="0" borderId="10" xfId="0" applyFont="1" applyFill="1" applyBorder="1" applyAlignment="1" quotePrefix="1">
      <alignment horizontal="left" wrapText="1"/>
    </xf>
    <xf numFmtId="0" fontId="0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 shrinkToFit="1"/>
    </xf>
    <xf numFmtId="0" fontId="0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left"/>
    </xf>
    <xf numFmtId="0" fontId="34" fillId="0" borderId="0" xfId="0" applyFont="1" applyFill="1" applyAlignment="1">
      <alignment horizontal="center" wrapText="1" shrinkToFit="1"/>
    </xf>
    <xf numFmtId="0" fontId="22" fillId="0" borderId="0" xfId="0" applyFont="1" applyFill="1" applyAlignment="1">
      <alignment wrapText="1" shrinkToFit="1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4" fillId="0" borderId="27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184" fontId="29" fillId="34" borderId="10" xfId="63" applyNumberFormat="1" applyFont="1" applyFill="1" applyBorder="1" applyAlignment="1">
      <alignment/>
    </xf>
    <xf numFmtId="0" fontId="29" fillId="34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/>
    </xf>
    <xf numFmtId="0" fontId="28" fillId="0" borderId="10" xfId="0" applyFont="1" applyFill="1" applyBorder="1" applyAlignment="1" quotePrefix="1">
      <alignment horizontal="left" wrapText="1"/>
    </xf>
    <xf numFmtId="0" fontId="13" fillId="0" borderId="12" xfId="0" applyFont="1" applyBorder="1" applyAlignment="1" quotePrefix="1">
      <alignment horizontal="left" vertical="top" wrapText="1"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49" fontId="0" fillId="0" borderId="28" xfId="54" applyNumberFormat="1" applyFont="1" applyBorder="1" applyAlignment="1">
      <alignment horizontal="left" wrapText="1"/>
      <protection/>
    </xf>
    <xf numFmtId="3" fontId="0" fillId="0" borderId="28" xfId="54" applyNumberFormat="1" applyFont="1" applyBorder="1" applyAlignment="1">
      <alignment horizontal="right" wrapText="1"/>
      <protection/>
    </xf>
    <xf numFmtId="3" fontId="7" fillId="10" borderId="10" xfId="54" applyNumberFormat="1" applyFont="1" applyFill="1" applyBorder="1">
      <alignment/>
      <protection/>
    </xf>
    <xf numFmtId="3" fontId="7" fillId="10" borderId="10" xfId="54" applyNumberFormat="1" applyFont="1" applyFill="1" applyBorder="1">
      <alignment/>
      <protection/>
    </xf>
    <xf numFmtId="3" fontId="0" fillId="0" borderId="10" xfId="54" applyNumberFormat="1" applyFont="1" applyFill="1" applyBorder="1">
      <alignment/>
      <protection/>
    </xf>
    <xf numFmtId="3" fontId="7" fillId="33" borderId="10" xfId="54" applyNumberFormat="1" applyFont="1" applyFill="1" applyBorder="1">
      <alignment/>
      <protection/>
    </xf>
    <xf numFmtId="3" fontId="0" fillId="0" borderId="10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3" fontId="0" fillId="0" borderId="10" xfId="54" applyNumberFormat="1" applyFont="1" applyFill="1" applyBorder="1" applyAlignment="1">
      <alignment horizontal="right"/>
      <protection/>
    </xf>
    <xf numFmtId="2" fontId="0" fillId="0" borderId="10" xfId="54" applyNumberFormat="1" applyFont="1" applyFill="1" applyBorder="1" applyAlignment="1">
      <alignment horizontal="right"/>
      <protection/>
    </xf>
    <xf numFmtId="3" fontId="7" fillId="0" borderId="10" xfId="54" applyNumberFormat="1" applyFont="1" applyFill="1" applyBorder="1" applyAlignment="1">
      <alignment horizontal="right"/>
      <protection/>
    </xf>
    <xf numFmtId="3" fontId="7" fillId="10" borderId="10" xfId="54" applyNumberFormat="1" applyFont="1" applyFill="1" applyBorder="1">
      <alignment/>
      <protection/>
    </xf>
    <xf numFmtId="0" fontId="11" fillId="0" borderId="22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left" vertical="top" wrapText="1" indent="1"/>
    </xf>
    <xf numFmtId="0" fontId="14" fillId="0" borderId="16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1" fillId="0" borderId="22" xfId="0" applyFont="1" applyBorder="1" applyAlignment="1" quotePrefix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22" xfId="0" applyFont="1" applyBorder="1" applyAlignment="1" quotePrefix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wrapText="1"/>
    </xf>
    <xf numFmtId="0" fontId="14" fillId="0" borderId="30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3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35" fillId="0" borderId="0" xfId="0" applyFont="1" applyFill="1" applyAlignment="1" quotePrefix="1">
      <alignment horizontal="left" wrapText="1"/>
    </xf>
    <xf numFmtId="0" fontId="17" fillId="0" borderId="0" xfId="0" applyFont="1" applyAlignment="1">
      <alignment/>
    </xf>
    <xf numFmtId="0" fontId="11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9" fillId="0" borderId="22" xfId="0" applyFont="1" applyBorder="1" applyAlignment="1" quotePrefix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4" fillId="0" borderId="27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22" fillId="33" borderId="20" xfId="0" applyFont="1" applyFill="1" applyBorder="1" applyAlignment="1">
      <alignment horizontal="center" vertical="top" wrapText="1"/>
    </xf>
    <xf numFmtId="0" fontId="22" fillId="33" borderId="25" xfId="0" applyFont="1" applyFill="1" applyBorder="1" applyAlignment="1">
      <alignment horizontal="center" vertical="top" wrapText="1"/>
    </xf>
    <xf numFmtId="0" fontId="22" fillId="33" borderId="35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 vertical="center" wrapText="1"/>
    </xf>
    <xf numFmtId="0" fontId="24" fillId="33" borderId="0" xfId="0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left" vertical="center" indent="1"/>
    </xf>
    <xf numFmtId="0" fontId="24" fillId="33" borderId="0" xfId="0" applyFont="1" applyFill="1" applyAlignment="1">
      <alignment horizontal="left" vertical="center" indent="1"/>
    </xf>
    <xf numFmtId="0" fontId="24" fillId="33" borderId="27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right" vertical="top" wrapText="1"/>
    </xf>
    <xf numFmtId="0" fontId="0" fillId="33" borderId="25" xfId="0" applyFill="1" applyBorder="1" applyAlignment="1">
      <alignment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right" vertical="top" wrapText="1" shrinkToFit="1"/>
    </xf>
    <xf numFmtId="0" fontId="0" fillId="0" borderId="27" xfId="0" applyFill="1" applyBorder="1" applyAlignment="1">
      <alignment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wrapText="1" shrinkToFit="1"/>
    </xf>
    <xf numFmtId="0" fontId="0" fillId="0" borderId="10" xfId="0" applyFill="1" applyBorder="1" applyAlignment="1">
      <alignment wrapText="1"/>
    </xf>
    <xf numFmtId="0" fontId="30" fillId="0" borderId="36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 shrinkToFit="1"/>
    </xf>
    <xf numFmtId="0" fontId="33" fillId="0" borderId="36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 wrapText="1" shrinkToFi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0" fillId="0" borderId="26" xfId="0" applyFont="1" applyFill="1" applyBorder="1" applyAlignment="1">
      <alignment horizontal="center" vertical="center" wrapText="1" shrinkToFit="1"/>
    </xf>
    <xf numFmtId="0" fontId="30" fillId="0" borderId="27" xfId="0" applyFont="1" applyFill="1" applyBorder="1" applyAlignment="1">
      <alignment horizontal="center" vertical="center" wrapText="1" shrinkToFit="1"/>
    </xf>
    <xf numFmtId="0" fontId="30" fillId="0" borderId="39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35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8" fillId="0" borderId="21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4" fontId="18" fillId="0" borderId="21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8">
      <selection activeCell="F19" sqref="F19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403" t="s">
        <v>236</v>
      </c>
      <c r="G1" s="404"/>
    </row>
    <row r="3" spans="1:7" ht="22.5" customHeight="1" thickBot="1">
      <c r="A3" s="405" t="s">
        <v>41</v>
      </c>
      <c r="B3" s="405"/>
      <c r="C3" s="405"/>
      <c r="D3" s="405"/>
      <c r="E3" s="405"/>
      <c r="F3" s="405"/>
      <c r="G3" s="405"/>
    </row>
    <row r="4" spans="1:7" ht="14.25" customHeight="1" thickTop="1">
      <c r="A4" s="406"/>
      <c r="B4" s="406"/>
      <c r="C4" s="406"/>
      <c r="D4" s="406"/>
      <c r="E4" s="406"/>
      <c r="F4" s="406"/>
      <c r="G4" s="406"/>
    </row>
    <row r="5" spans="1:7" ht="14.25" customHeight="1">
      <c r="A5" s="369"/>
      <c r="B5" s="369"/>
      <c r="C5" s="369"/>
      <c r="D5" s="369"/>
      <c r="E5" s="369"/>
      <c r="F5" s="369"/>
      <c r="G5" s="369"/>
    </row>
    <row r="6" spans="1:7" ht="18.75">
      <c r="A6" s="377"/>
      <c r="B6" s="364" t="s">
        <v>42</v>
      </c>
      <c r="C6" s="365"/>
      <c r="D6" s="365"/>
      <c r="E6" s="365"/>
      <c r="F6" s="365"/>
      <c r="G6" s="366"/>
    </row>
    <row r="7" spans="1:7" ht="18.75" customHeight="1">
      <c r="A7" s="377"/>
      <c r="B7" s="364" t="s">
        <v>331</v>
      </c>
      <c r="C7" s="365"/>
      <c r="D7" s="365"/>
      <c r="E7" s="365"/>
      <c r="F7" s="365"/>
      <c r="G7" s="366"/>
    </row>
    <row r="8" spans="1:7" ht="23.25" customHeight="1">
      <c r="A8" s="377"/>
      <c r="B8" s="387" t="s">
        <v>332</v>
      </c>
      <c r="C8" s="388"/>
      <c r="D8" s="388"/>
      <c r="E8" s="388"/>
      <c r="F8" s="388"/>
      <c r="G8" s="389"/>
    </row>
    <row r="9" spans="1:7" ht="20.25" customHeight="1">
      <c r="A9" s="377"/>
      <c r="B9" s="396" t="s">
        <v>75</v>
      </c>
      <c r="C9" s="388"/>
      <c r="D9" s="388"/>
      <c r="E9" s="388"/>
      <c r="F9" s="388"/>
      <c r="G9" s="389"/>
    </row>
    <row r="10" spans="1:7" ht="18.75" customHeight="1">
      <c r="A10" s="377"/>
      <c r="B10" s="396" t="s">
        <v>43</v>
      </c>
      <c r="C10" s="388"/>
      <c r="D10" s="388"/>
      <c r="E10" s="388"/>
      <c r="F10" s="388"/>
      <c r="G10" s="389"/>
    </row>
    <row r="11" spans="1:7" ht="12.75">
      <c r="A11" s="377"/>
      <c r="B11" s="390"/>
      <c r="C11" s="391"/>
      <c r="D11" s="391"/>
      <c r="E11" s="391"/>
      <c r="F11" s="391"/>
      <c r="G11" s="392"/>
    </row>
    <row r="12" spans="1:7" ht="14.25" customHeight="1">
      <c r="A12" s="377"/>
      <c r="B12" s="393" t="s">
        <v>333</v>
      </c>
      <c r="C12" s="394"/>
      <c r="D12" s="394"/>
      <c r="E12" s="394"/>
      <c r="F12" s="394"/>
      <c r="G12" s="395"/>
    </row>
    <row r="13" spans="1:7" ht="22.5" thickBot="1">
      <c r="A13" s="377"/>
      <c r="B13" s="372" t="s">
        <v>44</v>
      </c>
      <c r="C13" s="373"/>
      <c r="D13" s="373"/>
      <c r="E13" s="373"/>
      <c r="F13" s="373"/>
      <c r="G13" s="374"/>
    </row>
    <row r="14" spans="1:7" ht="15.75">
      <c r="A14" s="369"/>
      <c r="B14" s="369"/>
      <c r="C14" s="369"/>
      <c r="D14" s="369"/>
      <c r="E14" s="369"/>
      <c r="F14" s="369"/>
      <c r="G14" s="369"/>
    </row>
    <row r="15" spans="1:7" ht="11.25" customHeight="1" thickBot="1">
      <c r="A15" s="369"/>
      <c r="B15" s="369"/>
      <c r="C15" s="369"/>
      <c r="D15" s="369"/>
      <c r="E15" s="369"/>
      <c r="F15" s="369"/>
      <c r="G15" s="369"/>
    </row>
    <row r="16" spans="1:7" ht="42.75" customHeight="1" thickBot="1">
      <c r="A16" s="7"/>
      <c r="B16" s="10" t="s">
        <v>45</v>
      </c>
      <c r="C16" s="370" t="s">
        <v>46</v>
      </c>
      <c r="D16" s="371"/>
      <c r="E16" s="8"/>
      <c r="F16" s="10" t="s">
        <v>47</v>
      </c>
      <c r="G16" s="9" t="s">
        <v>48</v>
      </c>
    </row>
    <row r="17" spans="1:7" ht="43.5" customHeight="1">
      <c r="A17" s="377"/>
      <c r="B17" s="378" t="s">
        <v>49</v>
      </c>
      <c r="C17" s="381" t="s">
        <v>56</v>
      </c>
      <c r="D17" s="382"/>
      <c r="E17" s="407"/>
      <c r="F17" s="367" t="s">
        <v>35</v>
      </c>
      <c r="G17" s="368"/>
    </row>
    <row r="18" spans="1:7" ht="33" customHeight="1">
      <c r="A18" s="377"/>
      <c r="B18" s="379"/>
      <c r="C18" s="383"/>
      <c r="D18" s="384"/>
      <c r="E18" s="407"/>
      <c r="F18" s="401" t="s">
        <v>77</v>
      </c>
      <c r="G18" s="402"/>
    </row>
    <row r="19" spans="1:7" ht="17.25" customHeight="1">
      <c r="A19" s="377"/>
      <c r="B19" s="379"/>
      <c r="C19" s="383"/>
      <c r="D19" s="384"/>
      <c r="E19" s="407"/>
      <c r="F19" s="109" t="s">
        <v>234</v>
      </c>
      <c r="G19" s="14"/>
    </row>
    <row r="20" spans="1:7" ht="23.25" customHeight="1">
      <c r="A20" s="377"/>
      <c r="B20" s="379"/>
      <c r="C20" s="383"/>
      <c r="D20" s="384"/>
      <c r="E20" s="407"/>
      <c r="F20" s="410" t="s">
        <v>235</v>
      </c>
      <c r="G20" s="411"/>
    </row>
    <row r="21" spans="1:7" ht="83.25" customHeight="1">
      <c r="A21" s="377"/>
      <c r="B21" s="379"/>
      <c r="C21" s="383"/>
      <c r="D21" s="384"/>
      <c r="E21" s="407"/>
      <c r="F21" s="408"/>
      <c r="G21" s="409"/>
    </row>
    <row r="22" spans="1:7" ht="33" customHeight="1" thickBot="1">
      <c r="A22" s="377"/>
      <c r="B22" s="380"/>
      <c r="C22" s="385"/>
      <c r="D22" s="386"/>
      <c r="E22" s="407"/>
      <c r="F22" s="375" t="s">
        <v>55</v>
      </c>
      <c r="G22" s="376"/>
    </row>
    <row r="23" spans="1:7" ht="15.75">
      <c r="A23" s="369"/>
      <c r="B23" s="369"/>
      <c r="C23" s="369"/>
      <c r="D23" s="369"/>
      <c r="E23" s="369"/>
      <c r="F23" s="369"/>
      <c r="G23" s="369"/>
    </row>
    <row r="24" spans="1:7" ht="16.5" thickBot="1">
      <c r="A24" s="369"/>
      <c r="B24" s="369"/>
      <c r="C24" s="369"/>
      <c r="D24" s="369"/>
      <c r="E24" s="369"/>
      <c r="F24" s="369"/>
      <c r="G24" s="369"/>
    </row>
    <row r="25" spans="1:7" ht="30" customHeight="1" thickBot="1">
      <c r="A25" s="3"/>
      <c r="B25" s="4"/>
      <c r="C25" s="11" t="s">
        <v>50</v>
      </c>
      <c r="D25" s="370" t="s">
        <v>51</v>
      </c>
      <c r="E25" s="400"/>
      <c r="F25" s="400"/>
      <c r="G25" s="371"/>
    </row>
    <row r="26" spans="1:7" ht="32.25" customHeight="1" thickBot="1">
      <c r="A26" s="2"/>
      <c r="B26" s="334" t="s">
        <v>52</v>
      </c>
      <c r="C26" s="6"/>
      <c r="D26" s="397"/>
      <c r="E26" s="398"/>
      <c r="F26" s="398"/>
      <c r="G26" s="399"/>
    </row>
    <row r="27" spans="1:7" ht="27.75" customHeight="1" thickBot="1">
      <c r="A27" s="2"/>
      <c r="B27" s="5" t="s">
        <v>53</v>
      </c>
      <c r="C27" s="6">
        <v>7700</v>
      </c>
      <c r="D27" s="397" t="s">
        <v>334</v>
      </c>
      <c r="E27" s="398"/>
      <c r="F27" s="398"/>
      <c r="G27" s="399"/>
    </row>
  </sheetData>
  <sheetProtection/>
  <mergeCells count="30">
    <mergeCell ref="F1:G1"/>
    <mergeCell ref="A3:G3"/>
    <mergeCell ref="A4:G4"/>
    <mergeCell ref="E17:E22"/>
    <mergeCell ref="F21:G21"/>
    <mergeCell ref="A14:G14"/>
    <mergeCell ref="F20:G20"/>
    <mergeCell ref="A5:G5"/>
    <mergeCell ref="A6:A13"/>
    <mergeCell ref="B7:G7"/>
    <mergeCell ref="B11:G11"/>
    <mergeCell ref="B12:G12"/>
    <mergeCell ref="B9:G9"/>
    <mergeCell ref="B10:G10"/>
    <mergeCell ref="D27:G27"/>
    <mergeCell ref="A24:G24"/>
    <mergeCell ref="D25:G25"/>
    <mergeCell ref="D26:G26"/>
    <mergeCell ref="A23:G23"/>
    <mergeCell ref="F18:G18"/>
    <mergeCell ref="B6:G6"/>
    <mergeCell ref="F17:G17"/>
    <mergeCell ref="A15:G15"/>
    <mergeCell ref="C16:D16"/>
    <mergeCell ref="B13:G13"/>
    <mergeCell ref="F22:G22"/>
    <mergeCell ref="A17:A22"/>
    <mergeCell ref="B17:B22"/>
    <mergeCell ref="C17:D22"/>
    <mergeCell ref="B8:G8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K13"/>
  <sheetViews>
    <sheetView view="pageBreakPreview" zoomScaleSheetLayoutView="100" zoomScalePageLayoutView="0" workbookViewId="0" topLeftCell="A10">
      <selection activeCell="E6" sqref="E6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6.375" style="0" customWidth="1"/>
    <col min="6" max="6" width="11.12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34" t="s">
        <v>178</v>
      </c>
      <c r="J2" s="107" t="s">
        <v>0</v>
      </c>
    </row>
    <row r="3" spans="1:10" ht="93.75" customHeight="1">
      <c r="A3" s="32"/>
      <c r="B3" s="61" t="s">
        <v>7</v>
      </c>
      <c r="C3" s="62" t="s">
        <v>68</v>
      </c>
      <c r="D3" s="61" t="s">
        <v>12</v>
      </c>
      <c r="E3" s="63" t="s">
        <v>146</v>
      </c>
      <c r="F3" s="63" t="s">
        <v>147</v>
      </c>
      <c r="G3" s="63" t="s">
        <v>148</v>
      </c>
      <c r="H3" s="63" t="s">
        <v>59</v>
      </c>
      <c r="I3" s="64" t="s">
        <v>181</v>
      </c>
      <c r="J3" s="60" t="s">
        <v>199</v>
      </c>
    </row>
    <row r="4" spans="1:10" ht="12.75">
      <c r="A4" s="32" t="s">
        <v>4</v>
      </c>
      <c r="B4" s="28" t="s">
        <v>5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48">
        <v>8</v>
      </c>
    </row>
    <row r="5" spans="1:10" ht="63.75">
      <c r="A5" s="44" t="s">
        <v>60</v>
      </c>
      <c r="B5" s="49">
        <v>2400</v>
      </c>
      <c r="C5" s="342">
        <v>1091</v>
      </c>
      <c r="D5" s="342">
        <v>5567844</v>
      </c>
      <c r="E5" s="342">
        <v>3135988</v>
      </c>
      <c r="F5" s="342">
        <v>982216</v>
      </c>
      <c r="G5" s="342">
        <v>354720</v>
      </c>
      <c r="H5" s="342">
        <v>0</v>
      </c>
      <c r="I5" s="342">
        <v>21881</v>
      </c>
      <c r="J5" s="342">
        <v>1073039</v>
      </c>
    </row>
    <row r="6" spans="1:11" ht="51">
      <c r="A6" s="44" t="s">
        <v>61</v>
      </c>
      <c r="B6" s="49">
        <v>2405</v>
      </c>
      <c r="C6" s="342">
        <v>46</v>
      </c>
      <c r="D6" s="342">
        <v>12090</v>
      </c>
      <c r="E6" s="342">
        <v>4776</v>
      </c>
      <c r="F6" s="342">
        <v>100</v>
      </c>
      <c r="G6" s="342">
        <v>2572</v>
      </c>
      <c r="H6" s="342">
        <v>0</v>
      </c>
      <c r="I6" s="342">
        <v>17</v>
      </c>
      <c r="J6" s="342">
        <v>4625</v>
      </c>
      <c r="K6" s="195">
        <f>E6+F6+G6+I6+J6</f>
        <v>12090</v>
      </c>
    </row>
    <row r="7" spans="1:10" ht="51">
      <c r="A7" s="44" t="s">
        <v>62</v>
      </c>
      <c r="B7" s="49">
        <v>2410</v>
      </c>
      <c r="C7" s="342">
        <v>552</v>
      </c>
      <c r="D7" s="342">
        <v>28175</v>
      </c>
      <c r="E7" s="342">
        <v>15061</v>
      </c>
      <c r="F7" s="342">
        <v>2249</v>
      </c>
      <c r="G7" s="342">
        <v>112</v>
      </c>
      <c r="H7" s="342">
        <v>0</v>
      </c>
      <c r="I7" s="342">
        <v>103</v>
      </c>
      <c r="J7" s="342">
        <v>10650</v>
      </c>
    </row>
    <row r="8" spans="1:10" ht="192" customHeight="1">
      <c r="A8" s="44" t="s">
        <v>63</v>
      </c>
      <c r="B8" s="49">
        <v>2415</v>
      </c>
      <c r="C8" s="342">
        <v>801</v>
      </c>
      <c r="D8" s="342">
        <v>132275</v>
      </c>
      <c r="E8" s="342">
        <v>68949</v>
      </c>
      <c r="F8" s="342">
        <v>43970</v>
      </c>
      <c r="G8" s="342">
        <v>4516</v>
      </c>
      <c r="H8" s="342">
        <v>604</v>
      </c>
      <c r="I8" s="342">
        <v>5588</v>
      </c>
      <c r="J8" s="342">
        <v>8648</v>
      </c>
    </row>
    <row r="9" spans="1:10" ht="38.25">
      <c r="A9" s="45" t="s">
        <v>64</v>
      </c>
      <c r="B9" s="49">
        <v>2420</v>
      </c>
      <c r="C9" s="342">
        <v>32</v>
      </c>
      <c r="D9" s="342">
        <v>20159</v>
      </c>
      <c r="E9" s="342">
        <v>14595</v>
      </c>
      <c r="F9" s="342">
        <v>716</v>
      </c>
      <c r="G9" s="342">
        <v>48</v>
      </c>
      <c r="H9" s="342">
        <v>0</v>
      </c>
      <c r="I9" s="342">
        <v>4800</v>
      </c>
      <c r="J9" s="342">
        <v>0</v>
      </c>
    </row>
    <row r="10" spans="1:10" ht="78.75" customHeight="1">
      <c r="A10" s="45" t="s">
        <v>65</v>
      </c>
      <c r="B10" s="49">
        <v>2425</v>
      </c>
      <c r="C10" s="342">
        <v>16627</v>
      </c>
      <c r="D10" s="342">
        <v>3006822</v>
      </c>
      <c r="E10" s="342">
        <v>1875301</v>
      </c>
      <c r="F10" s="342">
        <v>712660</v>
      </c>
      <c r="G10" s="342">
        <v>139791</v>
      </c>
      <c r="H10" s="341" t="s">
        <v>245</v>
      </c>
      <c r="I10" s="342">
        <v>10594</v>
      </c>
      <c r="J10" s="342">
        <v>268476</v>
      </c>
    </row>
    <row r="11" spans="1:10" ht="38.25">
      <c r="A11" s="45" t="s">
        <v>70</v>
      </c>
      <c r="B11" s="12">
        <v>2430</v>
      </c>
      <c r="C11" s="342">
        <v>1112384</v>
      </c>
      <c r="D11" s="342">
        <v>13102615</v>
      </c>
      <c r="E11" s="342">
        <v>8946783</v>
      </c>
      <c r="F11" s="342">
        <v>4155255</v>
      </c>
      <c r="G11" s="342">
        <v>-27</v>
      </c>
      <c r="H11" s="342">
        <v>604</v>
      </c>
      <c r="I11" s="342">
        <v>0</v>
      </c>
      <c r="J11" s="342">
        <v>0</v>
      </c>
    </row>
    <row r="12" spans="1:10" ht="140.25">
      <c r="A12" s="45" t="s">
        <v>71</v>
      </c>
      <c r="B12" s="12">
        <v>2435</v>
      </c>
      <c r="C12" s="342">
        <v>205863</v>
      </c>
      <c r="D12" s="342">
        <v>28701790</v>
      </c>
      <c r="E12" s="342">
        <v>11199720</v>
      </c>
      <c r="F12" s="342">
        <v>4855913</v>
      </c>
      <c r="G12" s="342">
        <v>1027575</v>
      </c>
      <c r="H12" s="342">
        <v>4407</v>
      </c>
      <c r="I12" s="342">
        <v>297248</v>
      </c>
      <c r="J12" s="342">
        <v>11316927</v>
      </c>
    </row>
    <row r="13" spans="1:10" ht="12.75">
      <c r="A13" s="40" t="s">
        <v>162</v>
      </c>
      <c r="B13" s="50">
        <v>2440</v>
      </c>
      <c r="C13" s="342">
        <v>1337396</v>
      </c>
      <c r="D13" s="342">
        <v>50571770</v>
      </c>
      <c r="E13" s="342">
        <v>25261173</v>
      </c>
      <c r="F13" s="342">
        <v>10753079</v>
      </c>
      <c r="G13" s="342">
        <v>1529307</v>
      </c>
      <c r="H13" s="342">
        <v>5615</v>
      </c>
      <c r="I13" s="342">
        <v>340231</v>
      </c>
      <c r="J13" s="342">
        <v>12682365</v>
      </c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70" zoomScaleSheetLayoutView="70" workbookViewId="0" topLeftCell="A18">
      <selection activeCell="E11" sqref="E11"/>
    </sheetView>
  </sheetViews>
  <sheetFormatPr defaultColWidth="9.00390625" defaultRowHeight="12.75"/>
  <cols>
    <col min="1" max="1" width="37.125" style="38" customWidth="1"/>
    <col min="2" max="2" width="7.25390625" style="38" customWidth="1"/>
    <col min="3" max="4" width="15.125" style="38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446" t="s">
        <v>179</v>
      </c>
      <c r="B1" s="447"/>
      <c r="C1" s="447"/>
      <c r="D1" s="448"/>
      <c r="E1" s="448"/>
      <c r="P1" s="107" t="s">
        <v>0</v>
      </c>
    </row>
    <row r="2" spans="1:16" ht="147" customHeight="1">
      <c r="A2" s="40"/>
      <c r="B2" s="42" t="s">
        <v>7</v>
      </c>
      <c r="C2" s="47" t="s">
        <v>172</v>
      </c>
      <c r="D2" s="47" t="s">
        <v>173</v>
      </c>
      <c r="E2" s="76" t="s">
        <v>220</v>
      </c>
      <c r="F2" s="46" t="s">
        <v>166</v>
      </c>
      <c r="G2" s="46" t="s">
        <v>151</v>
      </c>
      <c r="H2" s="46" t="s">
        <v>165</v>
      </c>
      <c r="I2" s="46" t="s">
        <v>164</v>
      </c>
      <c r="J2" s="47" t="s">
        <v>163</v>
      </c>
      <c r="K2" s="47" t="s">
        <v>174</v>
      </c>
      <c r="L2" s="47" t="s">
        <v>168</v>
      </c>
      <c r="M2" s="47" t="s">
        <v>169</v>
      </c>
      <c r="N2" s="47" t="s">
        <v>180</v>
      </c>
      <c r="O2" s="47" t="s">
        <v>170</v>
      </c>
      <c r="P2" s="47" t="s">
        <v>175</v>
      </c>
    </row>
    <row r="3" spans="1:16" ht="12.75">
      <c r="A3" s="1" t="s">
        <v>4</v>
      </c>
      <c r="B3" s="1" t="s">
        <v>5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3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3">
        <v>13</v>
      </c>
      <c r="P3" s="41">
        <v>14</v>
      </c>
    </row>
    <row r="4" spans="1:16" ht="12.75">
      <c r="A4" s="19" t="s">
        <v>134</v>
      </c>
      <c r="B4" s="33">
        <v>2445</v>
      </c>
      <c r="C4" s="344">
        <v>23115</v>
      </c>
      <c r="D4" s="344">
        <v>15631</v>
      </c>
      <c r="E4" s="344">
        <v>9739</v>
      </c>
      <c r="F4" s="344">
        <v>3945</v>
      </c>
      <c r="G4" s="344">
        <v>1810</v>
      </c>
      <c r="H4" s="344">
        <v>137</v>
      </c>
      <c r="I4" s="344">
        <v>0</v>
      </c>
      <c r="J4" s="344">
        <v>0</v>
      </c>
      <c r="K4" s="344">
        <v>7484</v>
      </c>
      <c r="L4" s="344">
        <v>3853</v>
      </c>
      <c r="M4" s="344">
        <v>1670</v>
      </c>
      <c r="N4" s="344">
        <v>1864</v>
      </c>
      <c r="O4" s="344">
        <v>97</v>
      </c>
      <c r="P4" s="344">
        <v>0</v>
      </c>
    </row>
    <row r="5" spans="1:16" ht="57" customHeight="1">
      <c r="A5" s="19" t="s">
        <v>153</v>
      </c>
      <c r="B5" s="33">
        <v>2455</v>
      </c>
      <c r="C5" s="344">
        <v>975</v>
      </c>
      <c r="D5" s="344">
        <v>975</v>
      </c>
      <c r="E5" s="344">
        <v>935</v>
      </c>
      <c r="F5" s="344">
        <v>40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 s="344">
        <v>0</v>
      </c>
      <c r="P5" s="344">
        <v>0</v>
      </c>
    </row>
    <row r="6" spans="1:16" ht="54" customHeight="1">
      <c r="A6" s="39" t="s">
        <v>154</v>
      </c>
      <c r="B6" s="33">
        <v>2465</v>
      </c>
      <c r="C6" s="344">
        <v>13</v>
      </c>
      <c r="D6" s="344">
        <v>13</v>
      </c>
      <c r="E6" s="344">
        <v>10</v>
      </c>
      <c r="F6" s="344">
        <v>3</v>
      </c>
      <c r="G6" s="344">
        <v>0</v>
      </c>
      <c r="H6" s="344">
        <v>0</v>
      </c>
      <c r="I6" s="344">
        <v>0</v>
      </c>
      <c r="J6" s="344">
        <v>0</v>
      </c>
      <c r="K6" s="344">
        <v>0</v>
      </c>
      <c r="L6" s="344">
        <v>0</v>
      </c>
      <c r="M6" s="344">
        <v>0</v>
      </c>
      <c r="N6" s="344">
        <v>0</v>
      </c>
      <c r="O6" s="344">
        <v>0</v>
      </c>
      <c r="P6" s="344">
        <v>0</v>
      </c>
    </row>
    <row r="7" spans="1:16" ht="41.25" customHeight="1">
      <c r="A7" s="19" t="s">
        <v>155</v>
      </c>
      <c r="B7" s="33">
        <v>2475</v>
      </c>
      <c r="C7" s="344">
        <v>181328</v>
      </c>
      <c r="D7" s="344">
        <v>181328</v>
      </c>
      <c r="E7" s="344">
        <v>143286</v>
      </c>
      <c r="F7" s="344">
        <v>2213</v>
      </c>
      <c r="G7" s="344">
        <v>35375</v>
      </c>
      <c r="H7" s="344">
        <v>454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344">
        <v>0</v>
      </c>
    </row>
    <row r="8" spans="1:16" ht="18" customHeight="1">
      <c r="A8" s="19" t="s">
        <v>156</v>
      </c>
      <c r="B8" s="33">
        <v>2485</v>
      </c>
      <c r="C8" s="344">
        <v>21593026</v>
      </c>
      <c r="D8" s="344">
        <v>13927499</v>
      </c>
      <c r="E8" s="344">
        <v>7798037</v>
      </c>
      <c r="F8" s="344">
        <v>4370722</v>
      </c>
      <c r="G8" s="344">
        <v>1203646</v>
      </c>
      <c r="H8" s="344">
        <v>420350</v>
      </c>
      <c r="I8" s="344">
        <v>80264</v>
      </c>
      <c r="J8" s="344">
        <v>54480</v>
      </c>
      <c r="K8" s="344">
        <v>7665527</v>
      </c>
      <c r="L8" s="344">
        <v>1822510</v>
      </c>
      <c r="M8" s="344">
        <v>1278468</v>
      </c>
      <c r="N8" s="344">
        <v>2970615</v>
      </c>
      <c r="O8" s="344">
        <v>1593934</v>
      </c>
      <c r="P8" s="344">
        <v>28</v>
      </c>
    </row>
    <row r="9" spans="1:16" ht="82.5" customHeight="1">
      <c r="A9" s="30" t="s">
        <v>149</v>
      </c>
      <c r="B9" s="35">
        <v>2495</v>
      </c>
      <c r="C9" s="344">
        <v>6041546</v>
      </c>
      <c r="D9" s="344">
        <v>5365643</v>
      </c>
      <c r="E9" s="344">
        <v>2807223</v>
      </c>
      <c r="F9" s="344">
        <v>2215382</v>
      </c>
      <c r="G9" s="344">
        <v>266045</v>
      </c>
      <c r="H9" s="344">
        <v>62344</v>
      </c>
      <c r="I9" s="344">
        <v>9222</v>
      </c>
      <c r="J9" s="344">
        <v>5427</v>
      </c>
      <c r="K9" s="344">
        <v>675903</v>
      </c>
      <c r="L9" s="344">
        <v>218053</v>
      </c>
      <c r="M9" s="344">
        <v>144456</v>
      </c>
      <c r="N9" s="344">
        <v>181739</v>
      </c>
      <c r="O9" s="344">
        <v>131655</v>
      </c>
      <c r="P9" s="344">
        <v>0</v>
      </c>
    </row>
    <row r="10" spans="1:16" ht="106.5" customHeight="1">
      <c r="A10" s="31" t="s">
        <v>150</v>
      </c>
      <c r="B10" s="35">
        <v>2500</v>
      </c>
      <c r="C10" s="344">
        <v>1348484</v>
      </c>
      <c r="D10" s="344">
        <v>1142596</v>
      </c>
      <c r="E10" s="344">
        <v>646367</v>
      </c>
      <c r="F10" s="344">
        <v>446571</v>
      </c>
      <c r="G10" s="344">
        <v>26796</v>
      </c>
      <c r="H10" s="344">
        <v>18820</v>
      </c>
      <c r="I10" s="344">
        <v>2367</v>
      </c>
      <c r="J10" s="344">
        <v>1675</v>
      </c>
      <c r="K10" s="344">
        <v>205888</v>
      </c>
      <c r="L10" s="344">
        <v>156739</v>
      </c>
      <c r="M10" s="344">
        <v>37153</v>
      </c>
      <c r="N10" s="344">
        <v>7399</v>
      </c>
      <c r="O10" s="344">
        <v>4597</v>
      </c>
      <c r="P10" s="344">
        <v>0</v>
      </c>
    </row>
    <row r="11" spans="1:16" ht="134.25" customHeight="1">
      <c r="A11" s="29" t="s">
        <v>197</v>
      </c>
      <c r="B11" s="35">
        <v>2503</v>
      </c>
      <c r="C11" s="344">
        <v>14202996</v>
      </c>
      <c r="D11" s="344">
        <v>7419260</v>
      </c>
      <c r="E11" s="344">
        <v>4344446</v>
      </c>
      <c r="F11" s="344">
        <v>1708769</v>
      </c>
      <c r="G11" s="344">
        <v>910806</v>
      </c>
      <c r="H11" s="344">
        <v>339185</v>
      </c>
      <c r="I11" s="344">
        <v>68676</v>
      </c>
      <c r="J11" s="344">
        <v>47378</v>
      </c>
      <c r="K11" s="344">
        <v>6783736</v>
      </c>
      <c r="L11" s="344">
        <v>1447719</v>
      </c>
      <c r="M11" s="344">
        <v>1096858</v>
      </c>
      <c r="N11" s="344">
        <v>2781478</v>
      </c>
      <c r="O11" s="344">
        <v>1457681</v>
      </c>
      <c r="P11" s="344">
        <v>28</v>
      </c>
    </row>
    <row r="12" spans="1:16" ht="18.75" customHeight="1">
      <c r="A12" s="19" t="s">
        <v>157</v>
      </c>
      <c r="B12" s="32">
        <v>2505</v>
      </c>
      <c r="C12" s="344">
        <v>5382390</v>
      </c>
      <c r="D12" s="344">
        <v>5382390</v>
      </c>
      <c r="E12" s="344">
        <v>4776959</v>
      </c>
      <c r="F12" s="344">
        <v>561193</v>
      </c>
      <c r="G12" s="344">
        <v>308</v>
      </c>
      <c r="H12" s="344">
        <v>32</v>
      </c>
      <c r="I12" s="344">
        <v>37028</v>
      </c>
      <c r="J12" s="344">
        <v>6870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4">
        <v>0</v>
      </c>
    </row>
    <row r="13" spans="1:16" ht="12.75">
      <c r="A13" s="20" t="s">
        <v>158</v>
      </c>
      <c r="B13" s="36">
        <v>2515</v>
      </c>
      <c r="C13" s="344">
        <v>12854734</v>
      </c>
      <c r="D13" s="344">
        <v>8045329</v>
      </c>
      <c r="E13" s="344">
        <v>5485606</v>
      </c>
      <c r="F13" s="344">
        <v>1234913</v>
      </c>
      <c r="G13" s="344">
        <v>1083853</v>
      </c>
      <c r="H13" s="344">
        <v>182685</v>
      </c>
      <c r="I13" s="344">
        <v>41946</v>
      </c>
      <c r="J13" s="344">
        <v>16326</v>
      </c>
      <c r="K13" s="344">
        <v>4809405</v>
      </c>
      <c r="L13" s="344">
        <v>2600819</v>
      </c>
      <c r="M13" s="344">
        <v>645222</v>
      </c>
      <c r="N13" s="344">
        <v>1407374</v>
      </c>
      <c r="O13" s="344">
        <v>155990</v>
      </c>
      <c r="P13" s="344">
        <v>131</v>
      </c>
    </row>
    <row r="14" spans="1:16" ht="12.75">
      <c r="A14" s="110" t="s">
        <v>246</v>
      </c>
      <c r="B14" s="32">
        <v>2525</v>
      </c>
      <c r="C14" s="344">
        <v>20571298</v>
      </c>
      <c r="D14" s="344">
        <v>20005519</v>
      </c>
      <c r="E14" s="344">
        <v>15924085</v>
      </c>
      <c r="F14" s="344">
        <v>3652514</v>
      </c>
      <c r="G14" s="344">
        <v>85465</v>
      </c>
      <c r="H14" s="344">
        <v>15024</v>
      </c>
      <c r="I14" s="344">
        <v>261342</v>
      </c>
      <c r="J14" s="344">
        <v>67089</v>
      </c>
      <c r="K14" s="344">
        <v>565779</v>
      </c>
      <c r="L14" s="344">
        <v>285641</v>
      </c>
      <c r="M14" s="344">
        <v>78624</v>
      </c>
      <c r="N14" s="344">
        <v>180701</v>
      </c>
      <c r="O14" s="344">
        <v>20813</v>
      </c>
      <c r="P14" s="344">
        <v>11</v>
      </c>
    </row>
    <row r="15" spans="1:16" ht="12.75">
      <c r="A15" s="18" t="s">
        <v>247</v>
      </c>
      <c r="B15" s="32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</row>
    <row r="16" spans="1:16" ht="12.75">
      <c r="A16" s="21" t="s">
        <v>58</v>
      </c>
      <c r="B16" s="36">
        <v>2530</v>
      </c>
      <c r="C16" s="344">
        <v>19421530</v>
      </c>
      <c r="D16" s="344">
        <v>19421530</v>
      </c>
      <c r="E16" s="344">
        <v>15570246</v>
      </c>
      <c r="F16" s="344">
        <v>3526534</v>
      </c>
      <c r="G16" s="344">
        <v>1651</v>
      </c>
      <c r="H16" s="344">
        <v>783</v>
      </c>
      <c r="I16" s="344">
        <v>257324</v>
      </c>
      <c r="J16" s="344">
        <v>64992</v>
      </c>
      <c r="K16" s="344">
        <v>0</v>
      </c>
      <c r="L16" s="344">
        <v>0</v>
      </c>
      <c r="M16" s="344">
        <v>0</v>
      </c>
      <c r="N16" s="344">
        <v>0</v>
      </c>
      <c r="O16" s="344">
        <v>0</v>
      </c>
      <c r="P16" s="344">
        <v>10</v>
      </c>
    </row>
    <row r="17" spans="1:16" ht="12.75">
      <c r="A17" s="21" t="s">
        <v>57</v>
      </c>
      <c r="B17" s="36">
        <v>2540</v>
      </c>
      <c r="C17" s="344">
        <v>1149768</v>
      </c>
      <c r="D17" s="344">
        <v>583989</v>
      </c>
      <c r="E17" s="344">
        <v>353839</v>
      </c>
      <c r="F17" s="344">
        <v>125980</v>
      </c>
      <c r="G17" s="344">
        <v>83814</v>
      </c>
      <c r="H17" s="344">
        <v>14241</v>
      </c>
      <c r="I17" s="344">
        <v>4018</v>
      </c>
      <c r="J17" s="344">
        <v>2097</v>
      </c>
      <c r="K17" s="344">
        <v>565779</v>
      </c>
      <c r="L17" s="344">
        <v>285641</v>
      </c>
      <c r="M17" s="344">
        <v>78624</v>
      </c>
      <c r="N17" s="344">
        <v>180701</v>
      </c>
      <c r="O17" s="344">
        <v>20813</v>
      </c>
      <c r="P17" s="344">
        <v>1</v>
      </c>
    </row>
    <row r="18" spans="1:16" ht="12.75">
      <c r="A18" s="111" t="s">
        <v>248</v>
      </c>
      <c r="B18" s="36">
        <v>2550</v>
      </c>
      <c r="C18" s="344">
        <v>3521562</v>
      </c>
      <c r="D18" s="344">
        <v>2591120</v>
      </c>
      <c r="E18" s="344">
        <v>1683442</v>
      </c>
      <c r="F18" s="344">
        <v>528549</v>
      </c>
      <c r="G18" s="344">
        <v>268933</v>
      </c>
      <c r="H18" s="344">
        <v>90761</v>
      </c>
      <c r="I18" s="344">
        <v>13874</v>
      </c>
      <c r="J18" s="344">
        <v>5561</v>
      </c>
      <c r="K18" s="344">
        <v>930442</v>
      </c>
      <c r="L18" s="344">
        <v>517437</v>
      </c>
      <c r="M18" s="344">
        <v>144249</v>
      </c>
      <c r="N18" s="344">
        <v>218047</v>
      </c>
      <c r="O18" s="344">
        <v>50709</v>
      </c>
      <c r="P18" s="344">
        <v>653</v>
      </c>
    </row>
    <row r="19" spans="1:16" ht="12.75">
      <c r="A19" s="111" t="s">
        <v>244</v>
      </c>
      <c r="B19" s="36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</row>
    <row r="20" spans="1:16" ht="12.75">
      <c r="A20" s="20" t="s">
        <v>58</v>
      </c>
      <c r="B20" s="36">
        <v>2555</v>
      </c>
      <c r="C20" s="344">
        <v>937067</v>
      </c>
      <c r="D20" s="344">
        <v>937047</v>
      </c>
      <c r="E20" s="344">
        <v>780729</v>
      </c>
      <c r="F20" s="344">
        <v>140806</v>
      </c>
      <c r="G20" s="344">
        <v>5</v>
      </c>
      <c r="H20" s="344">
        <v>0</v>
      </c>
      <c r="I20" s="344">
        <v>11383</v>
      </c>
      <c r="J20" s="344">
        <v>4124</v>
      </c>
      <c r="K20" s="344">
        <v>20</v>
      </c>
      <c r="L20" s="344">
        <v>0</v>
      </c>
      <c r="M20" s="344">
        <v>20</v>
      </c>
      <c r="N20" s="344">
        <v>0</v>
      </c>
      <c r="O20" s="344">
        <v>0</v>
      </c>
      <c r="P20" s="344">
        <v>605</v>
      </c>
    </row>
    <row r="21" spans="1:16" ht="12.75">
      <c r="A21" s="20" t="s">
        <v>57</v>
      </c>
      <c r="B21" s="36">
        <v>2565</v>
      </c>
      <c r="C21" s="344">
        <v>2584495</v>
      </c>
      <c r="D21" s="344">
        <v>1654073</v>
      </c>
      <c r="E21" s="344">
        <v>902713</v>
      </c>
      <c r="F21" s="344">
        <v>387743</v>
      </c>
      <c r="G21" s="344">
        <v>268928</v>
      </c>
      <c r="H21" s="344">
        <v>90761</v>
      </c>
      <c r="I21" s="344">
        <v>2491</v>
      </c>
      <c r="J21" s="344">
        <v>1437</v>
      </c>
      <c r="K21" s="344">
        <v>930422</v>
      </c>
      <c r="L21" s="344">
        <v>517437</v>
      </c>
      <c r="M21" s="344">
        <v>144229</v>
      </c>
      <c r="N21" s="344">
        <v>218047</v>
      </c>
      <c r="O21" s="344">
        <v>50709</v>
      </c>
      <c r="P21" s="344">
        <v>48</v>
      </c>
    </row>
    <row r="22" spans="1:16" ht="21" customHeight="1">
      <c r="A22" s="20" t="s">
        <v>159</v>
      </c>
      <c r="B22" s="37">
        <v>2575</v>
      </c>
      <c r="C22" s="344">
        <v>4646271</v>
      </c>
      <c r="D22" s="344">
        <v>4157867</v>
      </c>
      <c r="E22" s="344">
        <v>3855421</v>
      </c>
      <c r="F22" s="344">
        <v>183325</v>
      </c>
      <c r="G22" s="344">
        <v>109345</v>
      </c>
      <c r="H22" s="344">
        <v>9776</v>
      </c>
      <c r="I22" s="344">
        <v>0</v>
      </c>
      <c r="J22" s="344">
        <v>0</v>
      </c>
      <c r="K22" s="344">
        <v>488404</v>
      </c>
      <c r="L22" s="344">
        <v>110231</v>
      </c>
      <c r="M22" s="344">
        <v>31910</v>
      </c>
      <c r="N22" s="344">
        <v>309393</v>
      </c>
      <c r="O22" s="344">
        <v>36870</v>
      </c>
      <c r="P22" s="344">
        <v>759</v>
      </c>
    </row>
    <row r="23" spans="1:16" ht="12.75">
      <c r="A23" s="21" t="s">
        <v>160</v>
      </c>
      <c r="B23" s="15">
        <v>2730</v>
      </c>
      <c r="C23" s="344">
        <v>75260</v>
      </c>
      <c r="D23" s="344">
        <v>75260</v>
      </c>
      <c r="E23" s="344">
        <v>29078</v>
      </c>
      <c r="F23" s="344">
        <v>43335</v>
      </c>
      <c r="G23" s="344">
        <v>1817</v>
      </c>
      <c r="H23" s="344">
        <v>283</v>
      </c>
      <c r="I23" s="344">
        <v>359</v>
      </c>
      <c r="J23" s="344">
        <v>388</v>
      </c>
      <c r="K23" s="344">
        <v>0</v>
      </c>
      <c r="L23" s="344">
        <v>0</v>
      </c>
      <c r="M23" s="344">
        <v>0</v>
      </c>
      <c r="N23" s="344">
        <v>0</v>
      </c>
      <c r="O23" s="344">
        <v>0</v>
      </c>
      <c r="P23" s="343" t="s">
        <v>245</v>
      </c>
    </row>
    <row r="24" spans="1:16" ht="25.5">
      <c r="A24" s="21" t="s">
        <v>136</v>
      </c>
      <c r="B24" s="15">
        <v>2740</v>
      </c>
      <c r="C24" s="344">
        <v>542133</v>
      </c>
      <c r="D24" s="344">
        <v>496107</v>
      </c>
      <c r="E24" s="344">
        <v>113767</v>
      </c>
      <c r="F24" s="344">
        <v>375965</v>
      </c>
      <c r="G24" s="344">
        <v>126</v>
      </c>
      <c r="H24" s="344">
        <v>2804</v>
      </c>
      <c r="I24" s="344">
        <v>901</v>
      </c>
      <c r="J24" s="344">
        <v>2544</v>
      </c>
      <c r="K24" s="344">
        <v>46026</v>
      </c>
      <c r="L24" s="344">
        <v>148</v>
      </c>
      <c r="M24" s="344">
        <v>2438</v>
      </c>
      <c r="N24" s="344">
        <v>18094</v>
      </c>
      <c r="O24" s="344">
        <v>25346</v>
      </c>
      <c r="P24" s="343" t="s">
        <v>245</v>
      </c>
    </row>
    <row r="25" spans="1:16" ht="25.5">
      <c r="A25" s="21" t="s">
        <v>137</v>
      </c>
      <c r="B25" s="15">
        <v>2750</v>
      </c>
      <c r="C25" s="344">
        <v>223641</v>
      </c>
      <c r="D25" s="344">
        <v>191897</v>
      </c>
      <c r="E25" s="344">
        <v>41759</v>
      </c>
      <c r="F25" s="344">
        <v>148023</v>
      </c>
      <c r="G25" s="344">
        <v>5</v>
      </c>
      <c r="H25" s="344">
        <v>773</v>
      </c>
      <c r="I25" s="344">
        <v>226</v>
      </c>
      <c r="J25" s="344">
        <v>1111</v>
      </c>
      <c r="K25" s="344">
        <v>31744</v>
      </c>
      <c r="L25" s="344">
        <v>395</v>
      </c>
      <c r="M25" s="344">
        <v>5003</v>
      </c>
      <c r="N25" s="344">
        <v>13459</v>
      </c>
      <c r="O25" s="344">
        <v>12887</v>
      </c>
      <c r="P25" s="343" t="s">
        <v>245</v>
      </c>
    </row>
    <row r="26" spans="1:16" ht="38.25">
      <c r="A26" s="21" t="s">
        <v>161</v>
      </c>
      <c r="B26" s="15">
        <v>2760</v>
      </c>
      <c r="C26" s="344">
        <v>3803315</v>
      </c>
      <c r="D26" s="344">
        <v>3768652</v>
      </c>
      <c r="E26" s="344">
        <v>2952010</v>
      </c>
      <c r="F26" s="344">
        <v>387306</v>
      </c>
      <c r="G26" s="344">
        <v>367310</v>
      </c>
      <c r="H26" s="344">
        <v>31815</v>
      </c>
      <c r="I26" s="344">
        <v>26990</v>
      </c>
      <c r="J26" s="344">
        <v>3221</v>
      </c>
      <c r="K26" s="344">
        <v>34663</v>
      </c>
      <c r="L26" s="344">
        <v>20940</v>
      </c>
      <c r="M26" s="344">
        <v>3084</v>
      </c>
      <c r="N26" s="344">
        <v>10082</v>
      </c>
      <c r="O26" s="344">
        <v>557</v>
      </c>
      <c r="P26" s="343" t="s">
        <v>245</v>
      </c>
    </row>
    <row r="27" spans="1:16" ht="17.25" customHeight="1">
      <c r="A27" s="40" t="s">
        <v>162</v>
      </c>
      <c r="B27" s="40">
        <v>2780</v>
      </c>
      <c r="C27" s="344">
        <v>119104947</v>
      </c>
      <c r="D27" s="344">
        <v>95363725</v>
      </c>
      <c r="E27" s="344">
        <v>68219697</v>
      </c>
      <c r="F27" s="344">
        <v>20043831</v>
      </c>
      <c r="G27" s="344">
        <v>4716038</v>
      </c>
      <c r="H27" s="344">
        <v>1281028</v>
      </c>
      <c r="I27" s="344">
        <v>818411</v>
      </c>
      <c r="J27" s="344">
        <v>284720</v>
      </c>
      <c r="K27" s="344">
        <v>23741222</v>
      </c>
      <c r="L27" s="344">
        <v>7987563</v>
      </c>
      <c r="M27" s="344">
        <v>3692008</v>
      </c>
      <c r="N27" s="344">
        <v>8498993</v>
      </c>
      <c r="O27" s="344">
        <v>3562658</v>
      </c>
      <c r="P27" s="344">
        <v>2274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5" zoomScaleNormal="75" zoomScaleSheetLayoutView="55" zoomScalePageLayoutView="0" workbookViewId="0" topLeftCell="A22">
      <selection activeCell="G9" sqref="G9"/>
    </sheetView>
  </sheetViews>
  <sheetFormatPr defaultColWidth="12.875" defaultRowHeight="12.75"/>
  <cols>
    <col min="1" max="1" width="62.00390625" style="80" customWidth="1"/>
    <col min="2" max="2" width="17.875" style="78" customWidth="1"/>
    <col min="3" max="3" width="16.25390625" style="80" customWidth="1"/>
    <col min="4" max="5" width="13.625" style="80" customWidth="1"/>
    <col min="6" max="6" width="15.875" style="80" customWidth="1"/>
    <col min="7" max="7" width="12.625" style="80" customWidth="1"/>
    <col min="8" max="8" width="11.25390625" style="80" customWidth="1"/>
    <col min="9" max="9" width="10.00390625" style="80" customWidth="1"/>
    <col min="10" max="10" width="10.25390625" style="80" customWidth="1"/>
    <col min="11" max="11" width="14.00390625" style="80" customWidth="1"/>
    <col min="12" max="12" width="13.00390625" style="80" customWidth="1"/>
    <col min="13" max="13" width="10.75390625" style="80" customWidth="1"/>
    <col min="14" max="14" width="15.125" style="80" customWidth="1"/>
    <col min="15" max="15" width="12.00390625" style="80" customWidth="1"/>
    <col min="16" max="16" width="8.625" style="80" customWidth="1"/>
    <col min="17" max="17" width="31.75390625" style="80" customWidth="1"/>
    <col min="18" max="18" width="35.00390625" style="80" customWidth="1"/>
    <col min="19" max="19" width="31.875" style="80" customWidth="1"/>
    <col min="20" max="20" width="12.875" style="80" customWidth="1"/>
    <col min="21" max="21" width="18.00390625" style="80" customWidth="1"/>
    <col min="22" max="22" width="16.75390625" style="80" customWidth="1"/>
    <col min="23" max="23" width="17.375" style="80" customWidth="1"/>
    <col min="24" max="16384" width="12.875" style="80" customWidth="1"/>
  </cols>
  <sheetData>
    <row r="1" spans="1:23" ht="27" customHeight="1">
      <c r="A1" s="455" t="s">
        <v>200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79"/>
      <c r="T1" s="79"/>
      <c r="U1" s="79"/>
      <c r="V1" s="79"/>
      <c r="W1" s="79"/>
    </row>
    <row r="2" spans="1:23" ht="16.5" customHeight="1">
      <c r="A2" s="84"/>
      <c r="B2" s="85"/>
      <c r="C2" s="85"/>
      <c r="D2" s="85"/>
      <c r="E2" s="85"/>
      <c r="F2" s="456"/>
      <c r="G2" s="456"/>
      <c r="H2" s="457"/>
      <c r="I2" s="458"/>
      <c r="J2" s="86"/>
      <c r="K2" s="86"/>
      <c r="L2" s="85"/>
      <c r="M2" s="85"/>
      <c r="N2" s="85"/>
      <c r="O2" s="85"/>
      <c r="P2" s="85"/>
      <c r="Q2" s="85"/>
      <c r="R2" s="85"/>
      <c r="S2" s="87"/>
      <c r="T2" s="87"/>
      <c r="U2" s="87"/>
      <c r="V2" s="87"/>
      <c r="W2" s="87"/>
    </row>
    <row r="3" spans="1:23" ht="48" customHeight="1">
      <c r="A3" s="459" t="s">
        <v>183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88"/>
      <c r="T3" s="89"/>
      <c r="U3" s="89"/>
      <c r="V3" s="89"/>
      <c r="W3" s="88"/>
    </row>
    <row r="4" spans="1:22" ht="14.25" customHeight="1">
      <c r="A4" s="462" t="s">
        <v>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90"/>
      <c r="T4" s="90"/>
      <c r="U4" s="90"/>
      <c r="V4" s="90"/>
    </row>
    <row r="5" spans="1:23" ht="15.75" customHeight="1">
      <c r="A5" s="454"/>
      <c r="B5" s="454" t="s">
        <v>7</v>
      </c>
      <c r="C5" s="454" t="s">
        <v>18</v>
      </c>
      <c r="D5" s="91" t="s">
        <v>16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3"/>
      <c r="T5" s="93"/>
      <c r="U5" s="93"/>
      <c r="V5" s="93"/>
      <c r="W5" s="93"/>
    </row>
    <row r="6" spans="1:18" ht="12.75" customHeight="1">
      <c r="A6" s="454"/>
      <c r="B6" s="454"/>
      <c r="C6" s="454"/>
      <c r="D6" s="452" t="s">
        <v>29</v>
      </c>
      <c r="E6" s="460" t="s">
        <v>6</v>
      </c>
      <c r="F6" s="461"/>
      <c r="G6" s="452" t="s">
        <v>23</v>
      </c>
      <c r="H6" s="452" t="s">
        <v>31</v>
      </c>
      <c r="I6" s="452" t="s">
        <v>69</v>
      </c>
      <c r="J6" s="460" t="s">
        <v>6</v>
      </c>
      <c r="K6" s="461"/>
      <c r="L6" s="452" t="s">
        <v>33</v>
      </c>
      <c r="M6" s="452" t="s">
        <v>34</v>
      </c>
      <c r="N6" s="452" t="s">
        <v>76</v>
      </c>
      <c r="O6" s="452" t="s">
        <v>24</v>
      </c>
      <c r="P6" s="452" t="s">
        <v>25</v>
      </c>
      <c r="Q6" s="452" t="s">
        <v>72</v>
      </c>
      <c r="R6" s="452" t="s">
        <v>73</v>
      </c>
    </row>
    <row r="7" spans="1:18" ht="408.75" customHeight="1">
      <c r="A7" s="454"/>
      <c r="B7" s="454"/>
      <c r="C7" s="454"/>
      <c r="D7" s="453"/>
      <c r="E7" s="59" t="s">
        <v>30</v>
      </c>
      <c r="F7" s="59" t="s">
        <v>74</v>
      </c>
      <c r="G7" s="453"/>
      <c r="H7" s="453"/>
      <c r="I7" s="453"/>
      <c r="J7" s="59" t="s">
        <v>32</v>
      </c>
      <c r="K7" s="59" t="s">
        <v>40</v>
      </c>
      <c r="L7" s="453"/>
      <c r="M7" s="453"/>
      <c r="N7" s="453"/>
      <c r="O7" s="453"/>
      <c r="P7" s="453"/>
      <c r="Q7" s="453"/>
      <c r="R7" s="453"/>
    </row>
    <row r="8" spans="1:18" s="82" customFormat="1" ht="12.75">
      <c r="A8" s="81" t="s">
        <v>4</v>
      </c>
      <c r="B8" s="77" t="s">
        <v>5</v>
      </c>
      <c r="C8" s="81">
        <v>1</v>
      </c>
      <c r="D8" s="81">
        <v>2</v>
      </c>
      <c r="E8" s="81">
        <v>3</v>
      </c>
      <c r="F8" s="81">
        <v>4</v>
      </c>
      <c r="G8" s="81">
        <v>5</v>
      </c>
      <c r="H8" s="81">
        <v>6</v>
      </c>
      <c r="I8" s="81">
        <v>7</v>
      </c>
      <c r="J8" s="81">
        <v>8</v>
      </c>
      <c r="K8" s="81">
        <v>9</v>
      </c>
      <c r="L8" s="81">
        <v>10</v>
      </c>
      <c r="M8" s="81">
        <v>11</v>
      </c>
      <c r="N8" s="81">
        <v>12</v>
      </c>
      <c r="O8" s="81">
        <v>13</v>
      </c>
      <c r="P8" s="81">
        <v>14</v>
      </c>
      <c r="Q8" s="81">
        <v>15</v>
      </c>
      <c r="R8" s="81">
        <v>16</v>
      </c>
    </row>
    <row r="9" spans="1:18" s="82" customFormat="1" ht="75.75" customHeight="1">
      <c r="A9" s="67" t="s">
        <v>219</v>
      </c>
      <c r="B9" s="72">
        <v>3005</v>
      </c>
      <c r="C9" s="346">
        <v>8710475</v>
      </c>
      <c r="D9" s="346">
        <v>40154</v>
      </c>
      <c r="E9" s="346">
        <v>40154</v>
      </c>
      <c r="F9" s="346">
        <v>0</v>
      </c>
      <c r="G9" s="346">
        <v>3010</v>
      </c>
      <c r="H9" s="346">
        <v>5828</v>
      </c>
      <c r="I9" s="346">
        <v>1100</v>
      </c>
      <c r="J9" s="346">
        <v>1100</v>
      </c>
      <c r="K9" s="346">
        <v>0</v>
      </c>
      <c r="L9" s="346">
        <v>14</v>
      </c>
      <c r="M9" s="346">
        <v>81</v>
      </c>
      <c r="N9" s="346">
        <v>24091</v>
      </c>
      <c r="O9" s="346">
        <v>53460</v>
      </c>
      <c r="P9" s="346">
        <v>812393</v>
      </c>
      <c r="Q9" s="346">
        <v>6599974</v>
      </c>
      <c r="R9" s="346">
        <v>1170368</v>
      </c>
    </row>
    <row r="10" spans="1:18" ht="24" customHeight="1">
      <c r="A10" s="73" t="s">
        <v>122</v>
      </c>
      <c r="B10" s="59">
        <v>3010</v>
      </c>
      <c r="C10" s="346">
        <v>128384</v>
      </c>
      <c r="D10" s="346">
        <v>1728</v>
      </c>
      <c r="E10" s="346">
        <v>1728</v>
      </c>
      <c r="F10" s="346">
        <v>0</v>
      </c>
      <c r="G10" s="346">
        <v>3010</v>
      </c>
      <c r="H10" s="346">
        <v>2436</v>
      </c>
      <c r="I10" s="346">
        <v>0</v>
      </c>
      <c r="J10" s="346">
        <v>0</v>
      </c>
      <c r="K10" s="346">
        <v>0</v>
      </c>
      <c r="L10" s="346">
        <v>14</v>
      </c>
      <c r="M10" s="346">
        <v>81</v>
      </c>
      <c r="N10" s="346">
        <v>644</v>
      </c>
      <c r="O10" s="346">
        <v>14002</v>
      </c>
      <c r="P10" s="346">
        <v>74413</v>
      </c>
      <c r="Q10" s="346">
        <v>31209</v>
      </c>
      <c r="R10" s="346">
        <v>843</v>
      </c>
    </row>
    <row r="11" spans="1:18" ht="20.25" customHeight="1">
      <c r="A11" s="52" t="s">
        <v>222</v>
      </c>
      <c r="B11" s="10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1:18" ht="72.75" customHeight="1">
      <c r="A12" s="52" t="s">
        <v>223</v>
      </c>
      <c r="B12" s="106">
        <v>3011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0</v>
      </c>
      <c r="K12" s="346"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0</v>
      </c>
      <c r="Q12" s="346">
        <v>0</v>
      </c>
      <c r="R12" s="346">
        <v>0</v>
      </c>
    </row>
    <row r="13" spans="1:18" ht="30.75" customHeight="1">
      <c r="A13" s="112" t="s">
        <v>255</v>
      </c>
      <c r="B13" s="59">
        <v>3015</v>
      </c>
      <c r="C13" s="346">
        <v>107894</v>
      </c>
      <c r="D13" s="346">
        <v>0</v>
      </c>
      <c r="E13" s="346">
        <v>0</v>
      </c>
      <c r="F13" s="346">
        <v>0</v>
      </c>
      <c r="G13" s="346">
        <v>2998</v>
      </c>
      <c r="H13" s="346">
        <v>2148</v>
      </c>
      <c r="I13" s="346">
        <v>0</v>
      </c>
      <c r="J13" s="346">
        <v>0</v>
      </c>
      <c r="K13" s="346">
        <v>0</v>
      </c>
      <c r="L13" s="346">
        <v>0</v>
      </c>
      <c r="M13" s="346">
        <v>42</v>
      </c>
      <c r="N13" s="346">
        <v>642</v>
      </c>
      <c r="O13" s="346">
        <v>13434</v>
      </c>
      <c r="P13" s="346">
        <v>56868</v>
      </c>
      <c r="Q13" s="346">
        <v>31132</v>
      </c>
      <c r="R13" s="346">
        <v>629</v>
      </c>
    </row>
    <row r="14" spans="1:18" ht="18">
      <c r="A14" s="75" t="s">
        <v>254</v>
      </c>
      <c r="B14" s="108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</row>
    <row r="15" spans="1:18" ht="44.25" customHeight="1">
      <c r="A15" s="68" t="s">
        <v>66</v>
      </c>
      <c r="B15" s="59">
        <v>3020</v>
      </c>
      <c r="C15" s="346">
        <v>35271</v>
      </c>
      <c r="D15" s="346">
        <v>0</v>
      </c>
      <c r="E15" s="346">
        <v>0</v>
      </c>
      <c r="F15" s="346">
        <v>0</v>
      </c>
      <c r="G15" s="346">
        <v>2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46">
        <v>0</v>
      </c>
      <c r="N15" s="346">
        <v>0</v>
      </c>
      <c r="O15" s="346">
        <v>0</v>
      </c>
      <c r="P15" s="346">
        <v>35161</v>
      </c>
      <c r="Q15" s="346">
        <v>0</v>
      </c>
      <c r="R15" s="346">
        <v>108</v>
      </c>
    </row>
    <row r="16" spans="1:18" ht="19.5" customHeight="1">
      <c r="A16" s="73" t="s">
        <v>126</v>
      </c>
      <c r="B16" s="59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</row>
    <row r="17" spans="1:18" ht="56.25" customHeight="1">
      <c r="A17" s="68" t="s">
        <v>129</v>
      </c>
      <c r="B17" s="59">
        <v>3030</v>
      </c>
      <c r="C17" s="346">
        <v>31372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46">
        <v>0</v>
      </c>
      <c r="N17" s="346">
        <v>0</v>
      </c>
      <c r="O17" s="346">
        <v>0</v>
      </c>
      <c r="P17" s="346">
        <v>30658</v>
      </c>
      <c r="Q17" s="346">
        <v>713</v>
      </c>
      <c r="R17" s="346">
        <v>0</v>
      </c>
    </row>
    <row r="18" spans="1:18" ht="53.25" customHeight="1">
      <c r="A18" s="68" t="s">
        <v>140</v>
      </c>
      <c r="B18" s="59">
        <v>3033</v>
      </c>
      <c r="C18" s="346">
        <v>9408</v>
      </c>
      <c r="D18" s="346">
        <v>0</v>
      </c>
      <c r="E18" s="346">
        <v>0</v>
      </c>
      <c r="F18" s="346">
        <v>0</v>
      </c>
      <c r="G18" s="346">
        <v>0</v>
      </c>
      <c r="H18" s="346">
        <v>0</v>
      </c>
      <c r="I18" s="346">
        <v>0</v>
      </c>
      <c r="J18" s="346">
        <v>0</v>
      </c>
      <c r="K18" s="346">
        <v>0</v>
      </c>
      <c r="L18" s="346">
        <v>0</v>
      </c>
      <c r="M18" s="346">
        <v>0</v>
      </c>
      <c r="N18" s="346">
        <v>9408</v>
      </c>
      <c r="O18" s="346">
        <v>0</v>
      </c>
      <c r="P18" s="346">
        <v>0</v>
      </c>
      <c r="Q18" s="346">
        <v>0</v>
      </c>
      <c r="R18" s="346">
        <v>0</v>
      </c>
    </row>
    <row r="19" spans="1:18" ht="56.25" customHeight="1">
      <c r="A19" s="112" t="s">
        <v>249</v>
      </c>
      <c r="B19" s="59">
        <v>3035</v>
      </c>
      <c r="C19" s="346">
        <v>20490</v>
      </c>
      <c r="D19" s="346">
        <v>1728</v>
      </c>
      <c r="E19" s="346">
        <v>1728</v>
      </c>
      <c r="F19" s="346">
        <v>0</v>
      </c>
      <c r="G19" s="346">
        <v>12</v>
      </c>
      <c r="H19" s="346">
        <v>288</v>
      </c>
      <c r="I19" s="346">
        <v>0</v>
      </c>
      <c r="J19" s="346">
        <v>0</v>
      </c>
      <c r="K19" s="346">
        <v>0</v>
      </c>
      <c r="L19" s="346">
        <v>14</v>
      </c>
      <c r="M19" s="346">
        <v>39</v>
      </c>
      <c r="N19" s="346">
        <v>2</v>
      </c>
      <c r="O19" s="346">
        <v>568</v>
      </c>
      <c r="P19" s="346">
        <v>17545</v>
      </c>
      <c r="Q19" s="346">
        <v>77</v>
      </c>
      <c r="R19" s="346">
        <v>214</v>
      </c>
    </row>
    <row r="20" spans="1:18" ht="18">
      <c r="A20" s="112" t="s">
        <v>6</v>
      </c>
      <c r="B20" s="108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</row>
    <row r="21" spans="1:18" ht="21.75" customHeight="1">
      <c r="A21" s="68" t="s">
        <v>106</v>
      </c>
      <c r="B21" s="59">
        <v>3040</v>
      </c>
      <c r="C21" s="346">
        <v>13842</v>
      </c>
      <c r="D21" s="346">
        <v>1728</v>
      </c>
      <c r="E21" s="346">
        <v>1728</v>
      </c>
      <c r="F21" s="346">
        <v>0</v>
      </c>
      <c r="G21" s="346">
        <v>10</v>
      </c>
      <c r="H21" s="346">
        <v>288</v>
      </c>
      <c r="I21" s="346">
        <v>0</v>
      </c>
      <c r="J21" s="346">
        <v>0</v>
      </c>
      <c r="K21" s="346">
        <v>0</v>
      </c>
      <c r="L21" s="346">
        <v>14</v>
      </c>
      <c r="M21" s="346">
        <v>27</v>
      </c>
      <c r="N21" s="346">
        <v>2</v>
      </c>
      <c r="O21" s="346">
        <v>561</v>
      </c>
      <c r="P21" s="346">
        <v>10941</v>
      </c>
      <c r="Q21" s="346">
        <v>77</v>
      </c>
      <c r="R21" s="346">
        <v>191</v>
      </c>
    </row>
    <row r="22" spans="1:18" ht="23.25" customHeight="1">
      <c r="A22" s="68" t="s">
        <v>107</v>
      </c>
      <c r="B22" s="59">
        <v>3045</v>
      </c>
      <c r="C22" s="346">
        <v>6648</v>
      </c>
      <c r="D22" s="346">
        <v>0</v>
      </c>
      <c r="E22" s="346">
        <v>0</v>
      </c>
      <c r="F22" s="346">
        <v>0</v>
      </c>
      <c r="G22" s="346">
        <v>2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12</v>
      </c>
      <c r="N22" s="346">
        <v>0</v>
      </c>
      <c r="O22" s="346">
        <v>7</v>
      </c>
      <c r="P22" s="346">
        <v>6604</v>
      </c>
      <c r="Q22" s="346">
        <v>0</v>
      </c>
      <c r="R22" s="346">
        <v>23</v>
      </c>
    </row>
    <row r="23" spans="1:18" ht="59.25" customHeight="1">
      <c r="A23" s="94" t="s">
        <v>114</v>
      </c>
      <c r="B23" s="59">
        <v>3050</v>
      </c>
      <c r="C23" s="346">
        <v>13618</v>
      </c>
      <c r="D23" s="346">
        <v>1722</v>
      </c>
      <c r="E23" s="346">
        <v>1722</v>
      </c>
      <c r="F23" s="346">
        <v>0</v>
      </c>
      <c r="G23" s="346">
        <v>5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  <c r="M23" s="346">
        <v>0</v>
      </c>
      <c r="N23" s="346">
        <v>0</v>
      </c>
      <c r="O23" s="346">
        <v>0</v>
      </c>
      <c r="P23" s="346">
        <v>11803</v>
      </c>
      <c r="Q23" s="346">
        <v>26</v>
      </c>
      <c r="R23" s="346">
        <v>61</v>
      </c>
    </row>
    <row r="24" spans="1:18" ht="27.75" customHeight="1">
      <c r="A24" s="73" t="s">
        <v>126</v>
      </c>
      <c r="B24" s="59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</row>
    <row r="25" spans="1:18" ht="59.25" customHeight="1">
      <c r="A25" s="69" t="s">
        <v>129</v>
      </c>
      <c r="B25" s="59">
        <v>3055</v>
      </c>
      <c r="C25" s="346">
        <v>31297</v>
      </c>
      <c r="D25" s="346">
        <v>1728</v>
      </c>
      <c r="E25" s="346">
        <v>1728</v>
      </c>
      <c r="F25" s="346">
        <v>0</v>
      </c>
      <c r="G25" s="346">
        <v>10</v>
      </c>
      <c r="H25" s="346">
        <v>641</v>
      </c>
      <c r="I25" s="346">
        <v>0</v>
      </c>
      <c r="J25" s="346">
        <v>0</v>
      </c>
      <c r="K25" s="346">
        <v>0</v>
      </c>
      <c r="L25" s="346">
        <v>14</v>
      </c>
      <c r="M25" s="346">
        <v>39</v>
      </c>
      <c r="N25" s="346">
        <v>8958</v>
      </c>
      <c r="O25" s="346">
        <v>561</v>
      </c>
      <c r="P25" s="346">
        <v>18894</v>
      </c>
      <c r="Q25" s="346">
        <v>220</v>
      </c>
      <c r="R25" s="346">
        <v>230</v>
      </c>
    </row>
    <row r="26" spans="1:18" ht="77.25" customHeight="1">
      <c r="A26" s="69" t="s">
        <v>130</v>
      </c>
      <c r="B26" s="59">
        <v>3057</v>
      </c>
      <c r="C26" s="346">
        <v>9014</v>
      </c>
      <c r="D26" s="346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9014</v>
      </c>
      <c r="O26" s="346">
        <v>0</v>
      </c>
      <c r="P26" s="346">
        <v>0</v>
      </c>
      <c r="Q26" s="346">
        <v>0</v>
      </c>
      <c r="R26" s="346">
        <v>0</v>
      </c>
    </row>
    <row r="27" spans="1:18" ht="42.75" customHeight="1">
      <c r="A27" s="70" t="s">
        <v>111</v>
      </c>
      <c r="B27" s="59">
        <v>3060</v>
      </c>
      <c r="C27" s="346">
        <v>33625</v>
      </c>
      <c r="D27" s="346">
        <v>28263</v>
      </c>
      <c r="E27" s="346">
        <v>28263</v>
      </c>
      <c r="F27" s="346">
        <v>0</v>
      </c>
      <c r="G27" s="346">
        <v>0</v>
      </c>
      <c r="H27" s="346">
        <v>3039</v>
      </c>
      <c r="I27" s="346">
        <v>0</v>
      </c>
      <c r="J27" s="346">
        <v>0</v>
      </c>
      <c r="K27" s="346">
        <v>0</v>
      </c>
      <c r="L27" s="346">
        <v>0</v>
      </c>
      <c r="M27" s="346">
        <v>0</v>
      </c>
      <c r="N27" s="346">
        <v>0</v>
      </c>
      <c r="O27" s="346">
        <v>0</v>
      </c>
      <c r="P27" s="346">
        <v>2323</v>
      </c>
      <c r="Q27" s="346">
        <v>0</v>
      </c>
      <c r="R27" s="346">
        <v>0</v>
      </c>
    </row>
    <row r="28" spans="1:18" ht="36" customHeight="1">
      <c r="A28" s="94" t="s">
        <v>21</v>
      </c>
      <c r="B28" s="59">
        <v>3065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</row>
    <row r="29" spans="1:18" ht="36" customHeight="1">
      <c r="A29" s="94" t="s">
        <v>17</v>
      </c>
      <c r="B29" s="59">
        <v>3070</v>
      </c>
      <c r="C29" s="346">
        <v>0</v>
      </c>
      <c r="D29" s="346">
        <v>0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  <c r="N29" s="346">
        <v>0</v>
      </c>
      <c r="O29" s="346">
        <v>0</v>
      </c>
      <c r="P29" s="346">
        <v>0</v>
      </c>
      <c r="Q29" s="346">
        <v>0</v>
      </c>
      <c r="R29" s="346">
        <v>0</v>
      </c>
    </row>
    <row r="30" spans="1:18" ht="91.5" customHeight="1">
      <c r="A30" s="94" t="s">
        <v>39</v>
      </c>
      <c r="B30" s="59">
        <v>3075</v>
      </c>
      <c r="C30" s="346">
        <v>5362</v>
      </c>
      <c r="D30" s="346">
        <v>0</v>
      </c>
      <c r="E30" s="346">
        <v>0</v>
      </c>
      <c r="F30" s="346">
        <v>0</v>
      </c>
      <c r="G30" s="346">
        <v>0</v>
      </c>
      <c r="H30" s="346">
        <v>3039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46">
        <v>0</v>
      </c>
      <c r="P30" s="346">
        <v>2323</v>
      </c>
      <c r="Q30" s="346">
        <v>0</v>
      </c>
      <c r="R30" s="346">
        <v>0</v>
      </c>
    </row>
    <row r="31" spans="1:18" ht="49.5" customHeight="1">
      <c r="A31" s="68" t="s">
        <v>67</v>
      </c>
      <c r="B31" s="59">
        <v>3080</v>
      </c>
      <c r="C31" s="346">
        <v>65</v>
      </c>
      <c r="D31" s="346">
        <v>0</v>
      </c>
      <c r="E31" s="346">
        <v>0</v>
      </c>
      <c r="F31" s="346">
        <v>0</v>
      </c>
      <c r="G31" s="346">
        <v>0</v>
      </c>
      <c r="H31" s="346">
        <v>0</v>
      </c>
      <c r="I31" s="346">
        <v>0</v>
      </c>
      <c r="J31" s="346">
        <v>0</v>
      </c>
      <c r="K31" s="346">
        <v>0</v>
      </c>
      <c r="L31" s="346">
        <v>0</v>
      </c>
      <c r="M31" s="346">
        <v>0</v>
      </c>
      <c r="N31" s="346">
        <v>0</v>
      </c>
      <c r="O31" s="346">
        <v>0</v>
      </c>
      <c r="P31" s="346">
        <v>65</v>
      </c>
      <c r="Q31" s="346">
        <v>0</v>
      </c>
      <c r="R31" s="346">
        <v>0</v>
      </c>
    </row>
    <row r="32" spans="1:18" ht="57" customHeight="1">
      <c r="A32" s="94" t="s">
        <v>117</v>
      </c>
      <c r="B32" s="59">
        <v>3083</v>
      </c>
      <c r="C32" s="346">
        <v>28263</v>
      </c>
      <c r="D32" s="346">
        <v>28263</v>
      </c>
      <c r="E32" s="346">
        <v>28263</v>
      </c>
      <c r="F32" s="346"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</row>
    <row r="33" spans="1:18" ht="69" customHeight="1">
      <c r="A33" s="68" t="s">
        <v>118</v>
      </c>
      <c r="B33" s="59">
        <v>3084</v>
      </c>
      <c r="C33" s="346">
        <v>28263</v>
      </c>
      <c r="D33" s="346">
        <v>28263</v>
      </c>
      <c r="E33" s="346">
        <v>28263</v>
      </c>
      <c r="F33" s="346">
        <v>0</v>
      </c>
      <c r="G33" s="346">
        <v>0</v>
      </c>
      <c r="H33" s="346">
        <v>0</v>
      </c>
      <c r="I33" s="346">
        <v>0</v>
      </c>
      <c r="J33" s="346">
        <v>0</v>
      </c>
      <c r="K33" s="346">
        <v>0</v>
      </c>
      <c r="L33" s="346">
        <v>0</v>
      </c>
      <c r="M33" s="346">
        <v>0</v>
      </c>
      <c r="N33" s="346">
        <v>0</v>
      </c>
      <c r="O33" s="346">
        <v>0</v>
      </c>
      <c r="P33" s="346">
        <v>0</v>
      </c>
      <c r="Q33" s="346">
        <v>0</v>
      </c>
      <c r="R33" s="346">
        <v>0</v>
      </c>
    </row>
    <row r="34" spans="1:18" ht="76.5" customHeight="1">
      <c r="A34" s="68" t="s">
        <v>119</v>
      </c>
      <c r="B34" s="59">
        <v>3085</v>
      </c>
      <c r="C34" s="346">
        <v>0</v>
      </c>
      <c r="D34" s="346">
        <v>0</v>
      </c>
      <c r="E34" s="346">
        <v>0</v>
      </c>
      <c r="F34" s="346">
        <v>0</v>
      </c>
      <c r="G34" s="346">
        <v>0</v>
      </c>
      <c r="H34" s="346">
        <v>0</v>
      </c>
      <c r="I34" s="346">
        <v>0</v>
      </c>
      <c r="J34" s="346">
        <v>0</v>
      </c>
      <c r="K34" s="346">
        <v>0</v>
      </c>
      <c r="L34" s="346">
        <v>0</v>
      </c>
      <c r="M34" s="346">
        <v>0</v>
      </c>
      <c r="N34" s="346">
        <v>0</v>
      </c>
      <c r="O34" s="346">
        <v>0</v>
      </c>
      <c r="P34" s="346">
        <v>0</v>
      </c>
      <c r="Q34" s="346">
        <v>0</v>
      </c>
      <c r="R34" s="346">
        <v>0</v>
      </c>
    </row>
    <row r="35" spans="1:23" ht="67.5" customHeight="1">
      <c r="A35" s="74" t="s">
        <v>112</v>
      </c>
      <c r="B35" s="59">
        <v>3090</v>
      </c>
      <c r="C35" s="346">
        <v>0</v>
      </c>
      <c r="D35" s="346">
        <v>0</v>
      </c>
      <c r="E35" s="346">
        <v>0</v>
      </c>
      <c r="F35" s="346">
        <v>0</v>
      </c>
      <c r="G35" s="346">
        <v>0</v>
      </c>
      <c r="H35" s="346">
        <v>0</v>
      </c>
      <c r="I35" s="346">
        <v>0</v>
      </c>
      <c r="J35" s="346">
        <v>0</v>
      </c>
      <c r="K35" s="346">
        <v>0</v>
      </c>
      <c r="L35" s="346">
        <v>0</v>
      </c>
      <c r="M35" s="346">
        <v>0</v>
      </c>
      <c r="N35" s="346">
        <v>0</v>
      </c>
      <c r="O35" s="346">
        <v>0</v>
      </c>
      <c r="P35" s="346">
        <v>0</v>
      </c>
      <c r="Q35" s="346">
        <v>0</v>
      </c>
      <c r="R35" s="346">
        <v>0</v>
      </c>
      <c r="S35" s="83"/>
      <c r="T35" s="83"/>
      <c r="U35" s="83"/>
      <c r="V35" s="83"/>
      <c r="W35" s="83"/>
    </row>
    <row r="36" spans="1:23" ht="18">
      <c r="A36" s="113" t="s">
        <v>250</v>
      </c>
      <c r="B36" s="108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83"/>
      <c r="T36" s="83"/>
      <c r="U36" s="83"/>
      <c r="V36" s="83"/>
      <c r="W36" s="83"/>
    </row>
    <row r="37" spans="1:18" ht="96" customHeight="1">
      <c r="A37" s="114" t="s">
        <v>251</v>
      </c>
      <c r="B37" s="59">
        <v>3100</v>
      </c>
      <c r="C37" s="346">
        <v>0</v>
      </c>
      <c r="D37" s="346">
        <v>0</v>
      </c>
      <c r="E37" s="346">
        <v>0</v>
      </c>
      <c r="F37" s="346">
        <v>0</v>
      </c>
      <c r="G37" s="346">
        <v>0</v>
      </c>
      <c r="H37" s="346">
        <v>0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6">
        <v>0</v>
      </c>
      <c r="O37" s="346">
        <v>0</v>
      </c>
      <c r="P37" s="346">
        <v>0</v>
      </c>
      <c r="Q37" s="346">
        <v>0</v>
      </c>
      <c r="R37" s="346">
        <v>0</v>
      </c>
    </row>
    <row r="38" spans="1:18" ht="65.25" customHeight="1">
      <c r="A38" s="94" t="s">
        <v>125</v>
      </c>
      <c r="B38" s="59">
        <v>3105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346">
        <v>0</v>
      </c>
      <c r="M38" s="346">
        <v>0</v>
      </c>
      <c r="N38" s="346">
        <v>0</v>
      </c>
      <c r="O38" s="346">
        <v>0</v>
      </c>
      <c r="P38" s="346">
        <v>0</v>
      </c>
      <c r="Q38" s="346">
        <v>0</v>
      </c>
      <c r="R38" s="346">
        <v>0</v>
      </c>
    </row>
    <row r="39" spans="1:18" ht="54.75" customHeight="1">
      <c r="A39" s="94" t="s">
        <v>120</v>
      </c>
      <c r="B39" s="59">
        <v>3107</v>
      </c>
      <c r="C39" s="346">
        <v>0</v>
      </c>
      <c r="D39" s="346">
        <v>0</v>
      </c>
      <c r="E39" s="346">
        <v>0</v>
      </c>
      <c r="F39" s="346">
        <v>0</v>
      </c>
      <c r="G39" s="346">
        <v>0</v>
      </c>
      <c r="H39" s="346">
        <v>0</v>
      </c>
      <c r="I39" s="346">
        <v>0</v>
      </c>
      <c r="J39" s="346">
        <v>0</v>
      </c>
      <c r="K39" s="346">
        <v>0</v>
      </c>
      <c r="L39" s="346">
        <v>0</v>
      </c>
      <c r="M39" s="346">
        <v>0</v>
      </c>
      <c r="N39" s="346">
        <v>0</v>
      </c>
      <c r="O39" s="346">
        <v>0</v>
      </c>
      <c r="P39" s="346">
        <v>0</v>
      </c>
      <c r="Q39" s="346">
        <v>0</v>
      </c>
      <c r="R39" s="346">
        <v>0</v>
      </c>
    </row>
    <row r="40" spans="1:18" ht="26.25" customHeight="1">
      <c r="A40" s="73" t="s">
        <v>126</v>
      </c>
      <c r="B40" s="59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</row>
    <row r="41" spans="1:18" ht="24.75" customHeight="1">
      <c r="A41" s="95" t="s">
        <v>142</v>
      </c>
      <c r="B41" s="59">
        <v>3108</v>
      </c>
      <c r="C41" s="346">
        <v>645</v>
      </c>
      <c r="D41" s="346">
        <v>0</v>
      </c>
      <c r="E41" s="346">
        <v>0</v>
      </c>
      <c r="F41" s="346">
        <v>0</v>
      </c>
      <c r="G41" s="346">
        <v>0</v>
      </c>
      <c r="H41" s="346">
        <v>0</v>
      </c>
      <c r="I41" s="346">
        <v>0</v>
      </c>
      <c r="J41" s="346">
        <v>0</v>
      </c>
      <c r="K41" s="346">
        <v>0</v>
      </c>
      <c r="L41" s="346">
        <v>0</v>
      </c>
      <c r="M41" s="346">
        <v>0</v>
      </c>
      <c r="N41" s="346">
        <v>645</v>
      </c>
      <c r="O41" s="346">
        <v>0</v>
      </c>
      <c r="P41" s="346">
        <v>0</v>
      </c>
      <c r="Q41" s="346">
        <v>0</v>
      </c>
      <c r="R41" s="346">
        <v>0</v>
      </c>
    </row>
    <row r="42" spans="1:18" ht="54.75" customHeight="1">
      <c r="A42" s="115" t="s">
        <v>252</v>
      </c>
      <c r="B42" s="59">
        <v>3110</v>
      </c>
      <c r="C42" s="346">
        <v>5996150</v>
      </c>
      <c r="D42" s="346">
        <v>0</v>
      </c>
      <c r="E42" s="346">
        <v>0</v>
      </c>
      <c r="F42" s="346">
        <v>0</v>
      </c>
      <c r="G42" s="346">
        <v>0</v>
      </c>
      <c r="H42" s="346">
        <v>0</v>
      </c>
      <c r="I42" s="346">
        <v>0</v>
      </c>
      <c r="J42" s="346">
        <v>0</v>
      </c>
      <c r="K42" s="346">
        <v>0</v>
      </c>
      <c r="L42" s="346">
        <v>0</v>
      </c>
      <c r="M42" s="346">
        <v>0</v>
      </c>
      <c r="N42" s="346">
        <v>5025</v>
      </c>
      <c r="O42" s="346">
        <v>33956</v>
      </c>
      <c r="P42" s="346">
        <v>485990</v>
      </c>
      <c r="Q42" s="346">
        <v>4638904</v>
      </c>
      <c r="R42" s="346">
        <v>832275</v>
      </c>
    </row>
    <row r="43" spans="1:18" ht="18">
      <c r="A43" s="116" t="s">
        <v>243</v>
      </c>
      <c r="B43" s="108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</row>
    <row r="44" spans="1:18" ht="17.25" customHeight="1">
      <c r="A44" s="96" t="s">
        <v>145</v>
      </c>
      <c r="B44" s="59">
        <v>3111</v>
      </c>
      <c r="C44" s="346">
        <v>0</v>
      </c>
      <c r="D44" s="346">
        <v>0</v>
      </c>
      <c r="E44" s="346">
        <v>0</v>
      </c>
      <c r="F44" s="346">
        <v>0</v>
      </c>
      <c r="G44" s="346">
        <v>0</v>
      </c>
      <c r="H44" s="346">
        <v>0</v>
      </c>
      <c r="I44" s="346">
        <v>0</v>
      </c>
      <c r="J44" s="346">
        <v>0</v>
      </c>
      <c r="K44" s="346">
        <v>0</v>
      </c>
      <c r="L44" s="346">
        <v>0</v>
      </c>
      <c r="M44" s="346">
        <v>0</v>
      </c>
      <c r="N44" s="346">
        <v>0</v>
      </c>
      <c r="O44" s="346">
        <v>0</v>
      </c>
      <c r="P44" s="346">
        <v>0</v>
      </c>
      <c r="Q44" s="346">
        <v>0</v>
      </c>
      <c r="R44" s="346">
        <v>0</v>
      </c>
    </row>
    <row r="45" spans="1:18" ht="80.25" customHeight="1">
      <c r="A45" s="96" t="s">
        <v>132</v>
      </c>
      <c r="B45" s="59">
        <v>3112</v>
      </c>
      <c r="C45" s="346">
        <v>0</v>
      </c>
      <c r="D45" s="346">
        <v>0</v>
      </c>
      <c r="E45" s="346">
        <v>0</v>
      </c>
      <c r="F45" s="346">
        <v>0</v>
      </c>
      <c r="G45" s="346">
        <v>0</v>
      </c>
      <c r="H45" s="346">
        <v>0</v>
      </c>
      <c r="I45" s="346">
        <v>0</v>
      </c>
      <c r="J45" s="346">
        <v>0</v>
      </c>
      <c r="K45" s="346">
        <v>0</v>
      </c>
      <c r="L45" s="346">
        <v>0</v>
      </c>
      <c r="M45" s="346">
        <v>0</v>
      </c>
      <c r="N45" s="346">
        <v>0</v>
      </c>
      <c r="O45" s="346">
        <v>0</v>
      </c>
      <c r="P45" s="346">
        <v>0</v>
      </c>
      <c r="Q45" s="346">
        <v>0</v>
      </c>
      <c r="R45" s="346">
        <v>0</v>
      </c>
    </row>
    <row r="46" spans="1:18" ht="41.25" customHeight="1">
      <c r="A46" s="97" t="s">
        <v>213</v>
      </c>
      <c r="B46" s="71">
        <v>3113</v>
      </c>
      <c r="C46" s="346">
        <v>5996150</v>
      </c>
      <c r="D46" s="346">
        <v>0</v>
      </c>
      <c r="E46" s="346">
        <v>0</v>
      </c>
      <c r="F46" s="346">
        <v>0</v>
      </c>
      <c r="G46" s="346">
        <v>0</v>
      </c>
      <c r="H46" s="346">
        <v>0</v>
      </c>
      <c r="I46" s="346">
        <v>0</v>
      </c>
      <c r="J46" s="346">
        <v>0</v>
      </c>
      <c r="K46" s="346">
        <v>0</v>
      </c>
      <c r="L46" s="346">
        <v>0</v>
      </c>
      <c r="M46" s="346">
        <v>0</v>
      </c>
      <c r="N46" s="346">
        <v>5025</v>
      </c>
      <c r="O46" s="346">
        <v>33956</v>
      </c>
      <c r="P46" s="346">
        <v>485990</v>
      </c>
      <c r="Q46" s="346">
        <v>4638904</v>
      </c>
      <c r="R46" s="346">
        <v>832275</v>
      </c>
    </row>
    <row r="47" spans="1:18" ht="26.25" customHeight="1">
      <c r="A47" s="98" t="s">
        <v>133</v>
      </c>
      <c r="B47" s="71">
        <v>3114</v>
      </c>
      <c r="C47" s="346">
        <v>0</v>
      </c>
      <c r="D47" s="346">
        <v>0</v>
      </c>
      <c r="E47" s="346">
        <v>0</v>
      </c>
      <c r="F47" s="346">
        <v>0</v>
      </c>
      <c r="G47" s="346">
        <v>0</v>
      </c>
      <c r="H47" s="346">
        <v>0</v>
      </c>
      <c r="I47" s="346">
        <v>0</v>
      </c>
      <c r="J47" s="346">
        <v>0</v>
      </c>
      <c r="K47" s="346">
        <v>0</v>
      </c>
      <c r="L47" s="346">
        <v>0</v>
      </c>
      <c r="M47" s="346">
        <v>0</v>
      </c>
      <c r="N47" s="346">
        <v>0</v>
      </c>
      <c r="O47" s="346">
        <v>0</v>
      </c>
      <c r="P47" s="346">
        <v>0</v>
      </c>
      <c r="Q47" s="346">
        <v>0</v>
      </c>
      <c r="R47" s="346">
        <v>0</v>
      </c>
    </row>
    <row r="48" spans="1:18" ht="71.25" customHeight="1">
      <c r="A48" s="70" t="s">
        <v>94</v>
      </c>
      <c r="B48" s="59">
        <v>3115</v>
      </c>
      <c r="C48" s="346">
        <v>11872</v>
      </c>
      <c r="D48" s="346">
        <v>10163</v>
      </c>
      <c r="E48" s="346">
        <v>10163</v>
      </c>
      <c r="F48" s="346">
        <v>0</v>
      </c>
      <c r="G48" s="346">
        <v>0</v>
      </c>
      <c r="H48" s="346">
        <v>353</v>
      </c>
      <c r="I48" s="346">
        <v>0</v>
      </c>
      <c r="J48" s="346">
        <v>0</v>
      </c>
      <c r="K48" s="346">
        <v>0</v>
      </c>
      <c r="L48" s="346">
        <v>0</v>
      </c>
      <c r="M48" s="346">
        <v>0</v>
      </c>
      <c r="N48" s="346">
        <v>0</v>
      </c>
      <c r="O48" s="346">
        <v>0</v>
      </c>
      <c r="P48" s="346">
        <v>1338</v>
      </c>
      <c r="Q48" s="346">
        <v>0</v>
      </c>
      <c r="R48" s="346">
        <v>19</v>
      </c>
    </row>
    <row r="49" spans="1:18" ht="26.25" customHeight="1">
      <c r="A49" s="70" t="s">
        <v>106</v>
      </c>
      <c r="B49" s="59">
        <v>3120</v>
      </c>
      <c r="C49" s="346">
        <v>4922</v>
      </c>
      <c r="D49" s="346">
        <v>3213</v>
      </c>
      <c r="E49" s="346">
        <v>3213</v>
      </c>
      <c r="F49" s="346">
        <v>0</v>
      </c>
      <c r="G49" s="346">
        <v>0</v>
      </c>
      <c r="H49" s="346">
        <v>353</v>
      </c>
      <c r="I49" s="346">
        <v>0</v>
      </c>
      <c r="J49" s="346">
        <v>0</v>
      </c>
      <c r="K49" s="346">
        <v>0</v>
      </c>
      <c r="L49" s="346">
        <v>0</v>
      </c>
      <c r="M49" s="346">
        <v>0</v>
      </c>
      <c r="N49" s="346">
        <v>0</v>
      </c>
      <c r="O49" s="346">
        <v>0</v>
      </c>
      <c r="P49" s="346">
        <v>1338</v>
      </c>
      <c r="Q49" s="346">
        <v>0</v>
      </c>
      <c r="R49" s="346">
        <v>19</v>
      </c>
    </row>
    <row r="50" spans="1:18" ht="26.25" customHeight="1">
      <c r="A50" s="70" t="s">
        <v>107</v>
      </c>
      <c r="B50" s="59">
        <v>3125</v>
      </c>
      <c r="C50" s="346">
        <v>6950</v>
      </c>
      <c r="D50" s="346">
        <v>6950</v>
      </c>
      <c r="E50" s="346">
        <v>6950</v>
      </c>
      <c r="F50" s="346">
        <v>0</v>
      </c>
      <c r="G50" s="346">
        <v>0</v>
      </c>
      <c r="H50" s="346">
        <v>0</v>
      </c>
      <c r="I50" s="346">
        <v>0</v>
      </c>
      <c r="J50" s="346">
        <v>0</v>
      </c>
      <c r="K50" s="346">
        <v>0</v>
      </c>
      <c r="L50" s="346">
        <v>0</v>
      </c>
      <c r="M50" s="346">
        <v>0</v>
      </c>
      <c r="N50" s="346">
        <v>0</v>
      </c>
      <c r="O50" s="346">
        <v>0</v>
      </c>
      <c r="P50" s="346">
        <v>0</v>
      </c>
      <c r="Q50" s="346">
        <v>0</v>
      </c>
      <c r="R50" s="346">
        <v>0</v>
      </c>
    </row>
    <row r="51" spans="1:18" ht="26.25" customHeight="1">
      <c r="A51" s="70" t="s">
        <v>6</v>
      </c>
      <c r="B51" s="108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</row>
    <row r="52" spans="1:18" ht="36">
      <c r="A52" s="114" t="s">
        <v>253</v>
      </c>
      <c r="B52" s="59">
        <v>3130</v>
      </c>
      <c r="C52" s="346">
        <v>0</v>
      </c>
      <c r="D52" s="346">
        <v>0</v>
      </c>
      <c r="E52" s="346">
        <v>0</v>
      </c>
      <c r="F52" s="346">
        <v>0</v>
      </c>
      <c r="G52" s="346">
        <v>0</v>
      </c>
      <c r="H52" s="346">
        <v>0</v>
      </c>
      <c r="I52" s="346">
        <v>0</v>
      </c>
      <c r="J52" s="346">
        <v>0</v>
      </c>
      <c r="K52" s="346">
        <v>0</v>
      </c>
      <c r="L52" s="346">
        <v>0</v>
      </c>
      <c r="M52" s="346">
        <v>0</v>
      </c>
      <c r="N52" s="346">
        <v>0</v>
      </c>
      <c r="O52" s="346">
        <v>0</v>
      </c>
      <c r="P52" s="346">
        <v>0</v>
      </c>
      <c r="Q52" s="346">
        <v>0</v>
      </c>
      <c r="R52" s="346">
        <v>0</v>
      </c>
    </row>
    <row r="53" spans="1:18" ht="40.5" customHeight="1">
      <c r="A53" s="94" t="s">
        <v>22</v>
      </c>
      <c r="B53" s="59">
        <v>3135</v>
      </c>
      <c r="C53" s="346">
        <v>0</v>
      </c>
      <c r="D53" s="346">
        <v>0</v>
      </c>
      <c r="E53" s="346">
        <v>0</v>
      </c>
      <c r="F53" s="346">
        <v>0</v>
      </c>
      <c r="G53" s="346">
        <v>0</v>
      </c>
      <c r="H53" s="346">
        <v>0</v>
      </c>
      <c r="I53" s="346">
        <v>0</v>
      </c>
      <c r="J53" s="346">
        <v>0</v>
      </c>
      <c r="K53" s="346">
        <v>0</v>
      </c>
      <c r="L53" s="346">
        <v>0</v>
      </c>
      <c r="M53" s="346">
        <v>0</v>
      </c>
      <c r="N53" s="346">
        <v>0</v>
      </c>
      <c r="O53" s="346">
        <v>0</v>
      </c>
      <c r="P53" s="346">
        <v>0</v>
      </c>
      <c r="Q53" s="346">
        <v>0</v>
      </c>
      <c r="R53" s="346">
        <v>0</v>
      </c>
    </row>
    <row r="54" spans="1:18" ht="92.25" customHeight="1">
      <c r="A54" s="94" t="s">
        <v>39</v>
      </c>
      <c r="B54" s="59">
        <v>3140</v>
      </c>
      <c r="C54" s="346">
        <v>1710</v>
      </c>
      <c r="D54" s="346">
        <v>0</v>
      </c>
      <c r="E54" s="346">
        <v>0</v>
      </c>
      <c r="F54" s="346">
        <v>0</v>
      </c>
      <c r="G54" s="346">
        <v>0</v>
      </c>
      <c r="H54" s="346">
        <v>353</v>
      </c>
      <c r="I54" s="346">
        <v>0</v>
      </c>
      <c r="J54" s="346">
        <v>0</v>
      </c>
      <c r="K54" s="346">
        <v>0</v>
      </c>
      <c r="L54" s="346">
        <v>0</v>
      </c>
      <c r="M54" s="346">
        <v>0</v>
      </c>
      <c r="N54" s="346">
        <v>0</v>
      </c>
      <c r="O54" s="346">
        <v>0</v>
      </c>
      <c r="P54" s="346">
        <v>1338</v>
      </c>
      <c r="Q54" s="346">
        <v>0</v>
      </c>
      <c r="R54" s="346">
        <v>19</v>
      </c>
    </row>
    <row r="55" spans="1:18" ht="43.5" customHeight="1">
      <c r="A55" s="68" t="s">
        <v>67</v>
      </c>
      <c r="B55" s="59">
        <v>3145</v>
      </c>
      <c r="C55" s="346">
        <v>136</v>
      </c>
      <c r="D55" s="346">
        <v>0</v>
      </c>
      <c r="E55" s="346">
        <v>0</v>
      </c>
      <c r="F55" s="346">
        <v>0</v>
      </c>
      <c r="G55" s="346">
        <v>0</v>
      </c>
      <c r="H55" s="346">
        <v>0</v>
      </c>
      <c r="I55" s="346">
        <v>0</v>
      </c>
      <c r="J55" s="346">
        <v>0</v>
      </c>
      <c r="K55" s="346">
        <v>0</v>
      </c>
      <c r="L55" s="346">
        <v>0</v>
      </c>
      <c r="M55" s="346">
        <v>0</v>
      </c>
      <c r="N55" s="346">
        <v>0</v>
      </c>
      <c r="O55" s="346">
        <v>0</v>
      </c>
      <c r="P55" s="346">
        <v>136</v>
      </c>
      <c r="Q55" s="346">
        <v>0</v>
      </c>
      <c r="R55" s="346">
        <v>0</v>
      </c>
    </row>
    <row r="56" spans="1:18" ht="61.5" customHeight="1">
      <c r="A56" s="75" t="s">
        <v>117</v>
      </c>
      <c r="B56" s="59">
        <v>3147</v>
      </c>
      <c r="C56" s="346">
        <v>10163</v>
      </c>
      <c r="D56" s="346">
        <v>10163</v>
      </c>
      <c r="E56" s="346">
        <v>10163</v>
      </c>
      <c r="F56" s="346">
        <v>0</v>
      </c>
      <c r="G56" s="346">
        <v>0</v>
      </c>
      <c r="H56" s="346">
        <v>0</v>
      </c>
      <c r="I56" s="346">
        <v>0</v>
      </c>
      <c r="J56" s="346">
        <v>0</v>
      </c>
      <c r="K56" s="346">
        <v>0</v>
      </c>
      <c r="L56" s="346">
        <v>0</v>
      </c>
      <c r="M56" s="346">
        <v>0</v>
      </c>
      <c r="N56" s="346">
        <v>0</v>
      </c>
      <c r="O56" s="346">
        <v>0</v>
      </c>
      <c r="P56" s="346">
        <v>0</v>
      </c>
      <c r="Q56" s="346">
        <v>0</v>
      </c>
      <c r="R56" s="346">
        <v>0</v>
      </c>
    </row>
    <row r="57" spans="1:18" ht="61.5" customHeight="1">
      <c r="A57" s="68" t="s">
        <v>118</v>
      </c>
      <c r="B57" s="59">
        <v>3148</v>
      </c>
      <c r="C57" s="346">
        <v>10163</v>
      </c>
      <c r="D57" s="346">
        <v>10163</v>
      </c>
      <c r="E57" s="346">
        <v>10163</v>
      </c>
      <c r="F57" s="346">
        <v>0</v>
      </c>
      <c r="G57" s="346">
        <v>0</v>
      </c>
      <c r="H57" s="346">
        <v>0</v>
      </c>
      <c r="I57" s="346">
        <v>0</v>
      </c>
      <c r="J57" s="346">
        <v>0</v>
      </c>
      <c r="K57" s="346">
        <v>0</v>
      </c>
      <c r="L57" s="346">
        <v>0</v>
      </c>
      <c r="M57" s="346">
        <v>0</v>
      </c>
      <c r="N57" s="346">
        <v>0</v>
      </c>
      <c r="O57" s="346">
        <v>0</v>
      </c>
      <c r="P57" s="346">
        <v>0</v>
      </c>
      <c r="Q57" s="346">
        <v>0</v>
      </c>
      <c r="R57" s="346">
        <v>0</v>
      </c>
    </row>
    <row r="58" spans="1:18" ht="73.5" customHeight="1">
      <c r="A58" s="68" t="s">
        <v>119</v>
      </c>
      <c r="B58" s="59">
        <v>3150</v>
      </c>
      <c r="C58" s="346">
        <v>0</v>
      </c>
      <c r="D58" s="346">
        <v>0</v>
      </c>
      <c r="E58" s="346">
        <v>0</v>
      </c>
      <c r="F58" s="346">
        <v>0</v>
      </c>
      <c r="G58" s="346">
        <v>0</v>
      </c>
      <c r="H58" s="346">
        <v>0</v>
      </c>
      <c r="I58" s="346">
        <v>0</v>
      </c>
      <c r="J58" s="346">
        <v>0</v>
      </c>
      <c r="K58" s="346">
        <v>0</v>
      </c>
      <c r="L58" s="346">
        <v>0</v>
      </c>
      <c r="M58" s="346">
        <v>0</v>
      </c>
      <c r="N58" s="346">
        <v>0</v>
      </c>
      <c r="O58" s="346">
        <v>0</v>
      </c>
      <c r="P58" s="346">
        <v>0</v>
      </c>
      <c r="Q58" s="346">
        <v>0</v>
      </c>
      <c r="R58" s="346">
        <v>0</v>
      </c>
    </row>
    <row r="59" spans="1:18" ht="54" customHeight="1">
      <c r="A59" s="74" t="s">
        <v>113</v>
      </c>
      <c r="B59" s="59">
        <v>3155</v>
      </c>
      <c r="C59" s="346">
        <v>13</v>
      </c>
      <c r="D59" s="346">
        <v>0</v>
      </c>
      <c r="E59" s="346">
        <v>0</v>
      </c>
      <c r="F59" s="346">
        <v>0</v>
      </c>
      <c r="G59" s="346">
        <v>0</v>
      </c>
      <c r="H59" s="346">
        <v>0</v>
      </c>
      <c r="I59" s="346">
        <v>0</v>
      </c>
      <c r="J59" s="346">
        <v>0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46">
        <v>13</v>
      </c>
      <c r="Q59" s="346">
        <v>0</v>
      </c>
      <c r="R59" s="346">
        <v>0</v>
      </c>
    </row>
    <row r="60" spans="1:18" ht="73.5" customHeight="1">
      <c r="A60" s="75" t="s">
        <v>115</v>
      </c>
      <c r="B60" s="59">
        <v>3160</v>
      </c>
      <c r="C60" s="346">
        <v>0</v>
      </c>
      <c r="D60" s="346">
        <v>0</v>
      </c>
      <c r="E60" s="346">
        <v>0</v>
      </c>
      <c r="F60" s="346">
        <v>0</v>
      </c>
      <c r="G60" s="346">
        <v>0</v>
      </c>
      <c r="H60" s="346">
        <v>0</v>
      </c>
      <c r="I60" s="346">
        <v>0</v>
      </c>
      <c r="J60" s="346">
        <v>0</v>
      </c>
      <c r="K60" s="346">
        <v>0</v>
      </c>
      <c r="L60" s="346">
        <v>0</v>
      </c>
      <c r="M60" s="346">
        <v>0</v>
      </c>
      <c r="N60" s="346">
        <v>0</v>
      </c>
      <c r="O60" s="346">
        <v>0</v>
      </c>
      <c r="P60" s="346">
        <v>0</v>
      </c>
      <c r="Q60" s="346">
        <v>0</v>
      </c>
      <c r="R60" s="346">
        <v>0</v>
      </c>
    </row>
    <row r="61" spans="1:18" ht="58.5" customHeight="1">
      <c r="A61" s="75" t="s">
        <v>125</v>
      </c>
      <c r="B61" s="59">
        <v>3165</v>
      </c>
      <c r="C61" s="346">
        <v>13</v>
      </c>
      <c r="D61" s="346">
        <v>0</v>
      </c>
      <c r="E61" s="346">
        <v>0</v>
      </c>
      <c r="F61" s="346">
        <v>0</v>
      </c>
      <c r="G61" s="346">
        <v>0</v>
      </c>
      <c r="H61" s="346">
        <v>0</v>
      </c>
      <c r="I61" s="346">
        <v>0</v>
      </c>
      <c r="J61" s="346">
        <v>0</v>
      </c>
      <c r="K61" s="346">
        <v>0</v>
      </c>
      <c r="L61" s="346">
        <v>0</v>
      </c>
      <c r="M61" s="346">
        <v>0</v>
      </c>
      <c r="N61" s="346">
        <v>0</v>
      </c>
      <c r="O61" s="346">
        <v>0</v>
      </c>
      <c r="P61" s="346">
        <v>13</v>
      </c>
      <c r="Q61" s="346">
        <v>0</v>
      </c>
      <c r="R61" s="346">
        <v>0</v>
      </c>
    </row>
    <row r="62" spans="1:18" ht="54">
      <c r="A62" s="75" t="s">
        <v>120</v>
      </c>
      <c r="B62" s="59">
        <v>3170</v>
      </c>
      <c r="C62" s="346">
        <v>0</v>
      </c>
      <c r="D62" s="346">
        <v>0</v>
      </c>
      <c r="E62" s="346">
        <v>0</v>
      </c>
      <c r="F62" s="346">
        <v>0</v>
      </c>
      <c r="G62" s="346">
        <v>0</v>
      </c>
      <c r="H62" s="346">
        <v>0</v>
      </c>
      <c r="I62" s="346">
        <v>0</v>
      </c>
      <c r="J62" s="346">
        <v>0</v>
      </c>
      <c r="K62" s="346">
        <v>0</v>
      </c>
      <c r="L62" s="346">
        <v>0</v>
      </c>
      <c r="M62" s="346">
        <v>0</v>
      </c>
      <c r="N62" s="346">
        <v>0</v>
      </c>
      <c r="O62" s="346">
        <v>0</v>
      </c>
      <c r="P62" s="346">
        <v>0</v>
      </c>
      <c r="Q62" s="346">
        <v>0</v>
      </c>
      <c r="R62" s="346">
        <v>0</v>
      </c>
    </row>
    <row r="63" spans="1:18" ht="18">
      <c r="A63" s="73" t="s">
        <v>126</v>
      </c>
      <c r="B63" s="59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</row>
    <row r="64" spans="1:18" ht="55.5" customHeight="1">
      <c r="A64" s="112" t="s">
        <v>252</v>
      </c>
      <c r="B64" s="59">
        <v>3173</v>
      </c>
      <c r="C64" s="346">
        <v>2522009</v>
      </c>
      <c r="D64" s="346">
        <v>0</v>
      </c>
      <c r="E64" s="346">
        <v>0</v>
      </c>
      <c r="F64" s="346">
        <v>0</v>
      </c>
      <c r="G64" s="346">
        <v>0</v>
      </c>
      <c r="H64" s="346">
        <v>0</v>
      </c>
      <c r="I64" s="346">
        <v>1100</v>
      </c>
      <c r="J64" s="346">
        <v>1100</v>
      </c>
      <c r="K64" s="346">
        <v>0</v>
      </c>
      <c r="L64" s="346">
        <v>0</v>
      </c>
      <c r="M64" s="346">
        <v>0</v>
      </c>
      <c r="N64" s="346">
        <v>0</v>
      </c>
      <c r="O64" s="346">
        <v>5502</v>
      </c>
      <c r="P64" s="346">
        <v>248316</v>
      </c>
      <c r="Q64" s="346">
        <v>1929861</v>
      </c>
      <c r="R64" s="346">
        <v>337231</v>
      </c>
    </row>
    <row r="65" spans="1:18" ht="18">
      <c r="A65" s="75" t="s">
        <v>243</v>
      </c>
      <c r="B65" s="108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</row>
    <row r="66" spans="1:18" ht="18">
      <c r="A66" s="68" t="s">
        <v>145</v>
      </c>
      <c r="B66" s="59">
        <v>3174</v>
      </c>
      <c r="C66" s="346">
        <v>0</v>
      </c>
      <c r="D66" s="346">
        <v>0</v>
      </c>
      <c r="E66" s="346">
        <v>0</v>
      </c>
      <c r="F66" s="346">
        <v>0</v>
      </c>
      <c r="G66" s="346">
        <v>0</v>
      </c>
      <c r="H66" s="346">
        <v>0</v>
      </c>
      <c r="I66" s="346">
        <v>0</v>
      </c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346">
        <v>0</v>
      </c>
      <c r="P66" s="346">
        <v>0</v>
      </c>
      <c r="Q66" s="346">
        <v>0</v>
      </c>
      <c r="R66" s="346">
        <v>0</v>
      </c>
    </row>
    <row r="67" spans="1:18" ht="67.5" customHeight="1">
      <c r="A67" s="96" t="s">
        <v>182</v>
      </c>
      <c r="B67" s="59">
        <v>3175</v>
      </c>
      <c r="C67" s="346">
        <v>0</v>
      </c>
      <c r="D67" s="346">
        <v>0</v>
      </c>
      <c r="E67" s="346">
        <v>0</v>
      </c>
      <c r="F67" s="346">
        <v>0</v>
      </c>
      <c r="G67" s="346">
        <v>0</v>
      </c>
      <c r="H67" s="346">
        <v>0</v>
      </c>
      <c r="I67" s="346">
        <v>0</v>
      </c>
      <c r="J67" s="346">
        <v>0</v>
      </c>
      <c r="K67" s="346">
        <v>0</v>
      </c>
      <c r="L67" s="346">
        <v>0</v>
      </c>
      <c r="M67" s="346">
        <v>0</v>
      </c>
      <c r="N67" s="346">
        <v>0</v>
      </c>
      <c r="O67" s="346">
        <v>0</v>
      </c>
      <c r="P67" s="346">
        <v>0</v>
      </c>
      <c r="Q67" s="346">
        <v>0</v>
      </c>
      <c r="R67" s="346">
        <v>0</v>
      </c>
    </row>
    <row r="68" spans="1:18" ht="42" customHeight="1">
      <c r="A68" s="66" t="s">
        <v>212</v>
      </c>
      <c r="B68" s="59">
        <v>3176</v>
      </c>
      <c r="C68" s="346">
        <v>2522009</v>
      </c>
      <c r="D68" s="346">
        <v>0</v>
      </c>
      <c r="E68" s="346">
        <v>0</v>
      </c>
      <c r="F68" s="346">
        <v>0</v>
      </c>
      <c r="G68" s="346">
        <v>0</v>
      </c>
      <c r="H68" s="346">
        <v>0</v>
      </c>
      <c r="I68" s="346">
        <v>1100</v>
      </c>
      <c r="J68" s="346">
        <v>1100</v>
      </c>
      <c r="K68" s="346">
        <v>0</v>
      </c>
      <c r="L68" s="346">
        <v>0</v>
      </c>
      <c r="M68" s="346">
        <v>0</v>
      </c>
      <c r="N68" s="346">
        <v>0</v>
      </c>
      <c r="O68" s="346">
        <v>5502</v>
      </c>
      <c r="P68" s="346">
        <v>248316</v>
      </c>
      <c r="Q68" s="346">
        <v>1929861</v>
      </c>
      <c r="R68" s="346">
        <v>337231</v>
      </c>
    </row>
    <row r="69" spans="1:18" ht="19.5" customHeight="1">
      <c r="A69" s="99" t="s">
        <v>133</v>
      </c>
      <c r="B69" s="59">
        <v>3177</v>
      </c>
      <c r="C69" s="346">
        <v>0</v>
      </c>
      <c r="D69" s="346">
        <v>0</v>
      </c>
      <c r="E69" s="346">
        <v>0</v>
      </c>
      <c r="F69" s="346">
        <v>0</v>
      </c>
      <c r="G69" s="346">
        <v>0</v>
      </c>
      <c r="H69" s="346">
        <v>0</v>
      </c>
      <c r="I69" s="346">
        <v>0</v>
      </c>
      <c r="J69" s="346">
        <v>0</v>
      </c>
      <c r="K69" s="346">
        <v>0</v>
      </c>
      <c r="L69" s="346">
        <v>0</v>
      </c>
      <c r="M69" s="346">
        <v>0</v>
      </c>
      <c r="N69" s="346">
        <v>0</v>
      </c>
      <c r="O69" s="346">
        <v>0</v>
      </c>
      <c r="P69" s="346">
        <v>0</v>
      </c>
      <c r="Q69" s="346">
        <v>0</v>
      </c>
      <c r="R69" s="346">
        <v>0</v>
      </c>
    </row>
    <row r="70" spans="1:18" ht="39" customHeight="1">
      <c r="A70" s="53" t="s">
        <v>135</v>
      </c>
      <c r="B70" s="59">
        <v>3178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6">
        <v>0</v>
      </c>
      <c r="J70" s="346">
        <v>0</v>
      </c>
      <c r="K70" s="346">
        <v>0</v>
      </c>
      <c r="L70" s="346">
        <v>0</v>
      </c>
      <c r="M70" s="346">
        <v>0</v>
      </c>
      <c r="N70" s="346">
        <v>0</v>
      </c>
      <c r="O70" s="346">
        <v>0</v>
      </c>
      <c r="P70" s="346">
        <v>0</v>
      </c>
      <c r="Q70" s="346">
        <v>0</v>
      </c>
      <c r="R70" s="346">
        <v>0</v>
      </c>
    </row>
    <row r="71" spans="1:18" ht="18">
      <c r="A71" s="73" t="s">
        <v>26</v>
      </c>
      <c r="B71" s="59">
        <v>3180</v>
      </c>
      <c r="C71" s="346">
        <v>26296196</v>
      </c>
      <c r="D71" s="346">
        <v>174229</v>
      </c>
      <c r="E71" s="346">
        <v>174229</v>
      </c>
      <c r="F71" s="346">
        <v>0</v>
      </c>
      <c r="G71" s="346">
        <v>9059</v>
      </c>
      <c r="H71" s="346">
        <v>18766</v>
      </c>
      <c r="I71" s="346">
        <v>3300</v>
      </c>
      <c r="J71" s="346">
        <v>3300</v>
      </c>
      <c r="K71" s="346">
        <v>0</v>
      </c>
      <c r="L71" s="346">
        <v>70</v>
      </c>
      <c r="M71" s="346">
        <v>321</v>
      </c>
      <c r="N71" s="346">
        <v>63456</v>
      </c>
      <c r="O71" s="346">
        <v>161509</v>
      </c>
      <c r="P71" s="346">
        <v>2552779</v>
      </c>
      <c r="Q71" s="346">
        <v>19800958</v>
      </c>
      <c r="R71" s="346">
        <v>3511736</v>
      </c>
    </row>
    <row r="72" spans="1:18" ht="18">
      <c r="A72" s="449"/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1"/>
    </row>
    <row r="73" spans="1:18" ht="72">
      <c r="A73" s="100" t="s">
        <v>123</v>
      </c>
      <c r="B73" s="101">
        <v>3190</v>
      </c>
      <c r="C73" s="348">
        <v>419</v>
      </c>
      <c r="D73" s="347" t="s">
        <v>245</v>
      </c>
      <c r="E73" s="347" t="s">
        <v>245</v>
      </c>
      <c r="F73" s="347" t="s">
        <v>245</v>
      </c>
      <c r="G73" s="347" t="s">
        <v>245</v>
      </c>
      <c r="H73" s="347" t="s">
        <v>245</v>
      </c>
      <c r="I73" s="347" t="s">
        <v>245</v>
      </c>
      <c r="J73" s="347" t="s">
        <v>245</v>
      </c>
      <c r="K73" s="347" t="s">
        <v>245</v>
      </c>
      <c r="L73" s="347" t="s">
        <v>245</v>
      </c>
      <c r="M73" s="347" t="s">
        <v>245</v>
      </c>
      <c r="N73" s="347" t="s">
        <v>245</v>
      </c>
      <c r="O73" s="347" t="s">
        <v>245</v>
      </c>
      <c r="P73" s="347" t="s">
        <v>245</v>
      </c>
      <c r="Q73" s="347" t="s">
        <v>245</v>
      </c>
      <c r="R73" s="347" t="s">
        <v>245</v>
      </c>
    </row>
    <row r="75" spans="1:18" ht="12.75">
      <c r="A75" s="102"/>
      <c r="B75" s="103"/>
      <c r="C75" s="102"/>
      <c r="D75" s="102"/>
      <c r="E75" s="102"/>
      <c r="F75" s="104"/>
      <c r="G75" s="102"/>
      <c r="H75" s="104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2.75">
      <c r="A76" s="102"/>
      <c r="B76" s="103"/>
      <c r="C76" s="102"/>
      <c r="D76" s="102"/>
      <c r="E76" s="102"/>
      <c r="F76" s="104"/>
      <c r="G76" s="102"/>
      <c r="H76" s="104"/>
      <c r="I76" s="83"/>
      <c r="J76" s="83"/>
      <c r="K76" s="83"/>
      <c r="L76" s="83"/>
      <c r="M76" s="83"/>
      <c r="N76" s="83"/>
      <c r="O76" s="83"/>
      <c r="P76" s="83"/>
      <c r="Q76" s="83"/>
      <c r="R76" s="83"/>
    </row>
  </sheetData>
  <sheetProtection/>
  <autoFilter ref="B1:B76"/>
  <mergeCells count="22">
    <mergeCell ref="Q6:Q7"/>
    <mergeCell ref="A4:R4"/>
    <mergeCell ref="A1:R1"/>
    <mergeCell ref="F2:G2"/>
    <mergeCell ref="H2:I2"/>
    <mergeCell ref="A5:A7"/>
    <mergeCell ref="R6:R7"/>
    <mergeCell ref="D6:D7"/>
    <mergeCell ref="M6:M7"/>
    <mergeCell ref="H6:H7"/>
    <mergeCell ref="A3:R3"/>
    <mergeCell ref="C5:C7"/>
    <mergeCell ref="A72:R72"/>
    <mergeCell ref="I6:I7"/>
    <mergeCell ref="B5:B7"/>
    <mergeCell ref="P6:P7"/>
    <mergeCell ref="G6:G7"/>
    <mergeCell ref="L6:L7"/>
    <mergeCell ref="E6:F6"/>
    <mergeCell ref="O6:O7"/>
    <mergeCell ref="N6:N7"/>
    <mergeCell ref="J6:K6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3"/>
  <sheetViews>
    <sheetView view="pageBreakPreview" zoomScale="160" zoomScaleSheetLayoutView="160" zoomScalePageLayoutView="0" workbookViewId="0" topLeftCell="A1">
      <selection activeCell="A9" sqref="A9"/>
    </sheetView>
  </sheetViews>
  <sheetFormatPr defaultColWidth="9.00390625" defaultRowHeight="12.75"/>
  <cols>
    <col min="1" max="1" width="73.875" style="23" customWidth="1"/>
    <col min="2" max="2" width="9.125" style="23" customWidth="1"/>
    <col min="3" max="3" width="15.875" style="23" customWidth="1"/>
    <col min="4" max="4" width="0.2421875" style="23" customWidth="1"/>
    <col min="5" max="7" width="9.125" style="23" hidden="1" customWidth="1"/>
    <col min="8" max="16384" width="9.125" style="23" customWidth="1"/>
  </cols>
  <sheetData>
    <row r="1" spans="1:3" ht="30" customHeight="1">
      <c r="A1" s="467" t="s">
        <v>99</v>
      </c>
      <c r="B1" s="468"/>
      <c r="C1" s="468"/>
    </row>
    <row r="2" spans="1:3" ht="45.75" customHeight="1">
      <c r="A2" s="469" t="s">
        <v>216</v>
      </c>
      <c r="B2" s="470"/>
      <c r="C2" s="470"/>
    </row>
    <row r="3" spans="1:3" ht="12.75" customHeight="1">
      <c r="A3" s="25"/>
      <c r="B3" s="471" t="s">
        <v>0</v>
      </c>
      <c r="C3" s="471"/>
    </row>
    <row r="4" spans="1:3" ht="12.75" customHeight="1">
      <c r="A4" s="472"/>
      <c r="B4" s="473" t="s">
        <v>7</v>
      </c>
      <c r="C4" s="473" t="s">
        <v>79</v>
      </c>
    </row>
    <row r="5" spans="1:7" s="26" customFormat="1" ht="26.25" customHeight="1">
      <c r="A5" s="472"/>
      <c r="B5" s="473"/>
      <c r="C5" s="473"/>
      <c r="D5" s="23"/>
      <c r="E5" s="23"/>
      <c r="F5" s="23"/>
      <c r="G5" s="23"/>
    </row>
    <row r="6" spans="1:7" s="24" customFormat="1" ht="25.5">
      <c r="A6" s="117" t="s">
        <v>96</v>
      </c>
      <c r="B6" s="22">
        <v>4010</v>
      </c>
      <c r="C6" s="350">
        <v>1629452</v>
      </c>
      <c r="D6" s="23"/>
      <c r="E6" s="23"/>
      <c r="F6" s="23"/>
      <c r="G6" s="23"/>
    </row>
    <row r="7" spans="1:7" s="24" customFormat="1" ht="12.75">
      <c r="A7" s="13" t="s">
        <v>6</v>
      </c>
      <c r="B7" s="22"/>
      <c r="C7" s="349"/>
      <c r="D7" s="23"/>
      <c r="E7" s="23"/>
      <c r="F7" s="23"/>
      <c r="G7" s="23"/>
    </row>
    <row r="8" spans="1:7" s="24" customFormat="1" ht="12.75">
      <c r="A8" s="13" t="s">
        <v>78</v>
      </c>
      <c r="B8" s="22">
        <v>4020</v>
      </c>
      <c r="C8" s="350">
        <v>8954</v>
      </c>
      <c r="D8" s="23"/>
      <c r="E8" s="23"/>
      <c r="F8" s="23"/>
      <c r="G8" s="23"/>
    </row>
    <row r="9" spans="1:7" s="24" customFormat="1" ht="12.75">
      <c r="A9" s="13" t="s">
        <v>80</v>
      </c>
      <c r="B9" s="22">
        <v>4030</v>
      </c>
      <c r="C9" s="350">
        <v>0</v>
      </c>
      <c r="D9" s="23"/>
      <c r="E9" s="23"/>
      <c r="F9" s="23"/>
      <c r="G9" s="23"/>
    </row>
    <row r="10" spans="1:7" s="24" customFormat="1" ht="12.75">
      <c r="A10" s="13" t="s">
        <v>104</v>
      </c>
      <c r="B10" s="22">
        <v>4040</v>
      </c>
      <c r="C10" s="350">
        <v>1618368</v>
      </c>
      <c r="D10" s="23"/>
      <c r="E10" s="23"/>
      <c r="F10" s="23"/>
      <c r="G10" s="23"/>
    </row>
    <row r="11" spans="1:7" s="24" customFormat="1" ht="12.75">
      <c r="A11" s="16" t="s">
        <v>6</v>
      </c>
      <c r="B11" s="22"/>
      <c r="C11" s="349"/>
      <c r="D11" s="23"/>
      <c r="E11" s="23"/>
      <c r="F11" s="23"/>
      <c r="G11" s="23"/>
    </row>
    <row r="12" spans="1:7" s="24" customFormat="1" ht="25.5">
      <c r="A12" s="17" t="s">
        <v>97</v>
      </c>
      <c r="B12" s="22">
        <v>4050</v>
      </c>
      <c r="C12" s="350">
        <v>7333</v>
      </c>
      <c r="D12" s="23"/>
      <c r="E12" s="23"/>
      <c r="F12" s="23"/>
      <c r="G12" s="23"/>
    </row>
    <row r="13" spans="1:7" s="24" customFormat="1" ht="25.5">
      <c r="A13" s="17" t="s">
        <v>98</v>
      </c>
      <c r="B13" s="22">
        <v>4060</v>
      </c>
      <c r="C13" s="350">
        <v>132187</v>
      </c>
      <c r="D13" s="23"/>
      <c r="E13" s="23"/>
      <c r="F13" s="23"/>
      <c r="G13" s="23"/>
    </row>
    <row r="14" spans="1:7" s="24" customFormat="1" ht="18.75" customHeight="1">
      <c r="A14" s="17" t="s">
        <v>124</v>
      </c>
      <c r="B14" s="22">
        <v>4070</v>
      </c>
      <c r="C14" s="350">
        <v>255934</v>
      </c>
      <c r="D14" s="23"/>
      <c r="E14" s="23"/>
      <c r="F14" s="23"/>
      <c r="G14" s="23"/>
    </row>
    <row r="15" spans="1:7" s="24" customFormat="1" ht="14.25" customHeight="1">
      <c r="A15" s="13" t="s">
        <v>26</v>
      </c>
      <c r="B15" s="22">
        <v>4080</v>
      </c>
      <c r="C15" s="350">
        <v>3652228</v>
      </c>
      <c r="D15" s="23"/>
      <c r="E15" s="23"/>
      <c r="F15" s="23"/>
      <c r="G15" s="23"/>
    </row>
    <row r="16" spans="1:7" s="24" customFormat="1" ht="13.5" customHeight="1">
      <c r="A16" s="16" t="s">
        <v>54</v>
      </c>
      <c r="B16" s="22"/>
      <c r="C16" s="27"/>
      <c r="D16" s="23"/>
      <c r="E16" s="23"/>
      <c r="F16" s="23"/>
      <c r="G16" s="23"/>
    </row>
    <row r="17" spans="1:7" s="24" customFormat="1" ht="51">
      <c r="A17" s="13" t="s">
        <v>81</v>
      </c>
      <c r="B17" s="22">
        <v>4200</v>
      </c>
      <c r="C17" s="27">
        <v>0</v>
      </c>
      <c r="D17" s="23"/>
      <c r="E17" s="23"/>
      <c r="F17" s="23"/>
      <c r="G17" s="23"/>
    </row>
    <row r="18" spans="4:7" ht="12.75">
      <c r="D18" s="65"/>
      <c r="E18" s="65"/>
      <c r="F18" s="65"/>
      <c r="G18" s="65"/>
    </row>
    <row r="19" spans="1:5" ht="12.75">
      <c r="A19" s="54"/>
      <c r="B19" s="55"/>
      <c r="C19" s="56"/>
      <c r="D19" s="56"/>
      <c r="E19" s="56"/>
    </row>
    <row r="20" spans="1:5" ht="12.75">
      <c r="A20" s="57"/>
      <c r="B20" s="464"/>
      <c r="C20" s="465"/>
      <c r="D20" s="465"/>
      <c r="E20" s="466"/>
    </row>
    <row r="21" spans="1:5" ht="12.75" customHeight="1">
      <c r="A21" s="57"/>
      <c r="B21" s="57"/>
      <c r="C21" s="58"/>
      <c r="D21" s="58"/>
      <c r="E21" s="58"/>
    </row>
    <row r="22" spans="1:5" ht="12.75">
      <c r="A22" s="57"/>
      <c r="B22" s="57"/>
      <c r="C22" s="57"/>
      <c r="D22" s="57"/>
      <c r="E22" s="57"/>
    </row>
    <row r="23" spans="1:5" ht="12.75">
      <c r="A23" s="57"/>
      <c r="B23" s="57"/>
      <c r="C23" s="57"/>
      <c r="D23" s="57"/>
      <c r="E23" s="57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1" fitToWidth="1" horizontalDpi="600" verticalDpi="600" orientation="portrait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tabSelected="1" view="pageBreakPreview" zoomScale="85" zoomScaleNormal="60" zoomScaleSheetLayoutView="85" workbookViewId="0" topLeftCell="A8">
      <selection activeCell="C14" sqref="C14:S14"/>
    </sheetView>
  </sheetViews>
  <sheetFormatPr defaultColWidth="12.875" defaultRowHeight="12.75"/>
  <cols>
    <col min="1" max="1" width="61.375" style="119" customWidth="1"/>
    <col min="2" max="2" width="10.875" style="236" customWidth="1"/>
    <col min="3" max="3" width="17.25390625" style="236" customWidth="1"/>
    <col min="4" max="4" width="19.00390625" style="119" customWidth="1"/>
    <col min="5" max="5" width="27.875" style="119" customWidth="1"/>
    <col min="6" max="6" width="27.375" style="119" customWidth="1"/>
    <col min="7" max="7" width="24.125" style="119" customWidth="1"/>
    <col min="8" max="8" width="18.00390625" style="119" customWidth="1"/>
    <col min="9" max="9" width="21.75390625" style="119" customWidth="1"/>
    <col min="10" max="10" width="18.625" style="119" customWidth="1"/>
    <col min="11" max="14" width="21.375" style="119" customWidth="1"/>
    <col min="15" max="15" width="23.875" style="119" customWidth="1"/>
    <col min="16" max="16" width="22.25390625" style="119" customWidth="1"/>
    <col min="17" max="17" width="20.25390625" style="119" customWidth="1"/>
    <col min="18" max="18" width="15.875" style="119" customWidth="1"/>
    <col min="19" max="19" width="18.625" style="119" customWidth="1"/>
    <col min="20" max="20" width="16.75390625" style="119" customWidth="1"/>
    <col min="21" max="21" width="17.375" style="119" customWidth="1"/>
    <col min="22" max="16384" width="12.875" style="119" customWidth="1"/>
  </cols>
  <sheetData>
    <row r="1" spans="1:21" ht="27" customHeight="1">
      <c r="A1" s="474" t="s">
        <v>93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277"/>
      <c r="S1" s="277"/>
      <c r="T1" s="277"/>
      <c r="U1" s="277"/>
    </row>
    <row r="2" spans="1:21" ht="16.5" customHeight="1">
      <c r="A2" s="130"/>
      <c r="B2" s="121"/>
      <c r="C2" s="278"/>
      <c r="D2" s="121"/>
      <c r="E2" s="121"/>
      <c r="F2" s="475"/>
      <c r="G2" s="475"/>
      <c r="H2" s="475"/>
      <c r="I2" s="475"/>
      <c r="J2" s="475"/>
      <c r="K2" s="475"/>
      <c r="L2" s="276"/>
      <c r="M2" s="279"/>
      <c r="N2" s="279"/>
      <c r="O2" s="279"/>
      <c r="P2" s="121"/>
      <c r="Q2" s="121"/>
      <c r="R2" s="280"/>
      <c r="S2" s="280"/>
      <c r="T2" s="280"/>
      <c r="U2" s="280"/>
    </row>
    <row r="3" spans="1:21" ht="56.25" customHeight="1">
      <c r="A3" s="476" t="s">
        <v>226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281"/>
      <c r="S3" s="281"/>
      <c r="T3" s="281"/>
      <c r="U3" s="282"/>
    </row>
    <row r="4" spans="1:20" ht="14.25" customHeight="1">
      <c r="A4" s="479" t="s">
        <v>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283"/>
    </row>
    <row r="5" spans="1:21" ht="15.75" customHeight="1">
      <c r="A5" s="477"/>
      <c r="B5" s="477" t="s">
        <v>7</v>
      </c>
      <c r="C5" s="493" t="s">
        <v>191</v>
      </c>
      <c r="D5" s="478" t="s">
        <v>6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83"/>
      <c r="P5" s="483"/>
      <c r="Q5" s="483"/>
      <c r="R5" s="484"/>
      <c r="S5" s="484"/>
      <c r="T5" s="285"/>
      <c r="U5" s="285"/>
    </row>
    <row r="6" spans="1:21" ht="15.75" customHeight="1">
      <c r="A6" s="477"/>
      <c r="B6" s="477"/>
      <c r="C6" s="494"/>
      <c r="D6" s="499" t="s">
        <v>192</v>
      </c>
      <c r="E6" s="500"/>
      <c r="F6" s="500"/>
      <c r="G6" s="500"/>
      <c r="H6" s="500"/>
      <c r="I6" s="501"/>
      <c r="J6" s="504" t="s">
        <v>189</v>
      </c>
      <c r="K6" s="488" t="s">
        <v>193</v>
      </c>
      <c r="L6" s="489"/>
      <c r="M6" s="489"/>
      <c r="N6" s="489"/>
      <c r="O6" s="485" t="s">
        <v>221</v>
      </c>
      <c r="P6" s="485" t="s">
        <v>203</v>
      </c>
      <c r="Q6" s="485" t="s">
        <v>202</v>
      </c>
      <c r="R6" s="481" t="s">
        <v>229</v>
      </c>
      <c r="S6" s="482"/>
      <c r="T6" s="285"/>
      <c r="U6" s="285"/>
    </row>
    <row r="7" spans="1:21" ht="15.75" customHeight="1">
      <c r="A7" s="477"/>
      <c r="B7" s="477"/>
      <c r="C7" s="494"/>
      <c r="D7" s="502" t="s">
        <v>184</v>
      </c>
      <c r="E7" s="511" t="s">
        <v>186</v>
      </c>
      <c r="F7" s="512"/>
      <c r="G7" s="513" t="s">
        <v>208</v>
      </c>
      <c r="H7" s="478" t="s">
        <v>224</v>
      </c>
      <c r="I7" s="490" t="s">
        <v>207</v>
      </c>
      <c r="J7" s="505"/>
      <c r="K7" s="478" t="s">
        <v>206</v>
      </c>
      <c r="L7" s="478" t="s">
        <v>205</v>
      </c>
      <c r="M7" s="478" t="s">
        <v>224</v>
      </c>
      <c r="N7" s="478" t="s">
        <v>204</v>
      </c>
      <c r="O7" s="486"/>
      <c r="P7" s="486"/>
      <c r="Q7" s="486"/>
      <c r="R7" s="445"/>
      <c r="S7" s="445"/>
      <c r="T7" s="285"/>
      <c r="U7" s="285"/>
    </row>
    <row r="8" spans="1:19" ht="24" customHeight="1">
      <c r="A8" s="477"/>
      <c r="B8" s="477"/>
      <c r="C8" s="494"/>
      <c r="D8" s="503"/>
      <c r="E8" s="265" t="s">
        <v>187</v>
      </c>
      <c r="F8" s="265" t="s">
        <v>188</v>
      </c>
      <c r="G8" s="485"/>
      <c r="H8" s="482"/>
      <c r="I8" s="491"/>
      <c r="J8" s="505"/>
      <c r="K8" s="445"/>
      <c r="L8" s="445"/>
      <c r="M8" s="445"/>
      <c r="N8" s="445"/>
      <c r="O8" s="486"/>
      <c r="P8" s="486"/>
      <c r="Q8" s="486"/>
      <c r="R8" s="445"/>
      <c r="S8" s="445"/>
    </row>
    <row r="9" spans="1:19" ht="143.25" customHeight="1">
      <c r="A9" s="477"/>
      <c r="B9" s="477"/>
      <c r="C9" s="495"/>
      <c r="D9" s="504"/>
      <c r="E9" s="287" t="s">
        <v>210</v>
      </c>
      <c r="F9" s="284" t="s">
        <v>209</v>
      </c>
      <c r="G9" s="514"/>
      <c r="H9" s="288" t="s">
        <v>225</v>
      </c>
      <c r="I9" s="492"/>
      <c r="J9" s="505"/>
      <c r="K9" s="445"/>
      <c r="L9" s="445"/>
      <c r="M9" s="288" t="s">
        <v>225</v>
      </c>
      <c r="N9" s="445"/>
      <c r="O9" s="487"/>
      <c r="P9" s="487"/>
      <c r="Q9" s="487"/>
      <c r="R9" s="289" t="s">
        <v>231</v>
      </c>
      <c r="S9" s="290" t="s">
        <v>230</v>
      </c>
    </row>
    <row r="10" spans="1:19" s="237" customFormat="1" ht="15">
      <c r="A10" s="243" t="s">
        <v>4</v>
      </c>
      <c r="B10" s="12" t="s">
        <v>5</v>
      </c>
      <c r="C10" s="265">
        <v>1</v>
      </c>
      <c r="D10" s="122">
        <v>2</v>
      </c>
      <c r="E10" s="291">
        <v>3</v>
      </c>
      <c r="F10" s="118">
        <v>4</v>
      </c>
      <c r="G10" s="265">
        <v>5</v>
      </c>
      <c r="H10" s="292">
        <v>6</v>
      </c>
      <c r="I10" s="291">
        <v>7</v>
      </c>
      <c r="J10" s="118">
        <v>8</v>
      </c>
      <c r="K10" s="265">
        <v>9</v>
      </c>
      <c r="L10" s="292">
        <v>10</v>
      </c>
      <c r="M10" s="291">
        <v>11</v>
      </c>
      <c r="N10" s="291">
        <v>12</v>
      </c>
      <c r="O10" s="265">
        <v>13</v>
      </c>
      <c r="P10" s="293">
        <v>14</v>
      </c>
      <c r="Q10" s="293">
        <v>15</v>
      </c>
      <c r="R10" s="286">
        <v>16</v>
      </c>
      <c r="S10" s="286">
        <v>17</v>
      </c>
    </row>
    <row r="11" spans="1:19" s="237" customFormat="1" ht="42" customHeight="1">
      <c r="A11" s="32" t="s">
        <v>218</v>
      </c>
      <c r="B11" s="183">
        <v>5005</v>
      </c>
      <c r="C11" s="353">
        <v>84572339</v>
      </c>
      <c r="D11" s="353">
        <v>63339676</v>
      </c>
      <c r="E11" s="353">
        <v>48700622</v>
      </c>
      <c r="F11" s="353">
        <v>1964366</v>
      </c>
      <c r="G11" s="353">
        <v>10830069</v>
      </c>
      <c r="H11" s="353">
        <v>9603931</v>
      </c>
      <c r="I11" s="353">
        <v>1844619</v>
      </c>
      <c r="J11" s="353">
        <v>19548795</v>
      </c>
      <c r="K11" s="353">
        <v>15158988</v>
      </c>
      <c r="L11" s="353">
        <v>3644635</v>
      </c>
      <c r="M11" s="353">
        <v>3222084</v>
      </c>
      <c r="N11" s="353">
        <v>745172</v>
      </c>
      <c r="O11" s="353">
        <v>1608367</v>
      </c>
      <c r="P11" s="353">
        <v>75077</v>
      </c>
      <c r="Q11" s="353">
        <v>424</v>
      </c>
      <c r="R11" s="353">
        <v>9942788</v>
      </c>
      <c r="S11" s="353">
        <v>2606034</v>
      </c>
    </row>
    <row r="12" spans="1:19" ht="14.25" customHeight="1">
      <c r="A12" s="294" t="s">
        <v>185</v>
      </c>
      <c r="B12" s="183">
        <v>5010</v>
      </c>
      <c r="C12" s="353">
        <v>45090510</v>
      </c>
      <c r="D12" s="353">
        <v>31315802</v>
      </c>
      <c r="E12" s="353">
        <v>24445112</v>
      </c>
      <c r="F12" s="353">
        <v>989799</v>
      </c>
      <c r="G12" s="353">
        <v>5065015</v>
      </c>
      <c r="H12" s="353">
        <v>3950898</v>
      </c>
      <c r="I12" s="353">
        <v>815876</v>
      </c>
      <c r="J12" s="353">
        <v>13065183</v>
      </c>
      <c r="K12" s="353">
        <v>10263817</v>
      </c>
      <c r="L12" s="353">
        <v>2303732</v>
      </c>
      <c r="M12" s="353">
        <v>1908191</v>
      </c>
      <c r="N12" s="353">
        <v>497634</v>
      </c>
      <c r="O12" s="353">
        <v>694824</v>
      </c>
      <c r="P12" s="353">
        <v>14605</v>
      </c>
      <c r="Q12" s="353">
        <v>96</v>
      </c>
      <c r="R12" s="353">
        <v>9375022</v>
      </c>
      <c r="S12" s="353">
        <v>2392843</v>
      </c>
    </row>
    <row r="13" spans="1:19" ht="16.5" customHeight="1">
      <c r="A13" s="295" t="s">
        <v>222</v>
      </c>
      <c r="B13" s="183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</row>
    <row r="14" spans="1:19" ht="43.5" customHeight="1">
      <c r="A14" s="296" t="s">
        <v>223</v>
      </c>
      <c r="B14" s="183">
        <v>5011</v>
      </c>
      <c r="C14" s="523">
        <v>58828</v>
      </c>
      <c r="D14" s="523">
        <v>52829</v>
      </c>
      <c r="E14" s="523">
        <v>42730</v>
      </c>
      <c r="F14" s="523">
        <v>1781</v>
      </c>
      <c r="G14" s="523">
        <v>7447</v>
      </c>
      <c r="H14" s="523">
        <v>7319</v>
      </c>
      <c r="I14" s="523">
        <v>871</v>
      </c>
      <c r="J14" s="523">
        <v>5356</v>
      </c>
      <c r="K14" s="523">
        <v>3989</v>
      </c>
      <c r="L14" s="523">
        <v>1075</v>
      </c>
      <c r="M14" s="523">
        <v>1019</v>
      </c>
      <c r="N14" s="523">
        <v>292</v>
      </c>
      <c r="O14" s="523">
        <v>643</v>
      </c>
      <c r="P14" s="523">
        <v>0</v>
      </c>
      <c r="Q14" s="523">
        <v>0</v>
      </c>
      <c r="R14" s="523">
        <v>1823</v>
      </c>
      <c r="S14" s="523">
        <v>348</v>
      </c>
    </row>
    <row r="15" spans="1:19" ht="15" customHeight="1">
      <c r="A15" s="182" t="s">
        <v>260</v>
      </c>
      <c r="B15" s="183">
        <v>5015</v>
      </c>
      <c r="C15" s="353">
        <v>34714355</v>
      </c>
      <c r="D15" s="353">
        <v>22390744</v>
      </c>
      <c r="E15" s="353">
        <v>17447241</v>
      </c>
      <c r="F15" s="353">
        <v>617771</v>
      </c>
      <c r="G15" s="353">
        <v>3687438</v>
      </c>
      <c r="H15" s="353">
        <v>2878413</v>
      </c>
      <c r="I15" s="353">
        <v>638294</v>
      </c>
      <c r="J15" s="353">
        <v>11742017</v>
      </c>
      <c r="K15" s="353">
        <v>9241346</v>
      </c>
      <c r="L15" s="353">
        <v>2064486</v>
      </c>
      <c r="M15" s="353">
        <v>1687705</v>
      </c>
      <c r="N15" s="353">
        <v>436185</v>
      </c>
      <c r="O15" s="353">
        <v>571587</v>
      </c>
      <c r="P15" s="353">
        <v>9939</v>
      </c>
      <c r="Q15" s="353">
        <v>68</v>
      </c>
      <c r="R15" s="353">
        <v>6619335</v>
      </c>
      <c r="S15" s="353">
        <v>2276435</v>
      </c>
    </row>
    <row r="16" spans="1:19" ht="15" customHeight="1">
      <c r="A16" s="251" t="s">
        <v>254</v>
      </c>
      <c r="B16" s="183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</row>
    <row r="17" spans="1:19" ht="29.25" customHeight="1">
      <c r="A17" s="297" t="s">
        <v>66</v>
      </c>
      <c r="B17" s="183">
        <v>5020</v>
      </c>
      <c r="C17" s="353">
        <v>3849854</v>
      </c>
      <c r="D17" s="353">
        <v>3408988</v>
      </c>
      <c r="E17" s="353">
        <v>2659286</v>
      </c>
      <c r="F17" s="353">
        <v>152596</v>
      </c>
      <c r="G17" s="353">
        <v>513851</v>
      </c>
      <c r="H17" s="353">
        <v>357043</v>
      </c>
      <c r="I17" s="353">
        <v>83255</v>
      </c>
      <c r="J17" s="353">
        <v>427558</v>
      </c>
      <c r="K17" s="353">
        <v>351308</v>
      </c>
      <c r="L17" s="353">
        <v>73605</v>
      </c>
      <c r="M17" s="353">
        <v>6581</v>
      </c>
      <c r="N17" s="353">
        <v>2645</v>
      </c>
      <c r="O17" s="353">
        <v>13308</v>
      </c>
      <c r="P17" s="353">
        <v>0</v>
      </c>
      <c r="Q17" s="353">
        <v>0</v>
      </c>
      <c r="R17" s="353">
        <v>1195417</v>
      </c>
      <c r="S17" s="353">
        <v>389405</v>
      </c>
    </row>
    <row r="18" spans="1:19" ht="12.75" customHeight="1">
      <c r="A18" s="242" t="s">
        <v>126</v>
      </c>
      <c r="B18" s="183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</row>
    <row r="19" spans="1:19" ht="32.25" customHeight="1">
      <c r="A19" s="297" t="s">
        <v>129</v>
      </c>
      <c r="B19" s="183">
        <v>5025</v>
      </c>
      <c r="C19" s="353">
        <v>898076</v>
      </c>
      <c r="D19" s="353">
        <v>793444</v>
      </c>
      <c r="E19" s="353">
        <v>617219</v>
      </c>
      <c r="F19" s="353">
        <v>4623</v>
      </c>
      <c r="G19" s="353">
        <v>153453</v>
      </c>
      <c r="H19" s="353">
        <v>148658</v>
      </c>
      <c r="I19" s="353">
        <v>18149</v>
      </c>
      <c r="J19" s="353">
        <v>8093</v>
      </c>
      <c r="K19" s="353">
        <v>2648</v>
      </c>
      <c r="L19" s="353">
        <v>1146</v>
      </c>
      <c r="M19" s="353">
        <v>1140</v>
      </c>
      <c r="N19" s="353">
        <v>4299</v>
      </c>
      <c r="O19" s="353">
        <v>65304</v>
      </c>
      <c r="P19" s="353">
        <v>31235</v>
      </c>
      <c r="Q19" s="353">
        <v>0</v>
      </c>
      <c r="R19" s="353">
        <v>117351</v>
      </c>
      <c r="S19" s="353">
        <v>25</v>
      </c>
    </row>
    <row r="20" spans="1:19" ht="29.25" customHeight="1">
      <c r="A20" s="297" t="s">
        <v>140</v>
      </c>
      <c r="B20" s="183">
        <v>5030</v>
      </c>
      <c r="C20" s="353">
        <v>12154296</v>
      </c>
      <c r="D20" s="353">
        <v>9262071</v>
      </c>
      <c r="E20" s="353">
        <v>6941865</v>
      </c>
      <c r="F20" s="353">
        <v>148287</v>
      </c>
      <c r="G20" s="353">
        <v>1774099</v>
      </c>
      <c r="H20" s="353">
        <v>1749570</v>
      </c>
      <c r="I20" s="353">
        <v>397820</v>
      </c>
      <c r="J20" s="353">
        <v>2564707</v>
      </c>
      <c r="K20" s="353">
        <v>1884203</v>
      </c>
      <c r="L20" s="353">
        <v>593592</v>
      </c>
      <c r="M20" s="353">
        <v>592505</v>
      </c>
      <c r="N20" s="353">
        <v>86912</v>
      </c>
      <c r="O20" s="353">
        <v>291665</v>
      </c>
      <c r="P20" s="353">
        <v>35853</v>
      </c>
      <c r="Q20" s="353">
        <v>0</v>
      </c>
      <c r="R20" s="353">
        <v>45410</v>
      </c>
      <c r="S20" s="353">
        <v>7043</v>
      </c>
    </row>
    <row r="21" spans="1:19" ht="30" customHeight="1">
      <c r="A21" s="182" t="s">
        <v>256</v>
      </c>
      <c r="B21" s="183">
        <v>5035</v>
      </c>
      <c r="C21" s="353">
        <v>10376155</v>
      </c>
      <c r="D21" s="353">
        <v>8925058</v>
      </c>
      <c r="E21" s="353">
        <v>6997871</v>
      </c>
      <c r="F21" s="353">
        <v>372028</v>
      </c>
      <c r="G21" s="353">
        <v>1377577</v>
      </c>
      <c r="H21" s="353">
        <v>1072485</v>
      </c>
      <c r="I21" s="353">
        <v>177582</v>
      </c>
      <c r="J21" s="353">
        <v>1323166</v>
      </c>
      <c r="K21" s="353">
        <v>1022471</v>
      </c>
      <c r="L21" s="353">
        <v>239246</v>
      </c>
      <c r="M21" s="353">
        <v>220486</v>
      </c>
      <c r="N21" s="353">
        <v>61449</v>
      </c>
      <c r="O21" s="353">
        <v>123237</v>
      </c>
      <c r="P21" s="353">
        <v>4666</v>
      </c>
      <c r="Q21" s="353">
        <v>28</v>
      </c>
      <c r="R21" s="353">
        <v>2755687</v>
      </c>
      <c r="S21" s="353">
        <v>116408</v>
      </c>
    </row>
    <row r="22" spans="1:19" ht="30" customHeight="1">
      <c r="A22" s="182" t="s">
        <v>247</v>
      </c>
      <c r="B22" s="183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</row>
    <row r="23" spans="1:19" ht="15.75" customHeight="1">
      <c r="A23" s="297" t="s">
        <v>106</v>
      </c>
      <c r="B23" s="183">
        <v>5040</v>
      </c>
      <c r="C23" s="353">
        <v>10298938</v>
      </c>
      <c r="D23" s="353">
        <v>8891688</v>
      </c>
      <c r="E23" s="353">
        <v>6992464</v>
      </c>
      <c r="F23" s="353">
        <v>371580</v>
      </c>
      <c r="G23" s="353">
        <v>1375931</v>
      </c>
      <c r="H23" s="353">
        <v>1070841</v>
      </c>
      <c r="I23" s="353">
        <v>151713</v>
      </c>
      <c r="J23" s="353">
        <v>1280582</v>
      </c>
      <c r="K23" s="353">
        <v>991151</v>
      </c>
      <c r="L23" s="353">
        <v>231914</v>
      </c>
      <c r="M23" s="353">
        <v>213155</v>
      </c>
      <c r="N23" s="353">
        <v>57517</v>
      </c>
      <c r="O23" s="353">
        <v>121974</v>
      </c>
      <c r="P23" s="353">
        <v>4666</v>
      </c>
      <c r="Q23" s="353">
        <v>28</v>
      </c>
      <c r="R23" s="353">
        <v>2755685</v>
      </c>
      <c r="S23" s="353">
        <v>116398</v>
      </c>
    </row>
    <row r="24" spans="1:19" ht="14.25" customHeight="1">
      <c r="A24" s="297" t="s">
        <v>107</v>
      </c>
      <c r="B24" s="183">
        <v>5045</v>
      </c>
      <c r="C24" s="353">
        <v>77217</v>
      </c>
      <c r="D24" s="353">
        <v>33370</v>
      </c>
      <c r="E24" s="353">
        <v>5407</v>
      </c>
      <c r="F24" s="353">
        <v>448</v>
      </c>
      <c r="G24" s="353">
        <v>1646</v>
      </c>
      <c r="H24" s="353">
        <v>1644</v>
      </c>
      <c r="I24" s="353">
        <v>25869</v>
      </c>
      <c r="J24" s="353">
        <v>42584</v>
      </c>
      <c r="K24" s="353">
        <v>31320</v>
      </c>
      <c r="L24" s="353">
        <v>7332</v>
      </c>
      <c r="M24" s="353">
        <v>7331</v>
      </c>
      <c r="N24" s="353">
        <v>3932</v>
      </c>
      <c r="O24" s="353">
        <v>1263</v>
      </c>
      <c r="P24" s="353">
        <v>0</v>
      </c>
      <c r="Q24" s="353">
        <v>0</v>
      </c>
      <c r="R24" s="353">
        <v>2</v>
      </c>
      <c r="S24" s="353">
        <v>10</v>
      </c>
    </row>
    <row r="25" spans="1:19" ht="31.5" customHeight="1">
      <c r="A25" s="298" t="s">
        <v>217</v>
      </c>
      <c r="B25" s="183">
        <v>5050</v>
      </c>
      <c r="C25" s="353">
        <v>1628216</v>
      </c>
      <c r="D25" s="353">
        <v>1596768</v>
      </c>
      <c r="E25" s="353">
        <v>1231934</v>
      </c>
      <c r="F25" s="353">
        <v>101052</v>
      </c>
      <c r="G25" s="353">
        <v>235952</v>
      </c>
      <c r="H25" s="353">
        <v>177714</v>
      </c>
      <c r="I25" s="353">
        <v>27830</v>
      </c>
      <c r="J25" s="353">
        <v>27360</v>
      </c>
      <c r="K25" s="353">
        <v>22393</v>
      </c>
      <c r="L25" s="353">
        <v>4461</v>
      </c>
      <c r="M25" s="353">
        <v>1160</v>
      </c>
      <c r="N25" s="353">
        <v>506</v>
      </c>
      <c r="O25" s="353">
        <v>4088</v>
      </c>
      <c r="P25" s="353">
        <v>0</v>
      </c>
      <c r="Q25" s="353">
        <v>0</v>
      </c>
      <c r="R25" s="353">
        <v>485591</v>
      </c>
      <c r="S25" s="353">
        <v>20311</v>
      </c>
    </row>
    <row r="26" spans="1:19" ht="15" customHeight="1">
      <c r="A26" s="294" t="s">
        <v>126</v>
      </c>
      <c r="B26" s="183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</row>
    <row r="27" spans="1:19" ht="41.25" customHeight="1">
      <c r="A27" s="299" t="s">
        <v>129</v>
      </c>
      <c r="B27" s="183">
        <v>5055</v>
      </c>
      <c r="C27" s="353">
        <v>16056796</v>
      </c>
      <c r="D27" s="353">
        <v>14046053</v>
      </c>
      <c r="E27" s="353">
        <v>10943530</v>
      </c>
      <c r="F27" s="353">
        <v>541626</v>
      </c>
      <c r="G27" s="353">
        <v>2255854</v>
      </c>
      <c r="H27" s="353">
        <v>1927283</v>
      </c>
      <c r="I27" s="353">
        <v>305043</v>
      </c>
      <c r="J27" s="353">
        <v>1744122</v>
      </c>
      <c r="K27" s="353">
        <v>1340994</v>
      </c>
      <c r="L27" s="353">
        <v>325441</v>
      </c>
      <c r="M27" s="353">
        <v>306480</v>
      </c>
      <c r="N27" s="353">
        <v>77687</v>
      </c>
      <c r="O27" s="353">
        <v>249167</v>
      </c>
      <c r="P27" s="353">
        <v>17414</v>
      </c>
      <c r="Q27" s="353">
        <v>40</v>
      </c>
      <c r="R27" s="353">
        <v>2985229</v>
      </c>
      <c r="S27" s="353">
        <v>117719</v>
      </c>
    </row>
    <row r="28" spans="1:19" ht="43.5" customHeight="1">
      <c r="A28" s="299" t="s">
        <v>130</v>
      </c>
      <c r="B28" s="183">
        <v>5060</v>
      </c>
      <c r="C28" s="353">
        <v>4553288</v>
      </c>
      <c r="D28" s="353">
        <v>4171556</v>
      </c>
      <c r="E28" s="353">
        <v>3166119</v>
      </c>
      <c r="F28" s="353">
        <v>137802</v>
      </c>
      <c r="G28" s="353">
        <v>731238</v>
      </c>
      <c r="H28" s="353">
        <v>727480</v>
      </c>
      <c r="I28" s="353">
        <v>136397</v>
      </c>
      <c r="J28" s="353">
        <v>286058</v>
      </c>
      <c r="K28" s="353">
        <v>215517</v>
      </c>
      <c r="L28" s="353">
        <v>60570</v>
      </c>
      <c r="M28" s="353">
        <v>60513</v>
      </c>
      <c r="N28" s="353">
        <v>9971</v>
      </c>
      <c r="O28" s="353">
        <v>81392</v>
      </c>
      <c r="P28" s="353">
        <v>14282</v>
      </c>
      <c r="Q28" s="353">
        <v>0</v>
      </c>
      <c r="R28" s="353">
        <v>11475</v>
      </c>
      <c r="S28" s="353">
        <v>379</v>
      </c>
    </row>
    <row r="29" spans="1:19" ht="15.75" customHeight="1">
      <c r="A29" s="247" t="s">
        <v>85</v>
      </c>
      <c r="B29" s="183">
        <v>5065</v>
      </c>
      <c r="C29" s="353">
        <v>4803372</v>
      </c>
      <c r="D29" s="353">
        <v>2142640</v>
      </c>
      <c r="E29" s="353">
        <v>1699444</v>
      </c>
      <c r="F29" s="353">
        <v>15952</v>
      </c>
      <c r="G29" s="353">
        <v>369383</v>
      </c>
      <c r="H29" s="353">
        <v>336055</v>
      </c>
      <c r="I29" s="353">
        <v>57861</v>
      </c>
      <c r="J29" s="353">
        <v>2480211</v>
      </c>
      <c r="K29" s="353">
        <v>1944483</v>
      </c>
      <c r="L29" s="353">
        <v>443151</v>
      </c>
      <c r="M29" s="353">
        <v>417711</v>
      </c>
      <c r="N29" s="353">
        <v>92577</v>
      </c>
      <c r="O29" s="353">
        <v>180205</v>
      </c>
      <c r="P29" s="353">
        <v>0</v>
      </c>
      <c r="Q29" s="353">
        <v>316</v>
      </c>
      <c r="R29" s="353">
        <v>308363</v>
      </c>
      <c r="S29" s="353">
        <v>203021</v>
      </c>
    </row>
    <row r="30" spans="1:19" ht="15.75" customHeight="1">
      <c r="A30" s="247" t="s">
        <v>6</v>
      </c>
      <c r="B30" s="183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</row>
    <row r="31" spans="1:19" ht="27" customHeight="1">
      <c r="A31" s="300" t="s">
        <v>257</v>
      </c>
      <c r="B31" s="183">
        <v>5075</v>
      </c>
      <c r="C31" s="353">
        <v>0</v>
      </c>
      <c r="D31" s="353">
        <v>0</v>
      </c>
      <c r="E31" s="353">
        <v>0</v>
      </c>
      <c r="F31" s="353">
        <v>0</v>
      </c>
      <c r="G31" s="353">
        <v>0</v>
      </c>
      <c r="H31" s="353">
        <v>0</v>
      </c>
      <c r="I31" s="353">
        <v>0</v>
      </c>
      <c r="J31" s="353">
        <v>0</v>
      </c>
      <c r="K31" s="353">
        <v>0</v>
      </c>
      <c r="L31" s="353">
        <v>0</v>
      </c>
      <c r="M31" s="353">
        <v>0</v>
      </c>
      <c r="N31" s="353">
        <v>0</v>
      </c>
      <c r="O31" s="353">
        <v>0</v>
      </c>
      <c r="P31" s="353">
        <v>0</v>
      </c>
      <c r="Q31" s="353">
        <v>0</v>
      </c>
      <c r="R31" s="353">
        <v>0</v>
      </c>
      <c r="S31" s="353">
        <v>0</v>
      </c>
    </row>
    <row r="32" spans="1:19" ht="16.5" customHeight="1">
      <c r="A32" s="249" t="s">
        <v>258</v>
      </c>
      <c r="B32" s="183">
        <v>5080</v>
      </c>
      <c r="C32" s="353">
        <v>194158</v>
      </c>
      <c r="D32" s="353">
        <v>90721</v>
      </c>
      <c r="E32" s="353">
        <v>66723</v>
      </c>
      <c r="F32" s="353">
        <v>0</v>
      </c>
      <c r="G32" s="353">
        <v>20801</v>
      </c>
      <c r="H32" s="353">
        <v>20801</v>
      </c>
      <c r="I32" s="353">
        <v>3197</v>
      </c>
      <c r="J32" s="353">
        <v>96448</v>
      </c>
      <c r="K32" s="353">
        <v>70926</v>
      </c>
      <c r="L32" s="353">
        <v>19799</v>
      </c>
      <c r="M32" s="353">
        <v>19799</v>
      </c>
      <c r="N32" s="353">
        <v>5723</v>
      </c>
      <c r="O32" s="353">
        <v>6989</v>
      </c>
      <c r="P32" s="353">
        <v>0</v>
      </c>
      <c r="Q32" s="353">
        <v>0</v>
      </c>
      <c r="R32" s="353">
        <v>0</v>
      </c>
      <c r="S32" s="353">
        <v>0</v>
      </c>
    </row>
    <row r="33" spans="1:19" ht="16.5" customHeight="1">
      <c r="A33" s="301" t="s">
        <v>241</v>
      </c>
      <c r="B33" s="183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</row>
    <row r="34" spans="1:19" ht="12.75" customHeight="1">
      <c r="A34" s="251" t="s">
        <v>36</v>
      </c>
      <c r="B34" s="183">
        <v>5085</v>
      </c>
      <c r="C34" s="353">
        <v>0</v>
      </c>
      <c r="D34" s="353">
        <v>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3">
        <v>0</v>
      </c>
      <c r="O34" s="353">
        <v>0</v>
      </c>
      <c r="P34" s="353">
        <v>0</v>
      </c>
      <c r="Q34" s="353">
        <v>0</v>
      </c>
      <c r="R34" s="353">
        <v>0</v>
      </c>
      <c r="S34" s="353">
        <v>0</v>
      </c>
    </row>
    <row r="35" spans="1:19" ht="15" customHeight="1">
      <c r="A35" s="251" t="s">
        <v>37</v>
      </c>
      <c r="B35" s="183">
        <v>5090</v>
      </c>
      <c r="C35" s="353">
        <v>194158</v>
      </c>
      <c r="D35" s="353">
        <v>90721</v>
      </c>
      <c r="E35" s="353">
        <v>66723</v>
      </c>
      <c r="F35" s="353">
        <v>0</v>
      </c>
      <c r="G35" s="353">
        <v>20801</v>
      </c>
      <c r="H35" s="353">
        <v>20801</v>
      </c>
      <c r="I35" s="353">
        <v>3197</v>
      </c>
      <c r="J35" s="353">
        <v>96448</v>
      </c>
      <c r="K35" s="353">
        <v>70926</v>
      </c>
      <c r="L35" s="353">
        <v>19799</v>
      </c>
      <c r="M35" s="353">
        <v>19799</v>
      </c>
      <c r="N35" s="353">
        <v>5723</v>
      </c>
      <c r="O35" s="353">
        <v>6989</v>
      </c>
      <c r="P35" s="353">
        <v>0</v>
      </c>
      <c r="Q35" s="353">
        <v>0</v>
      </c>
      <c r="R35" s="353">
        <v>0</v>
      </c>
      <c r="S35" s="353">
        <v>0</v>
      </c>
    </row>
    <row r="36" spans="1:19" ht="12.75" customHeight="1">
      <c r="A36" s="251" t="s">
        <v>38</v>
      </c>
      <c r="B36" s="183">
        <v>5095</v>
      </c>
      <c r="C36" s="353">
        <v>0</v>
      </c>
      <c r="D36" s="353">
        <v>0</v>
      </c>
      <c r="E36" s="353">
        <v>0</v>
      </c>
      <c r="F36" s="353">
        <v>0</v>
      </c>
      <c r="G36" s="353">
        <v>0</v>
      </c>
      <c r="H36" s="353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3">
        <v>0</v>
      </c>
      <c r="O36" s="353">
        <v>0</v>
      </c>
      <c r="P36" s="353">
        <v>0</v>
      </c>
      <c r="Q36" s="353">
        <v>0</v>
      </c>
      <c r="R36" s="353">
        <v>0</v>
      </c>
      <c r="S36" s="353">
        <v>0</v>
      </c>
    </row>
    <row r="37" spans="1:19" ht="43.5" customHeight="1">
      <c r="A37" s="252" t="s">
        <v>86</v>
      </c>
      <c r="B37" s="183">
        <v>5100</v>
      </c>
      <c r="C37" s="353">
        <v>4609214</v>
      </c>
      <c r="D37" s="353">
        <v>2051919</v>
      </c>
      <c r="E37" s="353">
        <v>1632721</v>
      </c>
      <c r="F37" s="353">
        <v>15952</v>
      </c>
      <c r="G37" s="353">
        <v>348582</v>
      </c>
      <c r="H37" s="353">
        <v>315254</v>
      </c>
      <c r="I37" s="353">
        <v>54664</v>
      </c>
      <c r="J37" s="353">
        <v>2383763</v>
      </c>
      <c r="K37" s="353">
        <v>1873557</v>
      </c>
      <c r="L37" s="353">
        <v>423352</v>
      </c>
      <c r="M37" s="353">
        <v>397912</v>
      </c>
      <c r="N37" s="353">
        <v>86854</v>
      </c>
      <c r="O37" s="353">
        <v>173216</v>
      </c>
      <c r="P37" s="353">
        <v>0</v>
      </c>
      <c r="Q37" s="353">
        <v>316</v>
      </c>
      <c r="R37" s="353">
        <v>308363</v>
      </c>
      <c r="S37" s="353">
        <v>203021</v>
      </c>
    </row>
    <row r="38" spans="1:19" ht="15" customHeight="1">
      <c r="A38" s="255" t="s">
        <v>100</v>
      </c>
      <c r="B38" s="183">
        <v>5105</v>
      </c>
      <c r="C38" s="353">
        <v>4608266</v>
      </c>
      <c r="D38" s="353">
        <v>2050978</v>
      </c>
      <c r="E38" s="353">
        <v>1631905</v>
      </c>
      <c r="F38" s="353">
        <v>15931</v>
      </c>
      <c r="G38" s="353">
        <v>348478</v>
      </c>
      <c r="H38" s="353">
        <v>315254</v>
      </c>
      <c r="I38" s="353">
        <v>54664</v>
      </c>
      <c r="J38" s="353">
        <v>2383756</v>
      </c>
      <c r="K38" s="353">
        <v>1873551</v>
      </c>
      <c r="L38" s="353">
        <v>423351</v>
      </c>
      <c r="M38" s="353">
        <v>397912</v>
      </c>
      <c r="N38" s="353">
        <v>86854</v>
      </c>
      <c r="O38" s="353">
        <v>173216</v>
      </c>
      <c r="P38" s="353">
        <v>0</v>
      </c>
      <c r="Q38" s="353">
        <v>316</v>
      </c>
      <c r="R38" s="353">
        <v>307422</v>
      </c>
      <c r="S38" s="353">
        <v>203014</v>
      </c>
    </row>
    <row r="39" spans="1:21" ht="24" customHeight="1">
      <c r="A39" s="302" t="s">
        <v>67</v>
      </c>
      <c r="B39" s="183">
        <v>5110</v>
      </c>
      <c r="C39" s="353">
        <v>291622</v>
      </c>
      <c r="D39" s="353">
        <v>227228</v>
      </c>
      <c r="E39" s="353">
        <v>182987</v>
      </c>
      <c r="F39" s="353">
        <v>3198</v>
      </c>
      <c r="G39" s="353">
        <v>35530</v>
      </c>
      <c r="H39" s="353">
        <v>29779</v>
      </c>
      <c r="I39" s="353">
        <v>5513</v>
      </c>
      <c r="J39" s="353">
        <v>64001</v>
      </c>
      <c r="K39" s="353">
        <v>56867</v>
      </c>
      <c r="L39" s="353">
        <v>6514</v>
      </c>
      <c r="M39" s="353">
        <v>1498</v>
      </c>
      <c r="N39" s="353">
        <v>620</v>
      </c>
      <c r="O39" s="353">
        <v>393</v>
      </c>
      <c r="P39" s="353">
        <v>0</v>
      </c>
      <c r="Q39" s="353">
        <v>0</v>
      </c>
      <c r="R39" s="353">
        <v>55203</v>
      </c>
      <c r="S39" s="353">
        <v>52899</v>
      </c>
      <c r="T39" s="303"/>
      <c r="U39" s="303"/>
    </row>
    <row r="40" spans="1:19" ht="13.5" customHeight="1">
      <c r="A40" s="255" t="s">
        <v>101</v>
      </c>
      <c r="B40" s="183">
        <v>5115</v>
      </c>
      <c r="C40" s="353">
        <v>948</v>
      </c>
      <c r="D40" s="353">
        <v>941</v>
      </c>
      <c r="E40" s="353">
        <v>816</v>
      </c>
      <c r="F40" s="353">
        <v>21</v>
      </c>
      <c r="G40" s="353">
        <v>104</v>
      </c>
      <c r="H40" s="353">
        <v>0</v>
      </c>
      <c r="I40" s="353">
        <v>0</v>
      </c>
      <c r="J40" s="353">
        <v>7</v>
      </c>
      <c r="K40" s="353">
        <v>6</v>
      </c>
      <c r="L40" s="353">
        <v>1</v>
      </c>
      <c r="M40" s="353">
        <v>0</v>
      </c>
      <c r="N40" s="353">
        <v>0</v>
      </c>
      <c r="O40" s="353">
        <v>0</v>
      </c>
      <c r="P40" s="353">
        <v>0</v>
      </c>
      <c r="Q40" s="353">
        <v>0</v>
      </c>
      <c r="R40" s="353">
        <v>941</v>
      </c>
      <c r="S40" s="353">
        <v>7</v>
      </c>
    </row>
    <row r="41" spans="1:19" ht="32.25" customHeight="1">
      <c r="A41" s="251" t="s">
        <v>90</v>
      </c>
      <c r="B41" s="183">
        <v>5120</v>
      </c>
      <c r="C41" s="353">
        <v>0</v>
      </c>
      <c r="D41" s="353">
        <v>0</v>
      </c>
      <c r="E41" s="353">
        <v>0</v>
      </c>
      <c r="F41" s="353">
        <v>0</v>
      </c>
      <c r="G41" s="353">
        <v>0</v>
      </c>
      <c r="H41" s="353">
        <v>0</v>
      </c>
      <c r="I41" s="353">
        <v>0</v>
      </c>
      <c r="J41" s="353">
        <v>0</v>
      </c>
      <c r="K41" s="353">
        <v>0</v>
      </c>
      <c r="L41" s="353">
        <v>0</v>
      </c>
      <c r="M41" s="353">
        <v>0</v>
      </c>
      <c r="N41" s="353">
        <v>0</v>
      </c>
      <c r="O41" s="353">
        <v>0</v>
      </c>
      <c r="P41" s="353">
        <v>0</v>
      </c>
      <c r="Q41" s="353">
        <v>0</v>
      </c>
      <c r="R41" s="353">
        <v>0</v>
      </c>
      <c r="S41" s="353">
        <v>0</v>
      </c>
    </row>
    <row r="42" spans="1:19" ht="27.75" customHeight="1">
      <c r="A42" s="255" t="s">
        <v>131</v>
      </c>
      <c r="B42" s="183">
        <v>5125</v>
      </c>
      <c r="C42" s="353">
        <v>0</v>
      </c>
      <c r="D42" s="353">
        <v>0</v>
      </c>
      <c r="E42" s="353">
        <v>0</v>
      </c>
      <c r="F42" s="353">
        <v>0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3">
        <v>0</v>
      </c>
      <c r="Q42" s="353">
        <v>0</v>
      </c>
      <c r="R42" s="353">
        <v>0</v>
      </c>
      <c r="S42" s="353">
        <v>0</v>
      </c>
    </row>
    <row r="43" spans="1:19" ht="27" customHeight="1">
      <c r="A43" s="255" t="s">
        <v>28</v>
      </c>
      <c r="B43" s="183">
        <v>5130</v>
      </c>
      <c r="C43" s="353">
        <v>0</v>
      </c>
      <c r="D43" s="353">
        <v>0</v>
      </c>
      <c r="E43" s="353">
        <v>0</v>
      </c>
      <c r="F43" s="353">
        <v>0</v>
      </c>
      <c r="G43" s="353">
        <v>0</v>
      </c>
      <c r="H43" s="353">
        <v>0</v>
      </c>
      <c r="I43" s="353">
        <v>0</v>
      </c>
      <c r="J43" s="353">
        <v>0</v>
      </c>
      <c r="K43" s="353">
        <v>0</v>
      </c>
      <c r="L43" s="353">
        <v>0</v>
      </c>
      <c r="M43" s="353">
        <v>0</v>
      </c>
      <c r="N43" s="353">
        <v>0</v>
      </c>
      <c r="O43" s="353">
        <v>0</v>
      </c>
      <c r="P43" s="353">
        <v>0</v>
      </c>
      <c r="Q43" s="353">
        <v>0</v>
      </c>
      <c r="R43" s="353">
        <v>0</v>
      </c>
      <c r="S43" s="353">
        <v>0</v>
      </c>
    </row>
    <row r="44" spans="1:19" ht="22.5" customHeight="1">
      <c r="A44" s="272" t="s">
        <v>87</v>
      </c>
      <c r="B44" s="183">
        <v>5135</v>
      </c>
      <c r="C44" s="353">
        <v>753371</v>
      </c>
      <c r="D44" s="353">
        <v>747180</v>
      </c>
      <c r="E44" s="353">
        <v>573416</v>
      </c>
      <c r="F44" s="353">
        <v>41480</v>
      </c>
      <c r="G44" s="353">
        <v>119338</v>
      </c>
      <c r="H44" s="353">
        <v>112073</v>
      </c>
      <c r="I44" s="353">
        <v>12946</v>
      </c>
      <c r="J44" s="353">
        <v>5089</v>
      </c>
      <c r="K44" s="353">
        <v>3165</v>
      </c>
      <c r="L44" s="353">
        <v>1092</v>
      </c>
      <c r="M44" s="353">
        <v>868</v>
      </c>
      <c r="N44" s="353">
        <v>832</v>
      </c>
      <c r="O44" s="353">
        <v>1102</v>
      </c>
      <c r="P44" s="353">
        <v>0</v>
      </c>
      <c r="Q44" s="353">
        <v>0</v>
      </c>
      <c r="R44" s="353">
        <v>38788</v>
      </c>
      <c r="S44" s="353">
        <v>1417</v>
      </c>
    </row>
    <row r="45" spans="1:19" ht="12.75">
      <c r="A45" s="304" t="s">
        <v>242</v>
      </c>
      <c r="B45" s="183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</row>
    <row r="46" spans="1:19" ht="25.5">
      <c r="A46" s="252" t="s">
        <v>105</v>
      </c>
      <c r="B46" s="183">
        <v>5140</v>
      </c>
      <c r="C46" s="353">
        <v>1</v>
      </c>
      <c r="D46" s="353">
        <v>1</v>
      </c>
      <c r="E46" s="353">
        <v>0</v>
      </c>
      <c r="F46" s="353">
        <v>0</v>
      </c>
      <c r="G46" s="353">
        <v>1</v>
      </c>
      <c r="H46" s="353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0</v>
      </c>
      <c r="P46" s="353">
        <v>0</v>
      </c>
      <c r="Q46" s="353">
        <v>0</v>
      </c>
      <c r="R46" s="353">
        <v>1</v>
      </c>
      <c r="S46" s="353">
        <v>0</v>
      </c>
    </row>
    <row r="47" spans="1:19" ht="17.25" customHeight="1">
      <c r="A47" s="252" t="s">
        <v>88</v>
      </c>
      <c r="B47" s="183">
        <v>5145</v>
      </c>
      <c r="C47" s="353">
        <v>35784</v>
      </c>
      <c r="D47" s="353">
        <v>34252</v>
      </c>
      <c r="E47" s="353">
        <v>29102</v>
      </c>
      <c r="F47" s="353">
        <v>1228</v>
      </c>
      <c r="G47" s="353">
        <v>3892</v>
      </c>
      <c r="H47" s="353">
        <v>31</v>
      </c>
      <c r="I47" s="353">
        <v>30</v>
      </c>
      <c r="J47" s="353">
        <v>1532</v>
      </c>
      <c r="K47" s="353">
        <v>1281</v>
      </c>
      <c r="L47" s="353">
        <v>245</v>
      </c>
      <c r="M47" s="353">
        <v>35</v>
      </c>
      <c r="N47" s="353">
        <v>6</v>
      </c>
      <c r="O47" s="353">
        <v>0</v>
      </c>
      <c r="P47" s="353">
        <v>0</v>
      </c>
      <c r="Q47" s="353">
        <v>0</v>
      </c>
      <c r="R47" s="353">
        <v>33882</v>
      </c>
      <c r="S47" s="353">
        <v>1325</v>
      </c>
    </row>
    <row r="48" spans="1:19" ht="27" customHeight="1">
      <c r="A48" s="252" t="s">
        <v>89</v>
      </c>
      <c r="B48" s="183">
        <v>5150</v>
      </c>
      <c r="C48" s="353">
        <v>660747</v>
      </c>
      <c r="D48" s="353">
        <v>656282</v>
      </c>
      <c r="E48" s="353">
        <v>500869</v>
      </c>
      <c r="F48" s="353">
        <v>37437</v>
      </c>
      <c r="G48" s="353">
        <v>105945</v>
      </c>
      <c r="H48" s="353">
        <v>102630</v>
      </c>
      <c r="I48" s="353">
        <v>12031</v>
      </c>
      <c r="J48" s="353">
        <v>3363</v>
      </c>
      <c r="K48" s="353">
        <v>1764</v>
      </c>
      <c r="L48" s="353">
        <v>795</v>
      </c>
      <c r="M48" s="353">
        <v>795</v>
      </c>
      <c r="N48" s="353">
        <v>804</v>
      </c>
      <c r="O48" s="353">
        <v>1102</v>
      </c>
      <c r="P48" s="353">
        <v>0</v>
      </c>
      <c r="Q48" s="353">
        <v>0</v>
      </c>
      <c r="R48" s="353">
        <v>3713</v>
      </c>
      <c r="S48" s="353">
        <v>8</v>
      </c>
    </row>
    <row r="49" spans="1:19" ht="32.25" customHeight="1">
      <c r="A49" s="252" t="s">
        <v>116</v>
      </c>
      <c r="B49" s="305">
        <v>5155</v>
      </c>
      <c r="C49" s="353">
        <v>56839</v>
      </c>
      <c r="D49" s="353">
        <v>56645</v>
      </c>
      <c r="E49" s="353">
        <v>43445</v>
      </c>
      <c r="F49" s="353">
        <v>2815</v>
      </c>
      <c r="G49" s="353">
        <v>9500</v>
      </c>
      <c r="H49" s="353">
        <v>9412</v>
      </c>
      <c r="I49" s="353">
        <v>885</v>
      </c>
      <c r="J49" s="353">
        <v>194</v>
      </c>
      <c r="K49" s="353">
        <v>120</v>
      </c>
      <c r="L49" s="353">
        <v>52</v>
      </c>
      <c r="M49" s="353">
        <v>38</v>
      </c>
      <c r="N49" s="353">
        <v>22</v>
      </c>
      <c r="O49" s="353">
        <v>0</v>
      </c>
      <c r="P49" s="353">
        <v>0</v>
      </c>
      <c r="Q49" s="353">
        <v>0</v>
      </c>
      <c r="R49" s="353">
        <v>1192</v>
      </c>
      <c r="S49" s="353">
        <v>84</v>
      </c>
    </row>
    <row r="50" spans="1:19" ht="15.75" customHeight="1">
      <c r="A50" s="306" t="s">
        <v>126</v>
      </c>
      <c r="B50" s="305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</row>
    <row r="51" spans="1:19" ht="16.5" customHeight="1">
      <c r="A51" s="307" t="s">
        <v>141</v>
      </c>
      <c r="B51" s="183">
        <v>5160</v>
      </c>
      <c r="C51" s="353">
        <v>11767</v>
      </c>
      <c r="D51" s="353">
        <v>190</v>
      </c>
      <c r="E51" s="353">
        <v>135</v>
      </c>
      <c r="F51" s="353">
        <v>0</v>
      </c>
      <c r="G51" s="353">
        <v>39</v>
      </c>
      <c r="H51" s="353">
        <v>39</v>
      </c>
      <c r="I51" s="353">
        <v>16</v>
      </c>
      <c r="J51" s="353">
        <v>10897</v>
      </c>
      <c r="K51" s="353">
        <v>8382</v>
      </c>
      <c r="L51" s="353">
        <v>2028</v>
      </c>
      <c r="M51" s="353">
        <v>2028</v>
      </c>
      <c r="N51" s="353">
        <v>487</v>
      </c>
      <c r="O51" s="353">
        <v>680</v>
      </c>
      <c r="P51" s="353">
        <v>0</v>
      </c>
      <c r="Q51" s="353">
        <v>0</v>
      </c>
      <c r="R51" s="353">
        <v>0</v>
      </c>
      <c r="S51" s="353">
        <v>0</v>
      </c>
    </row>
    <row r="52" spans="1:19" ht="19.5" customHeight="1">
      <c r="A52" s="308" t="s">
        <v>143</v>
      </c>
      <c r="B52" s="183">
        <v>5165</v>
      </c>
      <c r="C52" s="353">
        <v>11557</v>
      </c>
      <c r="D52" s="353">
        <v>0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10877</v>
      </c>
      <c r="K52" s="353">
        <v>8365</v>
      </c>
      <c r="L52" s="353">
        <v>2026</v>
      </c>
      <c r="M52" s="353">
        <v>2026</v>
      </c>
      <c r="N52" s="353">
        <v>486</v>
      </c>
      <c r="O52" s="353">
        <v>680</v>
      </c>
      <c r="P52" s="353">
        <v>0</v>
      </c>
      <c r="Q52" s="353">
        <v>0</v>
      </c>
      <c r="R52" s="353">
        <v>0</v>
      </c>
      <c r="S52" s="353">
        <v>0</v>
      </c>
    </row>
    <row r="53" spans="1:19" ht="48" customHeight="1">
      <c r="A53" s="309" t="s">
        <v>171</v>
      </c>
      <c r="B53" s="183">
        <v>5170</v>
      </c>
      <c r="C53" s="353">
        <v>13471691</v>
      </c>
      <c r="D53" s="353">
        <v>12214683</v>
      </c>
      <c r="E53" s="353">
        <v>9253903</v>
      </c>
      <c r="F53" s="353">
        <v>443296</v>
      </c>
      <c r="G53" s="353">
        <v>2180764</v>
      </c>
      <c r="H53" s="353">
        <v>2159222</v>
      </c>
      <c r="I53" s="353">
        <v>336720</v>
      </c>
      <c r="J53" s="353">
        <v>977434</v>
      </c>
      <c r="K53" s="353">
        <v>724434</v>
      </c>
      <c r="L53" s="353">
        <v>203868</v>
      </c>
      <c r="M53" s="353">
        <v>203800</v>
      </c>
      <c r="N53" s="353">
        <v>49132</v>
      </c>
      <c r="O53" s="353">
        <v>269933</v>
      </c>
      <c r="P53" s="353">
        <v>9641</v>
      </c>
      <c r="Q53" s="353">
        <v>0</v>
      </c>
      <c r="R53" s="353">
        <v>24791</v>
      </c>
      <c r="S53" s="353">
        <v>454</v>
      </c>
    </row>
    <row r="54" spans="1:19" ht="12.75">
      <c r="A54" s="310" t="s">
        <v>224</v>
      </c>
      <c r="B54" s="183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</row>
    <row r="55" spans="1:19" ht="15.75" customHeight="1">
      <c r="A55" s="253" t="s">
        <v>145</v>
      </c>
      <c r="B55" s="183">
        <v>5175</v>
      </c>
      <c r="C55" s="353">
        <v>0</v>
      </c>
      <c r="D55" s="353">
        <v>0</v>
      </c>
      <c r="E55" s="353">
        <v>0</v>
      </c>
      <c r="F55" s="353">
        <v>0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3">
        <v>0</v>
      </c>
      <c r="O55" s="353">
        <v>0</v>
      </c>
      <c r="P55" s="353">
        <v>0</v>
      </c>
      <c r="Q55" s="353">
        <v>0</v>
      </c>
      <c r="R55" s="353">
        <v>0</v>
      </c>
      <c r="S55" s="353">
        <v>0</v>
      </c>
    </row>
    <row r="56" spans="1:19" ht="52.5" customHeight="1">
      <c r="A56" s="311" t="s">
        <v>201</v>
      </c>
      <c r="B56" s="183">
        <v>5180</v>
      </c>
      <c r="C56" s="353">
        <v>605985</v>
      </c>
      <c r="D56" s="353">
        <v>314505</v>
      </c>
      <c r="E56" s="353">
        <v>243150</v>
      </c>
      <c r="F56" s="353">
        <v>2375</v>
      </c>
      <c r="G56" s="353">
        <v>57237</v>
      </c>
      <c r="H56" s="353">
        <v>57100</v>
      </c>
      <c r="I56" s="353">
        <v>11743</v>
      </c>
      <c r="J56" s="353">
        <v>268678</v>
      </c>
      <c r="K56" s="353">
        <v>202201</v>
      </c>
      <c r="L56" s="353">
        <v>53091</v>
      </c>
      <c r="M56" s="353">
        <v>53029</v>
      </c>
      <c r="N56" s="353">
        <v>13386</v>
      </c>
      <c r="O56" s="353">
        <v>22802</v>
      </c>
      <c r="P56" s="353">
        <v>0</v>
      </c>
      <c r="Q56" s="353">
        <v>0</v>
      </c>
      <c r="R56" s="353">
        <v>1729</v>
      </c>
      <c r="S56" s="353">
        <v>416</v>
      </c>
    </row>
    <row r="57" spans="1:19" ht="14.25" customHeight="1">
      <c r="A57" s="311" t="s">
        <v>213</v>
      </c>
      <c r="B57" s="183">
        <v>5185</v>
      </c>
      <c r="C57" s="353">
        <v>12865706</v>
      </c>
      <c r="D57" s="353">
        <v>11900178</v>
      </c>
      <c r="E57" s="353">
        <v>9010753</v>
      </c>
      <c r="F57" s="353">
        <v>440921</v>
      </c>
      <c r="G57" s="353">
        <v>2123527</v>
      </c>
      <c r="H57" s="353">
        <v>2102122</v>
      </c>
      <c r="I57" s="353">
        <v>324977</v>
      </c>
      <c r="J57" s="353">
        <v>708756</v>
      </c>
      <c r="K57" s="353">
        <v>522233</v>
      </c>
      <c r="L57" s="353">
        <v>150777</v>
      </c>
      <c r="M57" s="353">
        <v>150771</v>
      </c>
      <c r="N57" s="353">
        <v>35746</v>
      </c>
      <c r="O57" s="353">
        <v>247131</v>
      </c>
      <c r="P57" s="353">
        <v>9641</v>
      </c>
      <c r="Q57" s="353">
        <v>0</v>
      </c>
      <c r="R57" s="353">
        <v>23062</v>
      </c>
      <c r="S57" s="353">
        <v>38</v>
      </c>
    </row>
    <row r="58" spans="1:19" ht="18.75" customHeight="1">
      <c r="A58" s="312" t="s">
        <v>133</v>
      </c>
      <c r="B58" s="183">
        <v>5190</v>
      </c>
      <c r="C58" s="353">
        <v>194158</v>
      </c>
      <c r="D58" s="353">
        <v>90721</v>
      </c>
      <c r="E58" s="353">
        <v>66723</v>
      </c>
      <c r="F58" s="353">
        <v>0</v>
      </c>
      <c r="G58" s="353">
        <v>20801</v>
      </c>
      <c r="H58" s="353">
        <v>20801</v>
      </c>
      <c r="I58" s="353">
        <v>3197</v>
      </c>
      <c r="J58" s="353">
        <v>96448</v>
      </c>
      <c r="K58" s="353">
        <v>70926</v>
      </c>
      <c r="L58" s="353">
        <v>19799</v>
      </c>
      <c r="M58" s="353">
        <v>19799</v>
      </c>
      <c r="N58" s="353">
        <v>5723</v>
      </c>
      <c r="O58" s="353">
        <v>6989</v>
      </c>
      <c r="P58" s="353">
        <v>0</v>
      </c>
      <c r="Q58" s="353">
        <v>0</v>
      </c>
      <c r="R58" s="353">
        <v>0</v>
      </c>
      <c r="S58" s="353">
        <v>0</v>
      </c>
    </row>
    <row r="59" spans="1:19" ht="33" customHeight="1">
      <c r="A59" s="247" t="s">
        <v>95</v>
      </c>
      <c r="B59" s="183">
        <v>5195</v>
      </c>
      <c r="C59" s="353">
        <v>802563</v>
      </c>
      <c r="D59" s="353">
        <v>645541</v>
      </c>
      <c r="E59" s="353">
        <v>506564</v>
      </c>
      <c r="F59" s="353">
        <v>20809</v>
      </c>
      <c r="G59" s="353">
        <v>105883</v>
      </c>
      <c r="H59" s="353">
        <v>89881</v>
      </c>
      <c r="I59" s="353">
        <v>12285</v>
      </c>
      <c r="J59" s="353">
        <v>115852</v>
      </c>
      <c r="K59" s="353">
        <v>87988</v>
      </c>
      <c r="L59" s="353">
        <v>22545</v>
      </c>
      <c r="M59" s="353">
        <v>22421</v>
      </c>
      <c r="N59" s="353">
        <v>5319</v>
      </c>
      <c r="O59" s="353">
        <v>41158</v>
      </c>
      <c r="P59" s="353">
        <v>0</v>
      </c>
      <c r="Q59" s="353">
        <v>12</v>
      </c>
      <c r="R59" s="353">
        <v>119798</v>
      </c>
      <c r="S59" s="353">
        <v>808</v>
      </c>
    </row>
    <row r="60" spans="1:19" ht="17.25" customHeight="1">
      <c r="A60" s="266" t="s">
        <v>106</v>
      </c>
      <c r="B60" s="183">
        <v>5200</v>
      </c>
      <c r="C60" s="353">
        <v>800273</v>
      </c>
      <c r="D60" s="353">
        <v>644688</v>
      </c>
      <c r="E60" s="353">
        <v>506531</v>
      </c>
      <c r="F60" s="353">
        <v>20809</v>
      </c>
      <c r="G60" s="353">
        <v>105873</v>
      </c>
      <c r="H60" s="353">
        <v>89871</v>
      </c>
      <c r="I60" s="353">
        <v>11475</v>
      </c>
      <c r="J60" s="353">
        <v>114415</v>
      </c>
      <c r="K60" s="353">
        <v>86933</v>
      </c>
      <c r="L60" s="353">
        <v>22303</v>
      </c>
      <c r="M60" s="353">
        <v>22179</v>
      </c>
      <c r="N60" s="353">
        <v>5179</v>
      </c>
      <c r="O60" s="353">
        <v>41158</v>
      </c>
      <c r="P60" s="353">
        <v>0</v>
      </c>
      <c r="Q60" s="353">
        <v>12</v>
      </c>
      <c r="R60" s="353">
        <v>119798</v>
      </c>
      <c r="S60" s="353">
        <v>807</v>
      </c>
    </row>
    <row r="61" spans="1:19" ht="16.5" customHeight="1">
      <c r="A61" s="266" t="s">
        <v>107</v>
      </c>
      <c r="B61" s="183">
        <v>5205</v>
      </c>
      <c r="C61" s="353">
        <v>2290</v>
      </c>
      <c r="D61" s="353">
        <v>853</v>
      </c>
      <c r="E61" s="353">
        <v>33</v>
      </c>
      <c r="F61" s="353">
        <v>0</v>
      </c>
      <c r="G61" s="353">
        <v>10</v>
      </c>
      <c r="H61" s="353">
        <v>10</v>
      </c>
      <c r="I61" s="353">
        <v>810</v>
      </c>
      <c r="J61" s="353">
        <v>1437</v>
      </c>
      <c r="K61" s="353">
        <v>1055</v>
      </c>
      <c r="L61" s="353">
        <v>242</v>
      </c>
      <c r="M61" s="353">
        <v>242</v>
      </c>
      <c r="N61" s="353">
        <v>140</v>
      </c>
      <c r="O61" s="353">
        <v>0</v>
      </c>
      <c r="P61" s="353">
        <v>0</v>
      </c>
      <c r="Q61" s="353">
        <v>0</v>
      </c>
      <c r="R61" s="353">
        <v>0</v>
      </c>
      <c r="S61" s="353">
        <v>1</v>
      </c>
    </row>
    <row r="62" spans="1:19" ht="19.5" customHeight="1">
      <c r="A62" s="251" t="s">
        <v>91</v>
      </c>
      <c r="B62" s="183">
        <v>5210</v>
      </c>
      <c r="C62" s="353">
        <v>0</v>
      </c>
      <c r="D62" s="353">
        <v>0</v>
      </c>
      <c r="E62" s="353">
        <v>0</v>
      </c>
      <c r="F62" s="353">
        <v>0</v>
      </c>
      <c r="G62" s="353">
        <v>0</v>
      </c>
      <c r="H62" s="353">
        <v>0</v>
      </c>
      <c r="I62" s="353">
        <v>0</v>
      </c>
      <c r="J62" s="353">
        <v>0</v>
      </c>
      <c r="K62" s="353">
        <v>0</v>
      </c>
      <c r="L62" s="353">
        <v>0</v>
      </c>
      <c r="M62" s="353">
        <v>0</v>
      </c>
      <c r="N62" s="353">
        <v>0</v>
      </c>
      <c r="O62" s="353">
        <v>0</v>
      </c>
      <c r="P62" s="353">
        <v>0</v>
      </c>
      <c r="Q62" s="353">
        <v>0</v>
      </c>
      <c r="R62" s="353">
        <v>0</v>
      </c>
      <c r="S62" s="353">
        <v>0</v>
      </c>
    </row>
    <row r="63" spans="1:19" ht="24.75" customHeight="1">
      <c r="A63" s="252" t="s">
        <v>121</v>
      </c>
      <c r="B63" s="183">
        <v>5215</v>
      </c>
      <c r="C63" s="353">
        <v>59008</v>
      </c>
      <c r="D63" s="353">
        <v>50855</v>
      </c>
      <c r="E63" s="353">
        <v>39949</v>
      </c>
      <c r="F63" s="353">
        <v>287</v>
      </c>
      <c r="G63" s="353">
        <v>9964</v>
      </c>
      <c r="H63" s="353">
        <v>9964</v>
      </c>
      <c r="I63" s="353">
        <v>655</v>
      </c>
      <c r="J63" s="353">
        <v>5716</v>
      </c>
      <c r="K63" s="353">
        <v>4326</v>
      </c>
      <c r="L63" s="353">
        <v>1036</v>
      </c>
      <c r="M63" s="353">
        <v>1036</v>
      </c>
      <c r="N63" s="353">
        <v>354</v>
      </c>
      <c r="O63" s="353">
        <v>2437</v>
      </c>
      <c r="P63" s="353">
        <v>0</v>
      </c>
      <c r="Q63" s="353">
        <v>0</v>
      </c>
      <c r="R63" s="353">
        <v>0</v>
      </c>
      <c r="S63" s="353">
        <v>0</v>
      </c>
    </row>
    <row r="64" spans="1:19" ht="15" customHeight="1">
      <c r="A64" s="251" t="s">
        <v>36</v>
      </c>
      <c r="B64" s="183">
        <v>5220</v>
      </c>
      <c r="C64" s="353">
        <v>0</v>
      </c>
      <c r="D64" s="353">
        <v>0</v>
      </c>
      <c r="E64" s="353">
        <v>0</v>
      </c>
      <c r="F64" s="353">
        <v>0</v>
      </c>
      <c r="G64" s="353">
        <v>0</v>
      </c>
      <c r="H64" s="353">
        <v>0</v>
      </c>
      <c r="I64" s="353">
        <v>0</v>
      </c>
      <c r="J64" s="353">
        <v>0</v>
      </c>
      <c r="K64" s="353">
        <v>0</v>
      </c>
      <c r="L64" s="353">
        <v>0</v>
      </c>
      <c r="M64" s="353">
        <v>0</v>
      </c>
      <c r="N64" s="353">
        <v>0</v>
      </c>
      <c r="O64" s="353">
        <v>0</v>
      </c>
      <c r="P64" s="353">
        <v>0</v>
      </c>
      <c r="Q64" s="353">
        <v>0</v>
      </c>
      <c r="R64" s="353">
        <v>0</v>
      </c>
      <c r="S64" s="353">
        <v>0</v>
      </c>
    </row>
    <row r="65" spans="1:19" ht="12.75">
      <c r="A65" s="251" t="s">
        <v>37</v>
      </c>
      <c r="B65" s="183">
        <v>5225</v>
      </c>
      <c r="C65" s="353">
        <v>59008</v>
      </c>
      <c r="D65" s="353">
        <v>50855</v>
      </c>
      <c r="E65" s="353">
        <v>39949</v>
      </c>
      <c r="F65" s="353">
        <v>287</v>
      </c>
      <c r="G65" s="353">
        <v>9964</v>
      </c>
      <c r="H65" s="353">
        <v>9964</v>
      </c>
      <c r="I65" s="353">
        <v>655</v>
      </c>
      <c r="J65" s="353">
        <v>5716</v>
      </c>
      <c r="K65" s="353">
        <v>4326</v>
      </c>
      <c r="L65" s="353">
        <v>1036</v>
      </c>
      <c r="M65" s="353">
        <v>1036</v>
      </c>
      <c r="N65" s="353">
        <v>354</v>
      </c>
      <c r="O65" s="353">
        <v>2437</v>
      </c>
      <c r="P65" s="353">
        <v>0</v>
      </c>
      <c r="Q65" s="353">
        <v>0</v>
      </c>
      <c r="R65" s="353">
        <v>0</v>
      </c>
      <c r="S65" s="353">
        <v>0</v>
      </c>
    </row>
    <row r="66" spans="1:19" ht="39" customHeight="1">
      <c r="A66" s="252" t="s">
        <v>86</v>
      </c>
      <c r="B66" s="183">
        <v>5230</v>
      </c>
      <c r="C66" s="353">
        <v>743557</v>
      </c>
      <c r="D66" s="353">
        <v>594686</v>
      </c>
      <c r="E66" s="353">
        <v>466615</v>
      </c>
      <c r="F66" s="353">
        <v>20522</v>
      </c>
      <c r="G66" s="353">
        <v>95919</v>
      </c>
      <c r="H66" s="353">
        <v>79917</v>
      </c>
      <c r="I66" s="353">
        <v>11630</v>
      </c>
      <c r="J66" s="353">
        <v>110138</v>
      </c>
      <c r="K66" s="353">
        <v>83663</v>
      </c>
      <c r="L66" s="353">
        <v>21510</v>
      </c>
      <c r="M66" s="353">
        <v>21385</v>
      </c>
      <c r="N66" s="353">
        <v>4965</v>
      </c>
      <c r="O66" s="353">
        <v>38721</v>
      </c>
      <c r="P66" s="353">
        <v>0</v>
      </c>
      <c r="Q66" s="353">
        <v>12</v>
      </c>
      <c r="R66" s="353">
        <v>119798</v>
      </c>
      <c r="S66" s="353">
        <v>808</v>
      </c>
    </row>
    <row r="67" spans="1:19" ht="12.75">
      <c r="A67" s="255" t="s">
        <v>102</v>
      </c>
      <c r="B67" s="183">
        <v>5235</v>
      </c>
      <c r="C67" s="353">
        <v>743271</v>
      </c>
      <c r="D67" s="353">
        <v>594400</v>
      </c>
      <c r="E67" s="353">
        <v>466383</v>
      </c>
      <c r="F67" s="353">
        <v>20496</v>
      </c>
      <c r="G67" s="353">
        <v>95891</v>
      </c>
      <c r="H67" s="353">
        <v>79917</v>
      </c>
      <c r="I67" s="353">
        <v>11630</v>
      </c>
      <c r="J67" s="353">
        <v>110138</v>
      </c>
      <c r="K67" s="353">
        <v>83663</v>
      </c>
      <c r="L67" s="353">
        <v>21510</v>
      </c>
      <c r="M67" s="353">
        <v>21385</v>
      </c>
      <c r="N67" s="353">
        <v>4965</v>
      </c>
      <c r="O67" s="353">
        <v>38721</v>
      </c>
      <c r="P67" s="353">
        <v>0</v>
      </c>
      <c r="Q67" s="353">
        <v>12</v>
      </c>
      <c r="R67" s="353">
        <v>119513</v>
      </c>
      <c r="S67" s="353">
        <v>808</v>
      </c>
    </row>
    <row r="68" spans="1:19" ht="25.5">
      <c r="A68" s="255" t="s">
        <v>67</v>
      </c>
      <c r="B68" s="183">
        <v>5240</v>
      </c>
      <c r="C68" s="353">
        <v>84219</v>
      </c>
      <c r="D68" s="353">
        <v>83748</v>
      </c>
      <c r="E68" s="353">
        <v>65504</v>
      </c>
      <c r="F68" s="353">
        <v>5140</v>
      </c>
      <c r="G68" s="353">
        <v>12298</v>
      </c>
      <c r="H68" s="353">
        <v>9282</v>
      </c>
      <c r="I68" s="353">
        <v>806</v>
      </c>
      <c r="J68" s="353">
        <v>411</v>
      </c>
      <c r="K68" s="353">
        <v>328</v>
      </c>
      <c r="L68" s="353">
        <v>62</v>
      </c>
      <c r="M68" s="353">
        <v>52</v>
      </c>
      <c r="N68" s="353">
        <v>21</v>
      </c>
      <c r="O68" s="353">
        <v>60</v>
      </c>
      <c r="P68" s="353">
        <v>0</v>
      </c>
      <c r="Q68" s="353">
        <v>0</v>
      </c>
      <c r="R68" s="353">
        <v>24251</v>
      </c>
      <c r="S68" s="353">
        <v>56</v>
      </c>
    </row>
    <row r="69" spans="1:19" ht="15" customHeight="1">
      <c r="A69" s="255" t="s">
        <v>103</v>
      </c>
      <c r="B69" s="183">
        <v>5245</v>
      </c>
      <c r="C69" s="353">
        <v>286</v>
      </c>
      <c r="D69" s="353">
        <v>286</v>
      </c>
      <c r="E69" s="353">
        <v>232</v>
      </c>
      <c r="F69" s="353">
        <v>26</v>
      </c>
      <c r="G69" s="353">
        <v>28</v>
      </c>
      <c r="H69" s="353">
        <v>0</v>
      </c>
      <c r="I69" s="353">
        <v>0</v>
      </c>
      <c r="J69" s="353">
        <v>0</v>
      </c>
      <c r="K69" s="353">
        <v>0</v>
      </c>
      <c r="L69" s="353">
        <v>0</v>
      </c>
      <c r="M69" s="353">
        <v>0</v>
      </c>
      <c r="N69" s="353">
        <v>0</v>
      </c>
      <c r="O69" s="353">
        <v>0</v>
      </c>
      <c r="P69" s="353">
        <v>0</v>
      </c>
      <c r="Q69" s="353">
        <v>0</v>
      </c>
      <c r="R69" s="353">
        <v>285</v>
      </c>
      <c r="S69" s="353">
        <v>0</v>
      </c>
    </row>
    <row r="70" spans="1:19" ht="34.5" customHeight="1">
      <c r="A70" s="251" t="s">
        <v>92</v>
      </c>
      <c r="B70" s="183">
        <v>5250</v>
      </c>
      <c r="C70" s="353">
        <v>0</v>
      </c>
      <c r="D70" s="353">
        <v>0</v>
      </c>
      <c r="E70" s="353">
        <v>0</v>
      </c>
      <c r="F70" s="353">
        <v>0</v>
      </c>
      <c r="G70" s="353">
        <v>0</v>
      </c>
      <c r="H70" s="353">
        <v>0</v>
      </c>
      <c r="I70" s="353">
        <v>0</v>
      </c>
      <c r="J70" s="353">
        <v>0</v>
      </c>
      <c r="K70" s="353">
        <v>0</v>
      </c>
      <c r="L70" s="353">
        <v>0</v>
      </c>
      <c r="M70" s="353">
        <v>0</v>
      </c>
      <c r="N70" s="353">
        <v>0</v>
      </c>
      <c r="O70" s="353">
        <v>0</v>
      </c>
      <c r="P70" s="353">
        <v>0</v>
      </c>
      <c r="Q70" s="353">
        <v>0</v>
      </c>
      <c r="R70" s="353">
        <v>0</v>
      </c>
      <c r="S70" s="353">
        <v>0</v>
      </c>
    </row>
    <row r="71" spans="1:19" ht="19.5" customHeight="1">
      <c r="A71" s="271" t="s">
        <v>27</v>
      </c>
      <c r="B71" s="183">
        <v>5255</v>
      </c>
      <c r="C71" s="353">
        <v>0</v>
      </c>
      <c r="D71" s="353">
        <v>0</v>
      </c>
      <c r="E71" s="353">
        <v>0</v>
      </c>
      <c r="F71" s="353">
        <v>0</v>
      </c>
      <c r="G71" s="353">
        <v>0</v>
      </c>
      <c r="H71" s="353">
        <v>0</v>
      </c>
      <c r="I71" s="353">
        <v>0</v>
      </c>
      <c r="J71" s="353">
        <v>0</v>
      </c>
      <c r="K71" s="353">
        <v>0</v>
      </c>
      <c r="L71" s="353">
        <v>0</v>
      </c>
      <c r="M71" s="353">
        <v>0</v>
      </c>
      <c r="N71" s="353">
        <v>0</v>
      </c>
      <c r="O71" s="353">
        <v>0</v>
      </c>
      <c r="P71" s="353">
        <v>0</v>
      </c>
      <c r="Q71" s="353">
        <v>0</v>
      </c>
      <c r="R71" s="353">
        <v>0</v>
      </c>
      <c r="S71" s="353">
        <v>0</v>
      </c>
    </row>
    <row r="72" spans="1:19" ht="39" customHeight="1">
      <c r="A72" s="271" t="s">
        <v>28</v>
      </c>
      <c r="B72" s="183">
        <v>5260</v>
      </c>
      <c r="C72" s="353">
        <v>0</v>
      </c>
      <c r="D72" s="353">
        <v>0</v>
      </c>
      <c r="E72" s="353">
        <v>0</v>
      </c>
      <c r="F72" s="353">
        <v>0</v>
      </c>
      <c r="G72" s="353">
        <v>0</v>
      </c>
      <c r="H72" s="353">
        <v>0</v>
      </c>
      <c r="I72" s="353">
        <v>0</v>
      </c>
      <c r="J72" s="353">
        <v>0</v>
      </c>
      <c r="K72" s="353">
        <v>0</v>
      </c>
      <c r="L72" s="353">
        <v>0</v>
      </c>
      <c r="M72" s="353">
        <v>0</v>
      </c>
      <c r="N72" s="353">
        <v>0</v>
      </c>
      <c r="O72" s="353">
        <v>0</v>
      </c>
      <c r="P72" s="353">
        <v>0</v>
      </c>
      <c r="Q72" s="353">
        <v>0</v>
      </c>
      <c r="R72" s="353">
        <v>0</v>
      </c>
      <c r="S72" s="353">
        <v>0</v>
      </c>
    </row>
    <row r="73" spans="1:19" ht="25.5">
      <c r="A73" s="272" t="s">
        <v>152</v>
      </c>
      <c r="B73" s="183">
        <v>5265</v>
      </c>
      <c r="C73" s="353">
        <v>259950</v>
      </c>
      <c r="D73" s="353">
        <v>258756</v>
      </c>
      <c r="E73" s="353">
        <v>199804</v>
      </c>
      <c r="F73" s="353">
        <v>16728</v>
      </c>
      <c r="G73" s="353">
        <v>39627</v>
      </c>
      <c r="H73" s="353">
        <v>37530</v>
      </c>
      <c r="I73" s="353">
        <v>2597</v>
      </c>
      <c r="J73" s="353">
        <v>543</v>
      </c>
      <c r="K73" s="353">
        <v>375</v>
      </c>
      <c r="L73" s="353">
        <v>99</v>
      </c>
      <c r="M73" s="353">
        <v>89</v>
      </c>
      <c r="N73" s="353">
        <v>69</v>
      </c>
      <c r="O73" s="353">
        <v>651</v>
      </c>
      <c r="P73" s="353">
        <v>0</v>
      </c>
      <c r="Q73" s="353">
        <v>0</v>
      </c>
      <c r="R73" s="353">
        <v>14893</v>
      </c>
      <c r="S73" s="353">
        <v>65</v>
      </c>
    </row>
    <row r="74" spans="1:19" ht="25.5">
      <c r="A74" s="252" t="s">
        <v>105</v>
      </c>
      <c r="B74" s="313">
        <v>5270</v>
      </c>
      <c r="C74" s="353">
        <v>1</v>
      </c>
      <c r="D74" s="353">
        <v>1</v>
      </c>
      <c r="E74" s="353">
        <v>1</v>
      </c>
      <c r="F74" s="353">
        <v>0</v>
      </c>
      <c r="G74" s="353">
        <v>0</v>
      </c>
      <c r="H74" s="353">
        <v>0</v>
      </c>
      <c r="I74" s="353">
        <v>0</v>
      </c>
      <c r="J74" s="353">
        <v>0</v>
      </c>
      <c r="K74" s="353">
        <v>0</v>
      </c>
      <c r="L74" s="353">
        <v>0</v>
      </c>
      <c r="M74" s="353">
        <v>0</v>
      </c>
      <c r="N74" s="353">
        <v>0</v>
      </c>
      <c r="O74" s="353">
        <v>0</v>
      </c>
      <c r="P74" s="353">
        <v>0</v>
      </c>
      <c r="Q74" s="353">
        <v>0</v>
      </c>
      <c r="R74" s="353">
        <v>2</v>
      </c>
      <c r="S74" s="353">
        <v>0</v>
      </c>
    </row>
    <row r="75" spans="1:19" ht="12.75">
      <c r="A75" s="252" t="s">
        <v>88</v>
      </c>
      <c r="B75" s="314">
        <v>5275</v>
      </c>
      <c r="C75" s="353">
        <v>14088</v>
      </c>
      <c r="D75" s="353">
        <v>13997</v>
      </c>
      <c r="E75" s="353">
        <v>11831</v>
      </c>
      <c r="F75" s="353">
        <v>620</v>
      </c>
      <c r="G75" s="353">
        <v>1538</v>
      </c>
      <c r="H75" s="353">
        <v>12</v>
      </c>
      <c r="I75" s="353">
        <v>8</v>
      </c>
      <c r="J75" s="353">
        <v>91</v>
      </c>
      <c r="K75" s="353">
        <v>76</v>
      </c>
      <c r="L75" s="353">
        <v>14</v>
      </c>
      <c r="M75" s="353">
        <v>4</v>
      </c>
      <c r="N75" s="353">
        <v>1</v>
      </c>
      <c r="O75" s="353">
        <v>0</v>
      </c>
      <c r="P75" s="353">
        <v>0</v>
      </c>
      <c r="Q75" s="353">
        <v>0</v>
      </c>
      <c r="R75" s="353">
        <v>13868</v>
      </c>
      <c r="S75" s="353">
        <v>64</v>
      </c>
    </row>
    <row r="76" spans="1:19" ht="27.75" customHeight="1">
      <c r="A76" s="252" t="s">
        <v>89</v>
      </c>
      <c r="B76" s="265">
        <v>5280</v>
      </c>
      <c r="C76" s="353">
        <v>230571</v>
      </c>
      <c r="D76" s="353">
        <v>229482</v>
      </c>
      <c r="E76" s="353">
        <v>175775</v>
      </c>
      <c r="F76" s="353">
        <v>15513</v>
      </c>
      <c r="G76" s="353">
        <v>35782</v>
      </c>
      <c r="H76" s="353">
        <v>35236</v>
      </c>
      <c r="I76" s="353">
        <v>2412</v>
      </c>
      <c r="J76" s="353">
        <v>438</v>
      </c>
      <c r="K76" s="353">
        <v>291</v>
      </c>
      <c r="L76" s="353">
        <v>81</v>
      </c>
      <c r="M76" s="353">
        <v>81</v>
      </c>
      <c r="N76" s="353">
        <v>66</v>
      </c>
      <c r="O76" s="353">
        <v>651</v>
      </c>
      <c r="P76" s="353">
        <v>0</v>
      </c>
      <c r="Q76" s="353">
        <v>0</v>
      </c>
      <c r="R76" s="353">
        <v>686</v>
      </c>
      <c r="S76" s="353">
        <v>0</v>
      </c>
    </row>
    <row r="77" spans="1:19" ht="25.5">
      <c r="A77" s="252" t="s">
        <v>116</v>
      </c>
      <c r="B77" s="204">
        <v>5285</v>
      </c>
      <c r="C77" s="353">
        <v>15290</v>
      </c>
      <c r="D77" s="353">
        <v>15276</v>
      </c>
      <c r="E77" s="353">
        <v>12197</v>
      </c>
      <c r="F77" s="353">
        <v>595</v>
      </c>
      <c r="G77" s="353">
        <v>2307</v>
      </c>
      <c r="H77" s="353">
        <v>2282</v>
      </c>
      <c r="I77" s="353">
        <v>177</v>
      </c>
      <c r="J77" s="353">
        <v>14</v>
      </c>
      <c r="K77" s="353">
        <v>8</v>
      </c>
      <c r="L77" s="353">
        <v>4</v>
      </c>
      <c r="M77" s="353">
        <v>4</v>
      </c>
      <c r="N77" s="353">
        <v>2</v>
      </c>
      <c r="O77" s="353">
        <v>0</v>
      </c>
      <c r="P77" s="353">
        <v>0</v>
      </c>
      <c r="Q77" s="353">
        <v>0</v>
      </c>
      <c r="R77" s="353">
        <v>337</v>
      </c>
      <c r="S77" s="353">
        <v>1</v>
      </c>
    </row>
    <row r="78" spans="1:19" ht="12.75">
      <c r="A78" s="306" t="s">
        <v>54</v>
      </c>
      <c r="B78" s="204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</row>
    <row r="79" spans="1:19" ht="54.75" customHeight="1">
      <c r="A79" s="248" t="s">
        <v>259</v>
      </c>
      <c r="B79" s="265">
        <v>5290</v>
      </c>
      <c r="C79" s="353">
        <v>2683298</v>
      </c>
      <c r="D79" s="353">
        <v>2581447</v>
      </c>
      <c r="E79" s="353">
        <v>1914395</v>
      </c>
      <c r="F79" s="353">
        <v>150213</v>
      </c>
      <c r="G79" s="353">
        <v>444722</v>
      </c>
      <c r="H79" s="353">
        <v>441222</v>
      </c>
      <c r="I79" s="353">
        <v>72117</v>
      </c>
      <c r="J79" s="353">
        <v>53718</v>
      </c>
      <c r="K79" s="353">
        <v>35006</v>
      </c>
      <c r="L79" s="353">
        <v>15986</v>
      </c>
      <c r="M79" s="353">
        <v>15986</v>
      </c>
      <c r="N79" s="353">
        <v>2726</v>
      </c>
      <c r="O79" s="353">
        <v>47437</v>
      </c>
      <c r="P79" s="353">
        <v>696</v>
      </c>
      <c r="Q79" s="353">
        <v>0</v>
      </c>
      <c r="R79" s="353">
        <v>4248</v>
      </c>
      <c r="S79" s="353">
        <v>4</v>
      </c>
    </row>
    <row r="80" spans="1:19" ht="12.75">
      <c r="A80" s="32" t="s">
        <v>243</v>
      </c>
      <c r="B80" s="265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</row>
    <row r="81" spans="1:19" ht="12.75">
      <c r="A81" s="273" t="s">
        <v>145</v>
      </c>
      <c r="B81" s="265">
        <v>5295</v>
      </c>
      <c r="C81" s="353">
        <v>0</v>
      </c>
      <c r="D81" s="353">
        <v>0</v>
      </c>
      <c r="E81" s="353">
        <v>0</v>
      </c>
      <c r="F81" s="353">
        <v>0</v>
      </c>
      <c r="G81" s="353">
        <v>0</v>
      </c>
      <c r="H81" s="353">
        <v>0</v>
      </c>
      <c r="I81" s="353">
        <v>0</v>
      </c>
      <c r="J81" s="353">
        <v>0</v>
      </c>
      <c r="K81" s="353">
        <v>0</v>
      </c>
      <c r="L81" s="353">
        <v>0</v>
      </c>
      <c r="M81" s="353">
        <v>0</v>
      </c>
      <c r="N81" s="353">
        <v>0</v>
      </c>
      <c r="O81" s="353">
        <v>0</v>
      </c>
      <c r="P81" s="353">
        <v>0</v>
      </c>
      <c r="Q81" s="353">
        <v>0</v>
      </c>
      <c r="R81" s="353">
        <v>0</v>
      </c>
      <c r="S81" s="353">
        <v>0</v>
      </c>
    </row>
    <row r="82" spans="1:19" ht="39.75" customHeight="1">
      <c r="A82" s="255" t="s">
        <v>201</v>
      </c>
      <c r="B82" s="265">
        <v>5300</v>
      </c>
      <c r="C82" s="353">
        <v>89092</v>
      </c>
      <c r="D82" s="353">
        <v>68325</v>
      </c>
      <c r="E82" s="353">
        <v>54154</v>
      </c>
      <c r="F82" s="353">
        <v>249</v>
      </c>
      <c r="G82" s="353">
        <v>12548</v>
      </c>
      <c r="H82" s="353">
        <v>12505</v>
      </c>
      <c r="I82" s="353">
        <v>1374</v>
      </c>
      <c r="J82" s="353">
        <v>16709</v>
      </c>
      <c r="K82" s="353">
        <v>12702</v>
      </c>
      <c r="L82" s="353">
        <v>3242</v>
      </c>
      <c r="M82" s="353">
        <v>3242</v>
      </c>
      <c r="N82" s="353">
        <v>765</v>
      </c>
      <c r="O82" s="353">
        <v>4058</v>
      </c>
      <c r="P82" s="353">
        <v>0</v>
      </c>
      <c r="Q82" s="353">
        <v>0</v>
      </c>
      <c r="R82" s="353">
        <v>482</v>
      </c>
      <c r="S82" s="353">
        <v>3</v>
      </c>
    </row>
    <row r="83" spans="1:19" ht="12.75">
      <c r="A83" s="273" t="s">
        <v>212</v>
      </c>
      <c r="B83" s="265">
        <v>5305</v>
      </c>
      <c r="C83" s="353">
        <v>2594206</v>
      </c>
      <c r="D83" s="353">
        <v>2513122</v>
      </c>
      <c r="E83" s="353">
        <v>1860241</v>
      </c>
      <c r="F83" s="353">
        <v>149964</v>
      </c>
      <c r="G83" s="353">
        <v>432174</v>
      </c>
      <c r="H83" s="353">
        <v>428717</v>
      </c>
      <c r="I83" s="353">
        <v>70743</v>
      </c>
      <c r="J83" s="353">
        <v>37009</v>
      </c>
      <c r="K83" s="353">
        <v>22304</v>
      </c>
      <c r="L83" s="353">
        <v>12744</v>
      </c>
      <c r="M83" s="353">
        <v>12744</v>
      </c>
      <c r="N83" s="353">
        <v>1961</v>
      </c>
      <c r="O83" s="353">
        <v>43379</v>
      </c>
      <c r="P83" s="353">
        <v>696</v>
      </c>
      <c r="Q83" s="353">
        <v>0</v>
      </c>
      <c r="R83" s="353">
        <v>3766</v>
      </c>
      <c r="S83" s="353">
        <v>1</v>
      </c>
    </row>
    <row r="84" spans="1:19" ht="12.75">
      <c r="A84" s="19" t="s">
        <v>133</v>
      </c>
      <c r="B84" s="265">
        <v>5310</v>
      </c>
      <c r="C84" s="353">
        <v>59008</v>
      </c>
      <c r="D84" s="353">
        <v>50855</v>
      </c>
      <c r="E84" s="353">
        <v>39949</v>
      </c>
      <c r="F84" s="353">
        <v>287</v>
      </c>
      <c r="G84" s="353">
        <v>9964</v>
      </c>
      <c r="H84" s="353">
        <v>9964</v>
      </c>
      <c r="I84" s="353">
        <v>655</v>
      </c>
      <c r="J84" s="353">
        <v>5716</v>
      </c>
      <c r="K84" s="353">
        <v>4326</v>
      </c>
      <c r="L84" s="353">
        <v>1036</v>
      </c>
      <c r="M84" s="353">
        <v>1036</v>
      </c>
      <c r="N84" s="353">
        <v>354</v>
      </c>
      <c r="O84" s="353">
        <v>2437</v>
      </c>
      <c r="P84" s="353">
        <v>0</v>
      </c>
      <c r="Q84" s="353">
        <v>0</v>
      </c>
      <c r="R84" s="353">
        <v>0</v>
      </c>
      <c r="S84" s="353">
        <v>0</v>
      </c>
    </row>
    <row r="85" spans="1:19" ht="12.75">
      <c r="A85" s="294" t="s">
        <v>26</v>
      </c>
      <c r="B85" s="265">
        <v>5315</v>
      </c>
      <c r="C85" s="353">
        <v>276879363</v>
      </c>
      <c r="D85" s="353">
        <v>209242176</v>
      </c>
      <c r="E85" s="353">
        <v>161511592</v>
      </c>
      <c r="F85" s="353">
        <v>6845129</v>
      </c>
      <c r="G85" s="353">
        <v>35181338</v>
      </c>
      <c r="H85" s="353">
        <v>30603608</v>
      </c>
      <c r="I85" s="353">
        <v>5704117</v>
      </c>
      <c r="J85" s="353">
        <v>62226188</v>
      </c>
      <c r="K85" s="353">
        <v>48386713</v>
      </c>
      <c r="L85" s="353">
        <v>11443350</v>
      </c>
      <c r="M85" s="353">
        <v>10038073</v>
      </c>
      <c r="N85" s="353">
        <v>2396125</v>
      </c>
      <c r="O85" s="353">
        <v>5180908</v>
      </c>
      <c r="P85" s="353">
        <v>228411</v>
      </c>
      <c r="Q85" s="353">
        <v>1680</v>
      </c>
      <c r="R85" s="353">
        <v>37938167</v>
      </c>
      <c r="S85" s="353">
        <v>8712140</v>
      </c>
    </row>
    <row r="86" spans="1:19" ht="12.75">
      <c r="A86" s="496"/>
      <c r="B86" s="497"/>
      <c r="C86" s="497"/>
      <c r="D86" s="497"/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8"/>
      <c r="R86" s="315"/>
      <c r="S86" s="315"/>
    </row>
    <row r="87" spans="1:19" ht="38.25">
      <c r="A87" s="316" t="s">
        <v>227</v>
      </c>
      <c r="B87" s="265">
        <v>5320</v>
      </c>
      <c r="C87" s="351">
        <v>1157</v>
      </c>
      <c r="D87" s="351">
        <v>1157</v>
      </c>
      <c r="E87" s="351">
        <v>906</v>
      </c>
      <c r="F87" s="351">
        <v>2</v>
      </c>
      <c r="G87" s="351">
        <v>249</v>
      </c>
      <c r="H87" s="351">
        <v>249</v>
      </c>
      <c r="I87" s="351">
        <v>0</v>
      </c>
      <c r="J87" s="351">
        <v>0</v>
      </c>
      <c r="K87" s="351">
        <v>0</v>
      </c>
      <c r="L87" s="351">
        <v>0</v>
      </c>
      <c r="M87" s="351">
        <v>0</v>
      </c>
      <c r="N87" s="351">
        <v>0</v>
      </c>
      <c r="O87" s="351">
        <v>0</v>
      </c>
      <c r="P87" s="351">
        <v>0</v>
      </c>
      <c r="Q87" s="351">
        <v>0</v>
      </c>
      <c r="R87" s="351">
        <v>0</v>
      </c>
      <c r="S87" s="351">
        <v>0</v>
      </c>
    </row>
    <row r="88" spans="1:15" ht="18">
      <c r="A88" s="317"/>
      <c r="B88" s="318"/>
      <c r="C88" s="319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</row>
    <row r="89" spans="1:15" ht="18">
      <c r="A89" s="317"/>
      <c r="B89" s="318"/>
      <c r="C89" s="319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</row>
    <row r="90" spans="1:15" ht="18">
      <c r="A90" s="317"/>
      <c r="B90" s="318"/>
      <c r="C90" s="319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</row>
    <row r="91" spans="1:15" ht="18" customHeight="1">
      <c r="A91" s="317"/>
      <c r="B91" s="318"/>
      <c r="C91" s="319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1:15" ht="18">
      <c r="A92" s="317"/>
      <c r="B92" s="318"/>
      <c r="C92" s="319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0" ht="20.25">
      <c r="A93" s="320" t="s">
        <v>337</v>
      </c>
      <c r="B93" s="321"/>
      <c r="C93" s="322"/>
      <c r="D93" s="124"/>
      <c r="E93" s="323"/>
      <c r="G93" s="506"/>
      <c r="J93" s="324"/>
    </row>
    <row r="94" spans="1:7" ht="20.25">
      <c r="A94" s="126"/>
      <c r="B94" s="126"/>
      <c r="C94" s="506"/>
      <c r="D94" s="506"/>
      <c r="E94" s="325"/>
      <c r="G94" s="506"/>
    </row>
    <row r="95" spans="1:15" ht="34.5">
      <c r="A95" s="326" t="s">
        <v>261</v>
      </c>
      <c r="B95" s="126"/>
      <c r="C95" s="125"/>
      <c r="D95" s="125"/>
      <c r="E95" s="125"/>
      <c r="F95" s="126"/>
      <c r="G95" s="125"/>
      <c r="H95" s="507" t="s">
        <v>262</v>
      </c>
      <c r="I95" s="508"/>
      <c r="J95" s="508"/>
      <c r="K95" s="508"/>
      <c r="L95" s="327"/>
      <c r="M95" s="328"/>
      <c r="N95" s="509" t="s">
        <v>263</v>
      </c>
      <c r="O95" s="510"/>
    </row>
    <row r="96" spans="1:15" ht="34.5">
      <c r="A96" s="320" t="s">
        <v>190</v>
      </c>
      <c r="B96" s="126"/>
      <c r="C96" s="126"/>
      <c r="D96" s="126"/>
      <c r="E96" s="126"/>
      <c r="F96" s="128"/>
      <c r="G96" s="128"/>
      <c r="H96" s="507" t="s">
        <v>264</v>
      </c>
      <c r="I96" s="510"/>
      <c r="J96" s="510"/>
      <c r="K96" s="510"/>
      <c r="L96" s="329" t="s">
        <v>265</v>
      </c>
      <c r="M96" s="328"/>
      <c r="N96" s="509"/>
      <c r="O96" s="510"/>
    </row>
    <row r="97" spans="1:7" ht="12.75">
      <c r="A97" s="127"/>
      <c r="B97" s="127"/>
      <c r="C97" s="127"/>
      <c r="D97" s="127"/>
      <c r="E97" s="127"/>
      <c r="F97" s="128"/>
      <c r="G97" s="128"/>
    </row>
    <row r="98" spans="1:7" ht="12.75">
      <c r="A98" s="128"/>
      <c r="B98" s="128"/>
      <c r="C98" s="128"/>
      <c r="D98" s="128"/>
      <c r="E98" s="128"/>
      <c r="F98" s="128"/>
      <c r="G98" s="128"/>
    </row>
  </sheetData>
  <sheetProtection/>
  <autoFilter ref="B1:B96"/>
  <mergeCells count="30"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70" zoomScaleSheetLayoutView="70" zoomScalePageLayoutView="0" workbookViewId="0" topLeftCell="A1">
      <selection activeCell="N21" sqref="N21"/>
    </sheetView>
  </sheetViews>
  <sheetFormatPr defaultColWidth="9.00390625" defaultRowHeight="12.75"/>
  <cols>
    <col min="1" max="1" width="32.125" style="131" customWidth="1"/>
    <col min="2" max="2" width="12.75390625" style="131" customWidth="1"/>
    <col min="3" max="5" width="11.125" style="131" customWidth="1"/>
    <col min="6" max="6" width="11.375" style="132" customWidth="1"/>
    <col min="7" max="7" width="11.75390625" style="131" customWidth="1"/>
    <col min="8" max="8" width="12.375" style="131" customWidth="1"/>
    <col min="9" max="9" width="66.00390625" style="131" customWidth="1"/>
    <col min="10" max="10" width="25.25390625" style="131" customWidth="1"/>
    <col min="11" max="11" width="30.125" style="131" customWidth="1"/>
    <col min="12" max="12" width="36.875" style="131" customWidth="1"/>
    <col min="13" max="16384" width="9.125" style="131" customWidth="1"/>
  </cols>
  <sheetData>
    <row r="1" spans="1:8" ht="33.75" customHeight="1">
      <c r="A1" s="515" t="s">
        <v>266</v>
      </c>
      <c r="B1" s="515"/>
      <c r="C1" s="515"/>
      <c r="D1" s="515"/>
      <c r="E1" s="515"/>
      <c r="F1" s="515"/>
      <c r="G1" s="516"/>
      <c r="H1" s="516"/>
    </row>
    <row r="3" spans="1:12" s="133" customFormat="1" ht="31.5" customHeight="1">
      <c r="A3" s="517"/>
      <c r="B3" s="519">
        <v>43101</v>
      </c>
      <c r="C3" s="519">
        <v>43252</v>
      </c>
      <c r="D3" s="519">
        <v>43282</v>
      </c>
      <c r="E3" s="521" t="s">
        <v>335</v>
      </c>
      <c r="F3" s="522"/>
      <c r="G3" s="521" t="s">
        <v>336</v>
      </c>
      <c r="H3" s="522"/>
      <c r="J3" s="189">
        <f>('P1'!C12+'Р2'!C11)/1000</f>
        <v>519382.216</v>
      </c>
      <c r="K3" s="175" t="s">
        <v>296</v>
      </c>
      <c r="L3" s="176" t="s">
        <v>299</v>
      </c>
    </row>
    <row r="4" spans="1:12" s="133" customFormat="1" ht="22.5">
      <c r="A4" s="518"/>
      <c r="B4" s="520"/>
      <c r="C4" s="520"/>
      <c r="D4" s="520"/>
      <c r="E4" s="134" t="s">
        <v>267</v>
      </c>
      <c r="F4" s="135" t="s">
        <v>268</v>
      </c>
      <c r="G4" s="134" t="s">
        <v>267</v>
      </c>
      <c r="H4" s="135" t="s">
        <v>268</v>
      </c>
      <c r="J4" s="330">
        <f>561923439/1000</f>
        <v>561923.439</v>
      </c>
      <c r="K4" s="331" t="s">
        <v>297</v>
      </c>
      <c r="L4" s="332" t="s">
        <v>300</v>
      </c>
    </row>
    <row r="5" spans="1:12" s="142" customFormat="1" ht="45.75" customHeight="1">
      <c r="A5" s="136" t="s">
        <v>269</v>
      </c>
      <c r="B5" s="363">
        <v>529822</v>
      </c>
      <c r="C5" s="354">
        <v>542204.4160000001</v>
      </c>
      <c r="D5" s="137">
        <f>SUM(D6,D7)</f>
        <v>519382.216</v>
      </c>
      <c r="E5" s="137">
        <f>SUM(D5-C5)</f>
        <v>-22822.20000000007</v>
      </c>
      <c r="F5" s="138">
        <f>(D5/C5)-100%</f>
        <v>-0.04209150520824989</v>
      </c>
      <c r="G5" s="139">
        <f>SUM(D5-B5)</f>
        <v>-10439.783999999985</v>
      </c>
      <c r="H5" s="140">
        <f>(D5/B5)-100%</f>
        <v>-0.019704323338781693</v>
      </c>
      <c r="I5" s="141"/>
      <c r="J5" s="188">
        <f>J4-J3</f>
        <v>42541.223</v>
      </c>
      <c r="K5" s="178" t="s">
        <v>298</v>
      </c>
      <c r="L5" s="149" t="s">
        <v>301</v>
      </c>
    </row>
    <row r="6" spans="1:9" s="142" customFormat="1" ht="12.75">
      <c r="A6" s="136" t="s">
        <v>270</v>
      </c>
      <c r="B6" s="143">
        <v>398890</v>
      </c>
      <c r="C6" s="355">
        <v>405657.11000000004</v>
      </c>
      <c r="D6" s="143">
        <f>SUM(D10,D23,D26)</f>
        <v>382585.581</v>
      </c>
      <c r="E6" s="137">
        <f>SUM(D6-C6)</f>
        <v>-23071.52900000004</v>
      </c>
      <c r="F6" s="138">
        <f aca="true" t="shared" si="0" ref="F6:F42">(D6/C6)-100%</f>
        <v>-0.05687445981163752</v>
      </c>
      <c r="G6" s="139">
        <f aca="true" t="shared" si="1" ref="G6:G36">SUM(D6-B6)</f>
        <v>-16304.418999999994</v>
      </c>
      <c r="H6" s="140">
        <f aca="true" t="shared" si="2" ref="H6:H42">(D6/B6)-100%</f>
        <v>-0.04087447416581014</v>
      </c>
      <c r="I6" s="141"/>
    </row>
    <row r="7" spans="1:13" s="142" customFormat="1" ht="17.25" customHeight="1">
      <c r="A7" s="144" t="s">
        <v>271</v>
      </c>
      <c r="B7" s="143">
        <v>130932</v>
      </c>
      <c r="C7" s="355">
        <v>136547.306</v>
      </c>
      <c r="D7" s="143">
        <f>SUM(D11,D24,D27)</f>
        <v>136796.635</v>
      </c>
      <c r="E7" s="137">
        <f>SUM(D7-C7)</f>
        <v>249.3289999999979</v>
      </c>
      <c r="F7" s="138">
        <f t="shared" si="0"/>
        <v>0.0018259532707294301</v>
      </c>
      <c r="G7" s="139">
        <f t="shared" si="1"/>
        <v>5864.635000000009</v>
      </c>
      <c r="H7" s="140">
        <f t="shared" si="2"/>
        <v>0.04479145663397799</v>
      </c>
      <c r="I7" s="141"/>
      <c r="J7" s="149">
        <f>('P1'!C16+'P1'!C20+'Р2'!C12+'Р2'!C27+'Р2'!C36)/1000</f>
        <v>382585.581</v>
      </c>
      <c r="K7" s="177" t="s">
        <v>327</v>
      </c>
      <c r="L7" s="190">
        <f>J7-D6</f>
        <v>0</v>
      </c>
      <c r="M7" s="142" t="s">
        <v>328</v>
      </c>
    </row>
    <row r="8" spans="1:13" s="142" customFormat="1" ht="24">
      <c r="A8" s="136" t="s">
        <v>272</v>
      </c>
      <c r="B8" s="137">
        <v>425218</v>
      </c>
      <c r="C8" s="354">
        <v>445864.373</v>
      </c>
      <c r="D8" s="137">
        <f>SUM(D10,D11)</f>
        <v>433239.844</v>
      </c>
      <c r="E8" s="137">
        <f>SUM(D8-C8)</f>
        <v>-12624.529000000039</v>
      </c>
      <c r="F8" s="138">
        <f t="shared" si="0"/>
        <v>-0.02831472924166567</v>
      </c>
      <c r="G8" s="139">
        <f t="shared" si="1"/>
        <v>8021.843999999983</v>
      </c>
      <c r="H8" s="140">
        <f t="shared" si="2"/>
        <v>0.018865250295142744</v>
      </c>
      <c r="J8" s="149">
        <f>('P1'!C21+'P1'!C28+'Р2'!C42+'Р2'!C56+'Р2'!C62)/1000</f>
        <v>136796.635</v>
      </c>
      <c r="K8" s="177" t="s">
        <v>326</v>
      </c>
      <c r="L8" s="190">
        <f>J8-D7</f>
        <v>0</v>
      </c>
      <c r="M8" s="142" t="s">
        <v>328</v>
      </c>
    </row>
    <row r="9" spans="1:12" s="142" customFormat="1" ht="12.75">
      <c r="A9" s="145" t="s">
        <v>273</v>
      </c>
      <c r="B9" s="146"/>
      <c r="C9" s="356"/>
      <c r="D9" s="146"/>
      <c r="E9" s="147"/>
      <c r="F9" s="148"/>
      <c r="G9" s="149"/>
      <c r="H9" s="150"/>
      <c r="I9" s="141"/>
      <c r="J9" s="191">
        <f>J7+J8-J3</f>
        <v>0</v>
      </c>
      <c r="K9" s="177" t="s">
        <v>329</v>
      </c>
      <c r="L9" s="177"/>
    </row>
    <row r="10" spans="1:8" s="142" customFormat="1" ht="12.75">
      <c r="A10" s="151" t="s">
        <v>270</v>
      </c>
      <c r="B10" s="152">
        <v>317001</v>
      </c>
      <c r="C10" s="357">
        <v>330270.96900000004</v>
      </c>
      <c r="D10" s="152">
        <f>SUM(D13:D15,D17:D19)</f>
        <v>316055.99299999996</v>
      </c>
      <c r="E10" s="147">
        <f>SUM(D10-C10)</f>
        <v>-14214.976000000082</v>
      </c>
      <c r="F10" s="148">
        <f t="shared" si="0"/>
        <v>-0.04304034363977083</v>
      </c>
      <c r="G10" s="149">
        <f t="shared" si="1"/>
        <v>-945.0070000000414</v>
      </c>
      <c r="H10" s="150">
        <f t="shared" si="2"/>
        <v>-0.0029810852331697557</v>
      </c>
    </row>
    <row r="11" spans="1:12" s="142" customFormat="1" ht="13.5" customHeight="1">
      <c r="A11" s="145" t="s">
        <v>271</v>
      </c>
      <c r="B11" s="153">
        <v>108217</v>
      </c>
      <c r="C11" s="356">
        <v>115593.40400000001</v>
      </c>
      <c r="D11" s="146">
        <f>('P1'!C21+'P1'!C28+'Р2'!C42+'Р2'!C56+'Р2'!C62)/1000-Динамика!D24-Динамика!D27</f>
        <v>117183.85100000002</v>
      </c>
      <c r="E11" s="154">
        <f aca="true" t="shared" si="3" ref="E11:E19">SUM(D11-C11)</f>
        <v>1590.4470000000147</v>
      </c>
      <c r="F11" s="155">
        <f t="shared" si="0"/>
        <v>0.013758977112569681</v>
      </c>
      <c r="G11" s="149">
        <f t="shared" si="1"/>
        <v>8966.851000000024</v>
      </c>
      <c r="H11" s="150">
        <f t="shared" si="2"/>
        <v>0.08285991110454027</v>
      </c>
      <c r="I11" s="142" t="s">
        <v>330</v>
      </c>
      <c r="J11" s="141"/>
      <c r="L11" s="141"/>
    </row>
    <row r="12" spans="1:13" s="142" customFormat="1" ht="12.75">
      <c r="A12" s="145" t="s">
        <v>274</v>
      </c>
      <c r="B12" s="153"/>
      <c r="C12" s="356"/>
      <c r="D12" s="146"/>
      <c r="E12" s="154"/>
      <c r="F12" s="155"/>
      <c r="G12" s="149"/>
      <c r="H12" s="150"/>
      <c r="M12" s="141"/>
    </row>
    <row r="13" spans="1:9" s="142" customFormat="1" ht="12.75">
      <c r="A13" s="145" t="s">
        <v>275</v>
      </c>
      <c r="B13" s="146">
        <v>70532</v>
      </c>
      <c r="C13" s="356">
        <v>75563.456</v>
      </c>
      <c r="D13" s="146">
        <f>('P1'!E16+'P1'!E20+'Р2'!E12+'Р2'!E27+'Р2'!E36)/1000</f>
        <v>73934.922</v>
      </c>
      <c r="E13" s="154">
        <f t="shared" si="3"/>
        <v>-1628.5339999999997</v>
      </c>
      <c r="F13" s="192">
        <f t="shared" si="0"/>
        <v>-0.021551872905336666</v>
      </c>
      <c r="G13" s="149">
        <f t="shared" si="1"/>
        <v>3402.922000000006</v>
      </c>
      <c r="H13" s="150">
        <f t="shared" si="2"/>
        <v>0.04824649804344139</v>
      </c>
      <c r="I13" s="142" t="s">
        <v>302</v>
      </c>
    </row>
    <row r="14" spans="1:13" s="142" customFormat="1" ht="12.75">
      <c r="A14" s="145" t="s">
        <v>276</v>
      </c>
      <c r="B14" s="146">
        <v>164188</v>
      </c>
      <c r="C14" s="356">
        <v>177544.511</v>
      </c>
      <c r="D14" s="146">
        <f>('P1'!G16+'P1'!G20+'Р2'!G12+'Р2'!G27+'Р2'!G36)/1000</f>
        <v>170038.726</v>
      </c>
      <c r="E14" s="154">
        <f t="shared" si="3"/>
        <v>-7505.7850000000035</v>
      </c>
      <c r="F14" s="192">
        <f t="shared" si="0"/>
        <v>-0.04227551140682695</v>
      </c>
      <c r="G14" s="149">
        <f t="shared" si="1"/>
        <v>5850.725999999995</v>
      </c>
      <c r="H14" s="150">
        <f t="shared" si="2"/>
        <v>0.035634309450142565</v>
      </c>
      <c r="I14" s="142" t="s">
        <v>303</v>
      </c>
      <c r="M14" s="141"/>
    </row>
    <row r="15" spans="1:12" s="142" customFormat="1" ht="36">
      <c r="A15" s="145" t="s">
        <v>277</v>
      </c>
      <c r="B15" s="146">
        <v>24208</v>
      </c>
      <c r="C15" s="356">
        <v>26022.394</v>
      </c>
      <c r="D15" s="146">
        <f>('P1'!I16+'P1'!I20+'P1'!K16+'P1'!K20+'Р2'!I12+'Р2'!I27+'Р2'!I36+'Р2'!K12+'Р2'!K27+'Р2'!K36)/1000</f>
        <v>24994.473</v>
      </c>
      <c r="E15" s="154">
        <f t="shared" si="3"/>
        <v>-1027.9209999999985</v>
      </c>
      <c r="F15" s="192">
        <f t="shared" si="0"/>
        <v>-0.03950140021705917</v>
      </c>
      <c r="G15" s="149">
        <f t="shared" si="1"/>
        <v>786.4730000000018</v>
      </c>
      <c r="H15" s="150">
        <f t="shared" si="2"/>
        <v>0.03248814441506953</v>
      </c>
      <c r="I15" s="142" t="s">
        <v>304</v>
      </c>
      <c r="L15" s="141"/>
    </row>
    <row r="16" spans="1:12" s="142" customFormat="1" ht="12.75">
      <c r="A16" s="145" t="s">
        <v>278</v>
      </c>
      <c r="B16" s="146">
        <v>14586</v>
      </c>
      <c r="C16" s="356">
        <v>15330.253</v>
      </c>
      <c r="D16" s="146">
        <f>('Р.Справочно 2_Задолж по налогам'!E8+'Р.Справочно 2_Задолж по налогам'!G8+'Р.Справочно 2_Задолж по налогам'!I8+'Р.Справочно 2_Задолж по налогам'!L8+'Р.Справочно 2_Задолж по налогам'!N8)/1000</f>
        <v>13875.072</v>
      </c>
      <c r="E16" s="154">
        <f t="shared" si="3"/>
        <v>-1455.1810000000005</v>
      </c>
      <c r="F16" s="192">
        <f t="shared" si="0"/>
        <v>-0.09492217773574907</v>
      </c>
      <c r="G16" s="149">
        <f t="shared" si="1"/>
        <v>-710.9279999999999</v>
      </c>
      <c r="H16" s="150">
        <f t="shared" si="2"/>
        <v>-0.04874043603455369</v>
      </c>
      <c r="I16" s="142" t="s">
        <v>305</v>
      </c>
      <c r="L16" s="141"/>
    </row>
    <row r="17" spans="1:12" s="142" customFormat="1" ht="12.75">
      <c r="A17" s="145" t="s">
        <v>279</v>
      </c>
      <c r="B17" s="146">
        <v>38015</v>
      </c>
      <c r="C17" s="356">
        <v>29823.721</v>
      </c>
      <c r="D17" s="146">
        <f>('P1'!L16+'P1'!L20+'Р2'!L12+'Р2'!L27+'Р2'!L36)/1000</f>
        <v>27521.122</v>
      </c>
      <c r="E17" s="154">
        <f t="shared" si="3"/>
        <v>-2302.599000000002</v>
      </c>
      <c r="F17" s="192">
        <f t="shared" si="0"/>
        <v>-0.0772069655560419</v>
      </c>
      <c r="G17" s="149">
        <f t="shared" si="1"/>
        <v>-10493.878</v>
      </c>
      <c r="H17" s="150">
        <f t="shared" si="2"/>
        <v>-0.27604571879521245</v>
      </c>
      <c r="I17" s="142" t="s">
        <v>306</v>
      </c>
      <c r="L17" s="141"/>
    </row>
    <row r="18" spans="1:12" s="142" customFormat="1" ht="12.75">
      <c r="A18" s="145" t="s">
        <v>280</v>
      </c>
      <c r="B18" s="146">
        <v>13648</v>
      </c>
      <c r="C18" s="356">
        <v>11458.056</v>
      </c>
      <c r="D18" s="146">
        <f>('P1'!M16+'P1'!M20+'Р2'!M12+'Р2'!M27+'Р2'!M36)/1000</f>
        <v>10949.205</v>
      </c>
      <c r="E18" s="154">
        <f t="shared" si="3"/>
        <v>-508.85100000000057</v>
      </c>
      <c r="F18" s="192">
        <f t="shared" si="0"/>
        <v>-0.04440988942626922</v>
      </c>
      <c r="G18" s="149">
        <f t="shared" si="1"/>
        <v>-2698.795</v>
      </c>
      <c r="H18" s="150">
        <f t="shared" si="2"/>
        <v>-0.19774289273153578</v>
      </c>
      <c r="I18" s="142" t="s">
        <v>307</v>
      </c>
      <c r="L18" s="141"/>
    </row>
    <row r="19" spans="1:9" s="142" customFormat="1" ht="24">
      <c r="A19" s="333" t="s">
        <v>281</v>
      </c>
      <c r="B19" s="146">
        <v>6410</v>
      </c>
      <c r="C19" s="356">
        <v>9858.831</v>
      </c>
      <c r="D19" s="146">
        <f>('P1'!N16+'P1'!N20+'Р2'!N12+'Р2'!N27+'Р2'!N36)/1000</f>
        <v>8617.545</v>
      </c>
      <c r="E19" s="154">
        <f t="shared" si="3"/>
        <v>-1241.286</v>
      </c>
      <c r="F19" s="192">
        <f t="shared" si="0"/>
        <v>-0.12590600244592898</v>
      </c>
      <c r="G19" s="149">
        <f t="shared" si="1"/>
        <v>2207.545</v>
      </c>
      <c r="H19" s="150">
        <f t="shared" si="2"/>
        <v>0.3443907956318253</v>
      </c>
      <c r="I19" s="142" t="s">
        <v>308</v>
      </c>
    </row>
    <row r="20" spans="1:8" s="142" customFormat="1" ht="12.75">
      <c r="A20" s="151" t="s">
        <v>282</v>
      </c>
      <c r="B20" s="146"/>
      <c r="C20" s="356"/>
      <c r="D20" s="146"/>
      <c r="E20" s="147"/>
      <c r="F20" s="148"/>
      <c r="G20" s="149"/>
      <c r="H20" s="150"/>
    </row>
    <row r="21" spans="1:11" s="142" customFormat="1" ht="36">
      <c r="A21" s="136" t="s">
        <v>283</v>
      </c>
      <c r="B21" s="143">
        <v>104604</v>
      </c>
      <c r="C21" s="355">
        <v>96340.04299999999</v>
      </c>
      <c r="D21" s="143">
        <f>SUM(D22,D25)</f>
        <v>86142.37</v>
      </c>
      <c r="E21" s="143">
        <f>SUM(D21-C21)</f>
        <v>-10197.672999999995</v>
      </c>
      <c r="F21" s="138">
        <f t="shared" si="0"/>
        <v>-0.10585082466695594</v>
      </c>
      <c r="G21" s="139">
        <f t="shared" si="1"/>
        <v>-18461.630000000005</v>
      </c>
      <c r="H21" s="140">
        <f t="shared" si="2"/>
        <v>-0.1764906695728653</v>
      </c>
      <c r="K21" s="141"/>
    </row>
    <row r="22" spans="1:11" s="142" customFormat="1" ht="12.75">
      <c r="A22" s="136" t="s">
        <v>284</v>
      </c>
      <c r="B22" s="143">
        <v>1703</v>
      </c>
      <c r="C22" s="355">
        <v>1372.188</v>
      </c>
      <c r="D22" s="143">
        <f>D23+D24</f>
        <v>1344.531</v>
      </c>
      <c r="E22" s="143">
        <f>SUM(D22-C22)</f>
        <v>-27.657000000000153</v>
      </c>
      <c r="F22" s="138">
        <f t="shared" si="0"/>
        <v>-0.020155401446449117</v>
      </c>
      <c r="G22" s="139">
        <f t="shared" si="1"/>
        <v>-358.46900000000005</v>
      </c>
      <c r="H22" s="140">
        <f t="shared" si="2"/>
        <v>-0.21049266001174405</v>
      </c>
      <c r="K22" s="141"/>
    </row>
    <row r="23" spans="1:9" s="142" customFormat="1" ht="12.75">
      <c r="A23" s="145" t="s">
        <v>285</v>
      </c>
      <c r="B23" s="156">
        <v>739</v>
      </c>
      <c r="C23" s="358">
        <v>568.701</v>
      </c>
      <c r="D23" s="156">
        <f>('P1'!O16+'P1'!O20+'Р2'!O12+'Р2'!O27+'Р2'!O36)/1000</f>
        <v>553.688</v>
      </c>
      <c r="E23" s="184">
        <f aca="true" t="shared" si="4" ref="E23:E36">SUM(D23-C23)</f>
        <v>-15.013000000000034</v>
      </c>
      <c r="F23" s="185">
        <f t="shared" si="0"/>
        <v>-0.026398757871007872</v>
      </c>
      <c r="G23" s="149">
        <f t="shared" si="1"/>
        <v>-185.312</v>
      </c>
      <c r="H23" s="150">
        <f t="shared" si="2"/>
        <v>-0.25076048714479027</v>
      </c>
      <c r="I23" s="142" t="s">
        <v>309</v>
      </c>
    </row>
    <row r="24" spans="1:12" s="142" customFormat="1" ht="15.75" customHeight="1">
      <c r="A24" s="145" t="s">
        <v>286</v>
      </c>
      <c r="B24" s="156">
        <v>964</v>
      </c>
      <c r="C24" s="358">
        <v>803.487</v>
      </c>
      <c r="D24" s="156">
        <f>('P1'!O21+'P1'!O28+'Р2'!O42+'Р2'!O56+'Р2'!O62)/1000</f>
        <v>790.843</v>
      </c>
      <c r="E24" s="184">
        <f t="shared" si="4"/>
        <v>-12.644000000000005</v>
      </c>
      <c r="F24" s="185">
        <f t="shared" si="0"/>
        <v>-0.015736408927586876</v>
      </c>
      <c r="G24" s="149">
        <f t="shared" si="1"/>
        <v>-173.15700000000004</v>
      </c>
      <c r="H24" s="150">
        <f t="shared" si="2"/>
        <v>-0.17962344398340258</v>
      </c>
      <c r="I24" s="142" t="s">
        <v>310</v>
      </c>
      <c r="J24" s="177" t="s">
        <v>320</v>
      </c>
      <c r="K24" s="177" t="s">
        <v>321</v>
      </c>
      <c r="L24" s="177"/>
    </row>
    <row r="25" spans="1:12" s="142" customFormat="1" ht="39.75" customHeight="1">
      <c r="A25" s="136" t="s">
        <v>287</v>
      </c>
      <c r="B25" s="143">
        <v>102901</v>
      </c>
      <c r="C25" s="355">
        <v>94967.855</v>
      </c>
      <c r="D25" s="143">
        <f>D28+D31+D34+D35+D36</f>
        <v>84797.83899999999</v>
      </c>
      <c r="E25" s="143">
        <f t="shared" si="4"/>
        <v>-10170.016000000003</v>
      </c>
      <c r="F25" s="138">
        <f t="shared" si="0"/>
        <v>-0.10708903554787041</v>
      </c>
      <c r="G25" s="139">
        <f t="shared" si="1"/>
        <v>-18103.161000000007</v>
      </c>
      <c r="H25" s="140">
        <f t="shared" si="2"/>
        <v>-0.17592794044761473</v>
      </c>
      <c r="I25" s="142" t="s">
        <v>325</v>
      </c>
      <c r="J25" s="190">
        <f>K25-D25</f>
        <v>0.0020000000076834112</v>
      </c>
      <c r="K25" s="186">
        <f>('P1'!Q12+'P1'!R12+'Р2'!Q11+'Р2'!R11)/1000</f>
        <v>84797.841</v>
      </c>
      <c r="L25" s="187" t="s">
        <v>322</v>
      </c>
    </row>
    <row r="26" spans="1:11" s="142" customFormat="1" ht="12.75">
      <c r="A26" s="145" t="s">
        <v>285</v>
      </c>
      <c r="B26" s="146">
        <v>81150</v>
      </c>
      <c r="C26" s="356">
        <v>74817.44</v>
      </c>
      <c r="D26" s="146">
        <f>('P1'!Q16+'P1'!R16+'P1'!Q20+'P1'!R20+'Р2'!Q12+'Р2'!R12+'Р2'!Q27+'Р2'!R27+'Р2'!Q36+'Р2'!R36)/1000</f>
        <v>65975.9</v>
      </c>
      <c r="E26" s="184">
        <f t="shared" si="4"/>
        <v>-8841.540000000008</v>
      </c>
      <c r="F26" s="185">
        <f t="shared" si="0"/>
        <v>-0.11817485334970035</v>
      </c>
      <c r="G26" s="157">
        <f t="shared" si="1"/>
        <v>-15174.100000000006</v>
      </c>
      <c r="H26" s="150">
        <f t="shared" si="2"/>
        <v>-0.18698829328404198</v>
      </c>
      <c r="I26" s="158" t="s">
        <v>311</v>
      </c>
      <c r="J26" s="141"/>
      <c r="K26" s="141"/>
    </row>
    <row r="27" spans="1:9" s="142" customFormat="1" ht="12.75">
      <c r="A27" s="145" t="s">
        <v>286</v>
      </c>
      <c r="B27" s="146">
        <v>21751</v>
      </c>
      <c r="C27" s="356">
        <v>20150.415</v>
      </c>
      <c r="D27" s="146">
        <f>('P1'!Q21+'P1'!R21+'P1'!Q28+'P1'!R28+'Р2'!Q42+'Р2'!R42+'Р2'!Q56+'Р2'!R56+'Р2'!Q62+'Р2'!R62)/1000</f>
        <v>18821.941</v>
      </c>
      <c r="E27" s="184">
        <f t="shared" si="4"/>
        <v>-1328.474000000002</v>
      </c>
      <c r="F27" s="185">
        <f t="shared" si="0"/>
        <v>-0.06592787294951508</v>
      </c>
      <c r="G27" s="157">
        <f t="shared" si="1"/>
        <v>-2929.059000000001</v>
      </c>
      <c r="H27" s="150">
        <f t="shared" si="2"/>
        <v>-0.134663187899407</v>
      </c>
      <c r="I27" s="142" t="s">
        <v>312</v>
      </c>
    </row>
    <row r="28" spans="1:9" s="142" customFormat="1" ht="24">
      <c r="A28" s="145" t="s">
        <v>288</v>
      </c>
      <c r="B28" s="146">
        <v>90272</v>
      </c>
      <c r="C28" s="359">
        <v>69179.462</v>
      </c>
      <c r="D28" s="146">
        <f>D29+D30</f>
        <v>63565.176</v>
      </c>
      <c r="E28" s="184">
        <f t="shared" si="4"/>
        <v>-5614.286</v>
      </c>
      <c r="F28" s="185">
        <f t="shared" si="0"/>
        <v>-0.08115538684010004</v>
      </c>
      <c r="G28" s="157">
        <f t="shared" si="1"/>
        <v>-26706.824</v>
      </c>
      <c r="H28" s="150">
        <f t="shared" si="2"/>
        <v>-0.295848369372563</v>
      </c>
      <c r="I28" s="142" t="s">
        <v>323</v>
      </c>
    </row>
    <row r="29" spans="1:9" s="142" customFormat="1" ht="12.75">
      <c r="A29" s="159" t="s">
        <v>285</v>
      </c>
      <c r="B29" s="120">
        <v>69707</v>
      </c>
      <c r="C29" s="360">
        <v>51153.645</v>
      </c>
      <c r="D29" s="120">
        <f>('Р5'!D15+'Р5'!D20+'Р5'!D29+'Р5'!D44+'Р5'!D53+'P1'!Q16+'P1'!Q20+'Р2'!Q12+'Р2'!Q27+'Р2'!Q36)/1000</f>
        <v>46836.132</v>
      </c>
      <c r="E29" s="184">
        <f t="shared" si="4"/>
        <v>-4317.512999999999</v>
      </c>
      <c r="F29" s="185">
        <f t="shared" si="0"/>
        <v>-0.08440284167433232</v>
      </c>
      <c r="G29" s="157">
        <f t="shared" si="1"/>
        <v>-22870.868000000002</v>
      </c>
      <c r="H29" s="150">
        <f t="shared" si="2"/>
        <v>-0.32810001864949</v>
      </c>
      <c r="I29" s="142" t="s">
        <v>313</v>
      </c>
    </row>
    <row r="30" spans="1:13" s="142" customFormat="1" ht="12.75">
      <c r="A30" s="159" t="s">
        <v>286</v>
      </c>
      <c r="B30" s="120">
        <v>20565</v>
      </c>
      <c r="C30" s="360">
        <v>18025.817</v>
      </c>
      <c r="D30" s="120">
        <f>('Р5'!D21+'Р5'!D28+'Р5'!D59+'Р5'!D73+'Р5'!D79+'P1'!Q21+'P1'!Q28+'Р2'!Q42+'Р2'!Q56+'Р2'!Q62)/1000</f>
        <v>16729.044</v>
      </c>
      <c r="E30" s="184">
        <f t="shared" si="4"/>
        <v>-1296.7729999999974</v>
      </c>
      <c r="F30" s="185">
        <f>(D30/C30)-100%</f>
        <v>-0.07193976284126247</v>
      </c>
      <c r="G30" s="157">
        <v>18819</v>
      </c>
      <c r="H30" s="150">
        <f t="shared" si="2"/>
        <v>-0.18652837345003637</v>
      </c>
      <c r="I30" s="142" t="s">
        <v>314</v>
      </c>
      <c r="M30" s="141"/>
    </row>
    <row r="31" spans="1:9" s="142" customFormat="1" ht="24">
      <c r="A31" s="159" t="s">
        <v>289</v>
      </c>
      <c r="B31" s="120">
        <v>11185</v>
      </c>
      <c r="C31" s="362">
        <v>24074.038</v>
      </c>
      <c r="D31" s="120">
        <f>D32+D33</f>
        <v>19548.795</v>
      </c>
      <c r="E31" s="184">
        <f t="shared" si="4"/>
        <v>-4525.243000000002</v>
      </c>
      <c r="F31" s="185">
        <f t="shared" si="0"/>
        <v>-0.1879719139763758</v>
      </c>
      <c r="G31" s="157">
        <f t="shared" si="1"/>
        <v>8363.794999999998</v>
      </c>
      <c r="H31" s="150">
        <f t="shared" si="2"/>
        <v>0.7477688869021009</v>
      </c>
      <c r="I31" s="142" t="s">
        <v>324</v>
      </c>
    </row>
    <row r="32" spans="1:9" s="142" customFormat="1" ht="12.75">
      <c r="A32" s="159" t="s">
        <v>285</v>
      </c>
      <c r="B32" s="120">
        <v>10247</v>
      </c>
      <c r="C32" s="360">
        <v>22255.017</v>
      </c>
      <c r="D32" s="120">
        <f>('Р5'!J15+'Р5'!J20+'Р5'!J29+'Р5'!J44+'Р5'!J53)/1000</f>
        <v>17769.458</v>
      </c>
      <c r="E32" s="184">
        <f t="shared" si="4"/>
        <v>-4485.559000000001</v>
      </c>
      <c r="F32" s="185">
        <f t="shared" si="0"/>
        <v>-0.2015527105640944</v>
      </c>
      <c r="G32" s="157">
        <f t="shared" si="1"/>
        <v>7522.457999999999</v>
      </c>
      <c r="H32" s="150">
        <f t="shared" si="2"/>
        <v>0.7341132038645457</v>
      </c>
      <c r="I32" s="142" t="s">
        <v>315</v>
      </c>
    </row>
    <row r="33" spans="1:9" s="142" customFormat="1" ht="12.75">
      <c r="A33" s="160" t="s">
        <v>286</v>
      </c>
      <c r="B33" s="120">
        <v>938</v>
      </c>
      <c r="C33" s="360">
        <v>1819.021</v>
      </c>
      <c r="D33" s="120">
        <f>('Р5'!J21+'Р5'!J28+'Р5'!J59+'Р5'!J73+'Р5'!J79)/1000</f>
        <v>1779.337</v>
      </c>
      <c r="E33" s="184">
        <f t="shared" si="4"/>
        <v>-39.68399999999997</v>
      </c>
      <c r="F33" s="185">
        <f t="shared" si="0"/>
        <v>-0.021816130764845454</v>
      </c>
      <c r="G33" s="157">
        <f t="shared" si="1"/>
        <v>841.337</v>
      </c>
      <c r="H33" s="150">
        <f t="shared" si="2"/>
        <v>0.8969477611940297</v>
      </c>
      <c r="I33" s="142" t="s">
        <v>316</v>
      </c>
    </row>
    <row r="34" spans="1:10" s="142" customFormat="1" ht="84.75" customHeight="1">
      <c r="A34" s="160" t="s">
        <v>290</v>
      </c>
      <c r="B34" s="120">
        <v>1417</v>
      </c>
      <c r="C34" s="360">
        <v>1638.716</v>
      </c>
      <c r="D34" s="120">
        <f>'Р5'!O11/1000</f>
        <v>1608.367</v>
      </c>
      <c r="E34" s="184">
        <f t="shared" si="4"/>
        <v>-30.348999999999933</v>
      </c>
      <c r="F34" s="185">
        <f t="shared" si="0"/>
        <v>-0.018519987600047805</v>
      </c>
      <c r="G34" s="157">
        <f t="shared" si="1"/>
        <v>191.36699999999996</v>
      </c>
      <c r="H34" s="150">
        <f t="shared" si="2"/>
        <v>0.13505081157374743</v>
      </c>
      <c r="I34" s="142" t="s">
        <v>317</v>
      </c>
      <c r="J34" s="158"/>
    </row>
    <row r="35" spans="1:10" s="142" customFormat="1" ht="72.75" customHeight="1">
      <c r="A35" s="160" t="s">
        <v>291</v>
      </c>
      <c r="B35" s="120">
        <v>27</v>
      </c>
      <c r="C35" s="360">
        <v>74.887</v>
      </c>
      <c r="D35" s="120">
        <f>'Р5'!P11/1000</f>
        <v>75.077</v>
      </c>
      <c r="E35" s="184">
        <f t="shared" si="4"/>
        <v>0.18999999999999773</v>
      </c>
      <c r="F35" s="185">
        <f t="shared" si="0"/>
        <v>0.00253715598167914</v>
      </c>
      <c r="G35" s="157">
        <f t="shared" si="1"/>
        <v>48.077</v>
      </c>
      <c r="H35" s="150">
        <f t="shared" si="2"/>
        <v>1.7806296296296296</v>
      </c>
      <c r="I35" s="142" t="s">
        <v>318</v>
      </c>
      <c r="J35" s="161"/>
    </row>
    <row r="36" spans="1:9" s="142" customFormat="1" ht="71.25" customHeight="1">
      <c r="A36" s="160" t="s">
        <v>292</v>
      </c>
      <c r="B36" s="120">
        <v>0.3</v>
      </c>
      <c r="C36" s="361">
        <v>0.752</v>
      </c>
      <c r="D36" s="162">
        <f>'Р5'!Q11/1000</f>
        <v>0.424</v>
      </c>
      <c r="E36" s="193">
        <f t="shared" si="4"/>
        <v>-0.328</v>
      </c>
      <c r="F36" s="185">
        <f t="shared" si="0"/>
        <v>-0.43617021276595747</v>
      </c>
      <c r="G36" s="157">
        <f t="shared" si="1"/>
        <v>0.124</v>
      </c>
      <c r="H36" s="150">
        <f t="shared" si="2"/>
        <v>0.41333333333333333</v>
      </c>
      <c r="I36" s="142" t="s">
        <v>319</v>
      </c>
    </row>
    <row r="37" spans="1:8" s="142" customFormat="1" ht="12.75" customHeight="1" hidden="1">
      <c r="A37" s="163"/>
      <c r="B37" s="129"/>
      <c r="C37" s="129"/>
      <c r="D37" s="129"/>
      <c r="E37" s="194"/>
      <c r="F37" s="185" t="e">
        <f t="shared" si="0"/>
        <v>#DIV/0!</v>
      </c>
      <c r="G37" s="164"/>
      <c r="H37" s="150" t="e">
        <f t="shared" si="2"/>
        <v>#DIV/0!</v>
      </c>
    </row>
    <row r="38" spans="1:8" s="142" customFormat="1" ht="12.75" customHeight="1" hidden="1">
      <c r="A38" s="163"/>
      <c r="B38" s="129"/>
      <c r="C38" s="129"/>
      <c r="D38" s="129"/>
      <c r="E38" s="194"/>
      <c r="F38" s="185" t="e">
        <f t="shared" si="0"/>
        <v>#DIV/0!</v>
      </c>
      <c r="G38" s="164"/>
      <c r="H38" s="150" t="e">
        <f t="shared" si="2"/>
        <v>#DIV/0!</v>
      </c>
    </row>
    <row r="39" spans="6:8" s="142" customFormat="1" ht="12" customHeight="1" hidden="1">
      <c r="F39" s="185" t="e">
        <f t="shared" si="0"/>
        <v>#DIV/0!</v>
      </c>
      <c r="H39" s="150" t="e">
        <f t="shared" si="2"/>
        <v>#DIV/0!</v>
      </c>
    </row>
    <row r="40" spans="1:8" ht="13.5" thickBot="1">
      <c r="A40" s="165" t="s">
        <v>293</v>
      </c>
      <c r="B40" s="165"/>
      <c r="C40" s="166"/>
      <c r="D40" s="166"/>
      <c r="E40" s="167"/>
      <c r="F40" s="185"/>
      <c r="G40" s="141"/>
      <c r="H40" s="150"/>
    </row>
    <row r="41" spans="1:8" ht="12.75">
      <c r="A41" s="168"/>
      <c r="B41" s="169"/>
      <c r="C41" s="170"/>
      <c r="D41" s="170"/>
      <c r="E41" s="171"/>
      <c r="F41" s="148"/>
      <c r="G41" s="172"/>
      <c r="H41" s="150"/>
    </row>
    <row r="42" spans="1:9" ht="12.75">
      <c r="A42" s="173" t="s">
        <v>294</v>
      </c>
      <c r="B42" s="149">
        <v>32632</v>
      </c>
      <c r="C42" s="149">
        <v>20536.396999999997</v>
      </c>
      <c r="D42" s="188">
        <v>19719</v>
      </c>
      <c r="E42" s="154">
        <f>SUM(D42-C42)</f>
        <v>-817.3969999999972</v>
      </c>
      <c r="F42" s="148">
        <f t="shared" si="0"/>
        <v>-0.039802356761996616</v>
      </c>
      <c r="G42" s="174">
        <f>SUM(D42-B42)</f>
        <v>-12913</v>
      </c>
      <c r="H42" s="150">
        <f t="shared" si="2"/>
        <v>-0.3957158617308164</v>
      </c>
      <c r="I42" s="131" t="s">
        <v>295</v>
      </c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view="pageBreakPreview" zoomScale="85" zoomScaleNormal="75" zoomScaleSheetLayoutView="85" workbookViewId="0" topLeftCell="A9">
      <selection activeCell="C15" sqref="C15:R15"/>
    </sheetView>
  </sheetViews>
  <sheetFormatPr defaultColWidth="8.875" defaultRowHeight="12.75"/>
  <cols>
    <col min="1" max="1" width="47.00390625" style="181" customWidth="1"/>
    <col min="2" max="2" width="7.375" style="231" customWidth="1"/>
    <col min="3" max="3" width="14.375" style="181" bestFit="1" customWidth="1"/>
    <col min="4" max="5" width="13.75390625" style="181" customWidth="1"/>
    <col min="6" max="6" width="14.375" style="181" customWidth="1"/>
    <col min="7" max="7" width="14.00390625" style="181" customWidth="1"/>
    <col min="8" max="8" width="15.375" style="181" customWidth="1"/>
    <col min="9" max="9" width="13.375" style="181" customWidth="1"/>
    <col min="10" max="10" width="20.375" style="232" customWidth="1"/>
    <col min="11" max="11" width="14.375" style="181" customWidth="1"/>
    <col min="12" max="12" width="17.125" style="181" customWidth="1"/>
    <col min="13" max="13" width="13.25390625" style="181" customWidth="1"/>
    <col min="14" max="14" width="14.75390625" style="181" customWidth="1"/>
    <col min="15" max="15" width="15.25390625" style="181" customWidth="1"/>
    <col min="16" max="16" width="15.125" style="181" customWidth="1"/>
    <col min="17" max="17" width="19.375" style="181" customWidth="1"/>
    <col min="18" max="18" width="15.625" style="181" customWidth="1"/>
    <col min="19" max="19" width="12.75390625" style="197" bestFit="1" customWidth="1"/>
    <col min="20" max="34" width="19.625" style="197" customWidth="1"/>
    <col min="35" max="16384" width="8.875" style="181" customWidth="1"/>
  </cols>
  <sheetData>
    <row r="1" spans="1:18" ht="24" customHeight="1">
      <c r="A1" s="429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1"/>
      <c r="R1" s="196"/>
    </row>
    <row r="2" spans="1:16" ht="15" customHeight="1">
      <c r="A2" s="432" t="s">
        <v>196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ht="15.75" customHeight="1">
      <c r="A3" s="432" t="s">
        <v>11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</row>
    <row r="4" spans="1:16" ht="30.75" customHeight="1">
      <c r="A4" s="432" t="s">
        <v>211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</row>
    <row r="5" spans="1:17" ht="12.75" customHeight="1">
      <c r="A5" s="198"/>
      <c r="B5" s="199"/>
      <c r="C5" s="200"/>
      <c r="D5" s="200"/>
      <c r="E5" s="200"/>
      <c r="F5" s="200"/>
      <c r="G5" s="200"/>
      <c r="H5" s="200"/>
      <c r="I5" s="200"/>
      <c r="J5" s="201"/>
      <c r="K5" s="200"/>
      <c r="L5" s="200"/>
      <c r="M5" s="200"/>
      <c r="N5" s="200"/>
      <c r="O5" s="433"/>
      <c r="P5" s="433"/>
      <c r="Q5" s="202" t="s">
        <v>0</v>
      </c>
    </row>
    <row r="6" spans="1:19" ht="15" customHeight="1">
      <c r="A6" s="424"/>
      <c r="B6" s="418" t="s">
        <v>7</v>
      </c>
      <c r="C6" s="418" t="s">
        <v>14</v>
      </c>
      <c r="D6" s="413" t="s">
        <v>82</v>
      </c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  <c r="S6" s="203"/>
    </row>
    <row r="7" spans="1:18" ht="15.75" customHeight="1">
      <c r="A7" s="425"/>
      <c r="B7" s="418"/>
      <c r="C7" s="418"/>
      <c r="D7" s="416" t="s">
        <v>1</v>
      </c>
      <c r="E7" s="416"/>
      <c r="F7" s="416"/>
      <c r="G7" s="416"/>
      <c r="H7" s="416"/>
      <c r="I7" s="416"/>
      <c r="J7" s="416"/>
      <c r="K7" s="416"/>
      <c r="L7" s="416" t="s">
        <v>9</v>
      </c>
      <c r="M7" s="416" t="s">
        <v>8</v>
      </c>
      <c r="N7" s="416" t="s">
        <v>10</v>
      </c>
      <c r="O7" s="416" t="s">
        <v>83</v>
      </c>
      <c r="P7" s="428" t="s">
        <v>108</v>
      </c>
      <c r="Q7" s="426" t="s">
        <v>84</v>
      </c>
      <c r="R7" s="412" t="s">
        <v>198</v>
      </c>
    </row>
    <row r="8" spans="1:18" ht="12.75" customHeight="1">
      <c r="A8" s="425"/>
      <c r="B8" s="418"/>
      <c r="C8" s="418"/>
      <c r="D8" s="418" t="s">
        <v>14</v>
      </c>
      <c r="E8" s="421" t="s">
        <v>2</v>
      </c>
      <c r="F8" s="421"/>
      <c r="G8" s="421"/>
      <c r="H8" s="421"/>
      <c r="I8" s="421"/>
      <c r="J8" s="421"/>
      <c r="K8" s="421"/>
      <c r="L8" s="418"/>
      <c r="M8" s="418"/>
      <c r="N8" s="418"/>
      <c r="O8" s="417"/>
      <c r="P8" s="428"/>
      <c r="Q8" s="427"/>
      <c r="R8" s="412"/>
    </row>
    <row r="9" spans="1:18" ht="26.25" customHeight="1">
      <c r="A9" s="425"/>
      <c r="B9" s="418"/>
      <c r="C9" s="418"/>
      <c r="D9" s="418"/>
      <c r="E9" s="423" t="s">
        <v>3</v>
      </c>
      <c r="F9" s="423"/>
      <c r="G9" s="418" t="s">
        <v>20</v>
      </c>
      <c r="H9" s="419" t="s">
        <v>110</v>
      </c>
      <c r="I9" s="418" t="s">
        <v>15</v>
      </c>
      <c r="J9" s="418" t="s">
        <v>109</v>
      </c>
      <c r="K9" s="418" t="s">
        <v>19</v>
      </c>
      <c r="L9" s="418"/>
      <c r="M9" s="418"/>
      <c r="N9" s="418"/>
      <c r="O9" s="417"/>
      <c r="P9" s="428"/>
      <c r="Q9" s="427"/>
      <c r="R9" s="412"/>
    </row>
    <row r="10" spans="1:21" ht="152.25" customHeight="1">
      <c r="A10" s="425"/>
      <c r="B10" s="418"/>
      <c r="C10" s="418"/>
      <c r="D10" s="418"/>
      <c r="E10" s="180" t="s">
        <v>14</v>
      </c>
      <c r="F10" s="180" t="s">
        <v>13</v>
      </c>
      <c r="G10" s="418"/>
      <c r="H10" s="420"/>
      <c r="I10" s="418"/>
      <c r="J10" s="418"/>
      <c r="K10" s="418"/>
      <c r="L10" s="418"/>
      <c r="M10" s="418"/>
      <c r="N10" s="418"/>
      <c r="O10" s="417"/>
      <c r="P10" s="416"/>
      <c r="Q10" s="427"/>
      <c r="R10" s="412"/>
      <c r="T10" s="206"/>
      <c r="U10" s="206"/>
    </row>
    <row r="11" spans="1:34" s="215" customFormat="1" ht="15" customHeight="1">
      <c r="A11" s="207" t="s">
        <v>4</v>
      </c>
      <c r="B11" s="208" t="s">
        <v>5</v>
      </c>
      <c r="C11" s="207">
        <v>1</v>
      </c>
      <c r="D11" s="209">
        <v>2</v>
      </c>
      <c r="E11" s="209">
        <v>3</v>
      </c>
      <c r="F11" s="209">
        <v>4</v>
      </c>
      <c r="G11" s="209">
        <v>5</v>
      </c>
      <c r="H11" s="210">
        <v>6</v>
      </c>
      <c r="I11" s="209">
        <v>7</v>
      </c>
      <c r="J11" s="209">
        <v>8</v>
      </c>
      <c r="K11" s="209">
        <v>9</v>
      </c>
      <c r="L11" s="209">
        <v>10</v>
      </c>
      <c r="M11" s="211">
        <v>11</v>
      </c>
      <c r="N11" s="209">
        <v>12</v>
      </c>
      <c r="O11" s="212">
        <v>13</v>
      </c>
      <c r="P11" s="212">
        <v>14</v>
      </c>
      <c r="Q11" s="212">
        <v>15</v>
      </c>
      <c r="R11" s="212">
        <v>16</v>
      </c>
      <c r="S11" s="213"/>
      <c r="T11" s="214"/>
      <c r="U11" s="214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</row>
    <row r="12" spans="1:56" s="215" customFormat="1" ht="28.5" customHeight="1">
      <c r="A12" s="216" t="s">
        <v>232</v>
      </c>
      <c r="B12" s="208">
        <v>1005</v>
      </c>
      <c r="C12" s="336">
        <v>346608153</v>
      </c>
      <c r="D12" s="336">
        <v>230677333</v>
      </c>
      <c r="E12" s="336">
        <v>67260749</v>
      </c>
      <c r="F12" s="336">
        <v>8305632</v>
      </c>
      <c r="G12" s="336">
        <v>143139762</v>
      </c>
      <c r="H12" s="336">
        <v>142678900</v>
      </c>
      <c r="I12" s="336">
        <v>4369677</v>
      </c>
      <c r="J12" s="336">
        <v>4349477</v>
      </c>
      <c r="K12" s="336">
        <v>15907145</v>
      </c>
      <c r="L12" s="336">
        <v>30472154</v>
      </c>
      <c r="M12" s="336">
        <v>11770349</v>
      </c>
      <c r="N12" s="336">
        <v>10886471</v>
      </c>
      <c r="O12" s="336">
        <v>945683</v>
      </c>
      <c r="P12" s="336">
        <v>615030</v>
      </c>
      <c r="Q12" s="336">
        <v>58066</v>
      </c>
      <c r="R12" s="336">
        <v>61798097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</row>
    <row r="13" spans="1:39" ht="38.25">
      <c r="A13" s="219" t="s">
        <v>176</v>
      </c>
      <c r="B13" s="180">
        <v>1010</v>
      </c>
      <c r="C13" s="336">
        <v>286865696</v>
      </c>
      <c r="D13" s="336">
        <v>192188447</v>
      </c>
      <c r="E13" s="336">
        <v>56358804</v>
      </c>
      <c r="F13" s="336">
        <v>7018715</v>
      </c>
      <c r="G13" s="336">
        <v>118840190</v>
      </c>
      <c r="H13" s="336">
        <v>118385958</v>
      </c>
      <c r="I13" s="336">
        <v>4220748</v>
      </c>
      <c r="J13" s="336">
        <v>4206072</v>
      </c>
      <c r="K13" s="336">
        <v>12768705</v>
      </c>
      <c r="L13" s="336">
        <v>26859262</v>
      </c>
      <c r="M13" s="336">
        <v>11079241</v>
      </c>
      <c r="N13" s="336">
        <v>10702486</v>
      </c>
      <c r="O13" s="336">
        <v>890723</v>
      </c>
      <c r="P13" s="336">
        <v>575220</v>
      </c>
      <c r="Q13" s="336">
        <v>55025</v>
      </c>
      <c r="R13" s="336">
        <v>45090512</v>
      </c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20"/>
      <c r="AJ13" s="220"/>
      <c r="AK13" s="220"/>
      <c r="AL13" s="220"/>
      <c r="AM13" s="220"/>
    </row>
    <row r="14" spans="1:21" ht="15.75" customHeight="1">
      <c r="A14" s="221" t="s">
        <v>222</v>
      </c>
      <c r="B14" s="180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T14" s="206"/>
      <c r="U14" s="206"/>
    </row>
    <row r="15" spans="1:41" ht="54" customHeight="1">
      <c r="A15" s="221" t="s">
        <v>223</v>
      </c>
      <c r="B15" s="180">
        <v>1011</v>
      </c>
      <c r="C15" s="523">
        <v>2101376</v>
      </c>
      <c r="D15" s="523">
        <v>1976865</v>
      </c>
      <c r="E15" s="523">
        <v>406830</v>
      </c>
      <c r="F15" s="523">
        <v>40077</v>
      </c>
      <c r="G15" s="523">
        <v>1219701</v>
      </c>
      <c r="H15" s="523">
        <v>1219053</v>
      </c>
      <c r="I15" s="523">
        <v>0</v>
      </c>
      <c r="J15" s="523">
        <v>0</v>
      </c>
      <c r="K15" s="523">
        <v>350334</v>
      </c>
      <c r="L15" s="523">
        <v>4202</v>
      </c>
      <c r="M15" s="523">
        <v>15328</v>
      </c>
      <c r="N15" s="523">
        <v>45155</v>
      </c>
      <c r="O15" s="523">
        <v>992</v>
      </c>
      <c r="P15" s="523">
        <v>688</v>
      </c>
      <c r="Q15" s="523">
        <v>5</v>
      </c>
      <c r="R15" s="523">
        <v>58829</v>
      </c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20"/>
      <c r="AJ15" s="220"/>
      <c r="AK15" s="220"/>
      <c r="AL15" s="220"/>
      <c r="AM15" s="220"/>
      <c r="AN15" s="220"/>
      <c r="AO15" s="220"/>
    </row>
    <row r="16" spans="1:18" ht="27.75" customHeight="1">
      <c r="A16" s="222" t="s">
        <v>167</v>
      </c>
      <c r="B16" s="180">
        <v>1020</v>
      </c>
      <c r="C16" s="336">
        <v>214852533</v>
      </c>
      <c r="D16" s="336">
        <v>141112354</v>
      </c>
      <c r="E16" s="336">
        <v>41158660</v>
      </c>
      <c r="F16" s="336">
        <v>5027039</v>
      </c>
      <c r="G16" s="336">
        <v>87924017</v>
      </c>
      <c r="H16" s="336">
        <v>87539006</v>
      </c>
      <c r="I16" s="336">
        <v>4029611</v>
      </c>
      <c r="J16" s="336">
        <v>4018932</v>
      </c>
      <c r="K16" s="336">
        <v>8000066</v>
      </c>
      <c r="L16" s="336">
        <v>21552536</v>
      </c>
      <c r="M16" s="336">
        <v>9454170</v>
      </c>
      <c r="N16" s="336">
        <v>7702954</v>
      </c>
      <c r="O16" s="336">
        <v>302358</v>
      </c>
      <c r="P16" s="336">
        <v>191607</v>
      </c>
      <c r="Q16" s="336">
        <v>13805</v>
      </c>
      <c r="R16" s="336">
        <v>34714356</v>
      </c>
    </row>
    <row r="17" spans="1:18" ht="56.25" customHeight="1">
      <c r="A17" s="221" t="s">
        <v>177</v>
      </c>
      <c r="B17" s="180">
        <v>1030</v>
      </c>
      <c r="C17" s="336">
        <v>39487346</v>
      </c>
      <c r="D17" s="336">
        <v>34150654</v>
      </c>
      <c r="E17" s="336">
        <v>10993616</v>
      </c>
      <c r="F17" s="336">
        <v>1323307</v>
      </c>
      <c r="G17" s="336">
        <v>22424495</v>
      </c>
      <c r="H17" s="336">
        <v>22365436</v>
      </c>
      <c r="I17" s="336">
        <v>89</v>
      </c>
      <c r="J17" s="336">
        <v>0</v>
      </c>
      <c r="K17" s="336">
        <v>732454</v>
      </c>
      <c r="L17" s="336">
        <v>337407</v>
      </c>
      <c r="M17" s="336">
        <v>206512</v>
      </c>
      <c r="N17" s="336">
        <v>894871</v>
      </c>
      <c r="O17" s="336">
        <v>47150</v>
      </c>
      <c r="P17" s="336">
        <v>29549</v>
      </c>
      <c r="Q17" s="336">
        <v>899</v>
      </c>
      <c r="R17" s="336">
        <v>3849853</v>
      </c>
    </row>
    <row r="18" spans="1:18" ht="15" customHeight="1">
      <c r="A18" s="223" t="s">
        <v>126</v>
      </c>
      <c r="B18" s="180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</row>
    <row r="19" spans="1:18" ht="42.75" customHeight="1">
      <c r="A19" s="222" t="s">
        <v>127</v>
      </c>
      <c r="B19" s="180">
        <v>1040</v>
      </c>
      <c r="C19" s="336">
        <v>65271134</v>
      </c>
      <c r="D19" s="336">
        <v>61958795</v>
      </c>
      <c r="E19" s="336">
        <v>24997578</v>
      </c>
      <c r="F19" s="336">
        <v>2864319</v>
      </c>
      <c r="G19" s="336">
        <v>33658476</v>
      </c>
      <c r="H19" s="336">
        <v>33652494</v>
      </c>
      <c r="I19" s="336">
        <v>67</v>
      </c>
      <c r="J19" s="336">
        <v>0</v>
      </c>
      <c r="K19" s="336">
        <v>3302674</v>
      </c>
      <c r="L19" s="336">
        <v>1236575</v>
      </c>
      <c r="M19" s="336">
        <v>227415</v>
      </c>
      <c r="N19" s="336">
        <v>882649</v>
      </c>
      <c r="O19" s="336">
        <v>67614</v>
      </c>
      <c r="P19" s="336">
        <v>61741</v>
      </c>
      <c r="Q19" s="336">
        <v>9</v>
      </c>
      <c r="R19" s="336">
        <v>898077</v>
      </c>
    </row>
    <row r="20" spans="1:18" ht="60" customHeight="1">
      <c r="A20" s="222" t="s">
        <v>139</v>
      </c>
      <c r="B20" s="180">
        <v>1045</v>
      </c>
      <c r="C20" s="336">
        <v>39205397</v>
      </c>
      <c r="D20" s="336">
        <v>23478926</v>
      </c>
      <c r="E20" s="336">
        <v>6825692</v>
      </c>
      <c r="F20" s="336">
        <v>832362</v>
      </c>
      <c r="G20" s="336">
        <v>14704544</v>
      </c>
      <c r="H20" s="336">
        <v>14699363</v>
      </c>
      <c r="I20" s="336">
        <v>115058</v>
      </c>
      <c r="J20" s="336">
        <v>111205</v>
      </c>
      <c r="K20" s="336">
        <v>1833632</v>
      </c>
      <c r="L20" s="336">
        <v>2886608</v>
      </c>
      <c r="M20" s="336">
        <v>538772</v>
      </c>
      <c r="N20" s="336">
        <v>123964</v>
      </c>
      <c r="O20" s="336">
        <v>22660</v>
      </c>
      <c r="P20" s="336">
        <v>16046</v>
      </c>
      <c r="Q20" s="336">
        <v>171</v>
      </c>
      <c r="R20" s="336">
        <v>12154296</v>
      </c>
    </row>
    <row r="21" spans="1:18" ht="45" customHeight="1">
      <c r="A21" s="179" t="s">
        <v>237</v>
      </c>
      <c r="B21" s="180">
        <v>1050</v>
      </c>
      <c r="C21" s="336">
        <v>72013163</v>
      </c>
      <c r="D21" s="336">
        <v>51076093</v>
      </c>
      <c r="E21" s="336">
        <v>15200144</v>
      </c>
      <c r="F21" s="336">
        <v>1991676</v>
      </c>
      <c r="G21" s="336">
        <v>30916173</v>
      </c>
      <c r="H21" s="336">
        <v>30846952</v>
      </c>
      <c r="I21" s="336">
        <v>191137</v>
      </c>
      <c r="J21" s="336">
        <v>187140</v>
      </c>
      <c r="K21" s="336">
        <v>4768639</v>
      </c>
      <c r="L21" s="336">
        <v>5306726</v>
      </c>
      <c r="M21" s="336">
        <v>1625071</v>
      </c>
      <c r="N21" s="336">
        <v>2999532</v>
      </c>
      <c r="O21" s="336">
        <v>588365</v>
      </c>
      <c r="P21" s="336">
        <v>383613</v>
      </c>
      <c r="Q21" s="336">
        <v>41220</v>
      </c>
      <c r="R21" s="336">
        <v>10376156</v>
      </c>
    </row>
    <row r="22" spans="1:18" ht="16.5" customHeight="1">
      <c r="A22" s="224" t="s">
        <v>6</v>
      </c>
      <c r="B22" s="180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</row>
    <row r="23" spans="1:18" ht="18" customHeight="1">
      <c r="A23" s="225" t="s">
        <v>106</v>
      </c>
      <c r="B23" s="180">
        <v>1060</v>
      </c>
      <c r="C23" s="336">
        <v>62319025</v>
      </c>
      <c r="D23" s="336">
        <v>41910934</v>
      </c>
      <c r="E23" s="336">
        <v>12013804</v>
      </c>
      <c r="F23" s="336">
        <v>1647840</v>
      </c>
      <c r="G23" s="336">
        <v>25877690</v>
      </c>
      <c r="H23" s="336">
        <v>25831502</v>
      </c>
      <c r="I23" s="336">
        <v>187148</v>
      </c>
      <c r="J23" s="336">
        <v>183426</v>
      </c>
      <c r="K23" s="336">
        <v>3832292</v>
      </c>
      <c r="L23" s="336">
        <v>5192494</v>
      </c>
      <c r="M23" s="336">
        <v>1543583</v>
      </c>
      <c r="N23" s="336">
        <v>2763152</v>
      </c>
      <c r="O23" s="336">
        <v>573468</v>
      </c>
      <c r="P23" s="336">
        <v>372043</v>
      </c>
      <c r="Q23" s="336">
        <v>36455</v>
      </c>
      <c r="R23" s="336">
        <v>10298939</v>
      </c>
    </row>
    <row r="24" spans="1:18" ht="21.75" customHeight="1">
      <c r="A24" s="225" t="s">
        <v>107</v>
      </c>
      <c r="B24" s="180">
        <v>1070</v>
      </c>
      <c r="C24" s="336">
        <v>9694138</v>
      </c>
      <c r="D24" s="336">
        <v>9165159</v>
      </c>
      <c r="E24" s="336">
        <v>3186340</v>
      </c>
      <c r="F24" s="336">
        <v>343836</v>
      </c>
      <c r="G24" s="336">
        <v>5038483</v>
      </c>
      <c r="H24" s="336">
        <v>5015450</v>
      </c>
      <c r="I24" s="336">
        <v>3989</v>
      </c>
      <c r="J24" s="336">
        <v>3714</v>
      </c>
      <c r="K24" s="336">
        <v>936347</v>
      </c>
      <c r="L24" s="336">
        <v>114232</v>
      </c>
      <c r="M24" s="336">
        <v>81488</v>
      </c>
      <c r="N24" s="336">
        <v>236380</v>
      </c>
      <c r="O24" s="336">
        <v>14897</v>
      </c>
      <c r="P24" s="336">
        <v>11570</v>
      </c>
      <c r="Q24" s="336">
        <v>4765</v>
      </c>
      <c r="R24" s="336">
        <v>77217</v>
      </c>
    </row>
    <row r="25" spans="1:18" ht="69" customHeight="1">
      <c r="A25" s="226" t="s">
        <v>144</v>
      </c>
      <c r="B25" s="180">
        <v>1080</v>
      </c>
      <c r="C25" s="336">
        <v>18928363</v>
      </c>
      <c r="D25" s="336">
        <v>16257338</v>
      </c>
      <c r="E25" s="336">
        <v>4826677</v>
      </c>
      <c r="F25" s="336">
        <v>731573</v>
      </c>
      <c r="G25" s="336">
        <v>10619563</v>
      </c>
      <c r="H25" s="336">
        <v>10593433</v>
      </c>
      <c r="I25" s="336">
        <v>102</v>
      </c>
      <c r="J25" s="336">
        <v>67</v>
      </c>
      <c r="K25" s="336">
        <v>810996</v>
      </c>
      <c r="L25" s="336">
        <v>295067</v>
      </c>
      <c r="M25" s="336">
        <v>138178</v>
      </c>
      <c r="N25" s="336">
        <v>511453</v>
      </c>
      <c r="O25" s="336">
        <v>93814</v>
      </c>
      <c r="P25" s="336">
        <v>59506</v>
      </c>
      <c r="Q25" s="336">
        <v>4299</v>
      </c>
      <c r="R25" s="336">
        <v>1628214</v>
      </c>
    </row>
    <row r="26" spans="1:18" ht="21" customHeight="1">
      <c r="A26" s="227" t="s">
        <v>126</v>
      </c>
      <c r="B26" s="180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</row>
    <row r="27" spans="1:18" ht="45" customHeight="1">
      <c r="A27" s="228" t="s">
        <v>128</v>
      </c>
      <c r="B27" s="180">
        <v>1090</v>
      </c>
      <c r="C27" s="336">
        <v>95899647</v>
      </c>
      <c r="D27" s="336">
        <v>72082811</v>
      </c>
      <c r="E27" s="336">
        <v>20602592</v>
      </c>
      <c r="F27" s="336">
        <v>2555476</v>
      </c>
      <c r="G27" s="336">
        <v>44746883</v>
      </c>
      <c r="H27" s="336">
        <v>44662673</v>
      </c>
      <c r="I27" s="336">
        <v>239717</v>
      </c>
      <c r="J27" s="336">
        <v>233888</v>
      </c>
      <c r="K27" s="336">
        <v>6493619</v>
      </c>
      <c r="L27" s="336">
        <v>2680280</v>
      </c>
      <c r="M27" s="336">
        <v>1178330</v>
      </c>
      <c r="N27" s="336">
        <v>3229688</v>
      </c>
      <c r="O27" s="336">
        <v>624357</v>
      </c>
      <c r="P27" s="336">
        <v>410623</v>
      </c>
      <c r="Q27" s="336">
        <v>47387</v>
      </c>
      <c r="R27" s="336">
        <v>16056794</v>
      </c>
    </row>
    <row r="28" spans="1:18" ht="68.25" customHeight="1">
      <c r="A28" s="222" t="s">
        <v>138</v>
      </c>
      <c r="B28" s="180">
        <v>1093</v>
      </c>
      <c r="C28" s="336">
        <v>20537060</v>
      </c>
      <c r="D28" s="336">
        <v>15009960</v>
      </c>
      <c r="E28" s="336">
        <v>4076253</v>
      </c>
      <c r="F28" s="336">
        <v>454555</v>
      </c>
      <c r="G28" s="336">
        <v>9595028</v>
      </c>
      <c r="H28" s="336">
        <v>9593579</v>
      </c>
      <c r="I28" s="336">
        <v>33871</v>
      </c>
      <c r="J28" s="336">
        <v>32200</v>
      </c>
      <c r="K28" s="336">
        <v>1304808</v>
      </c>
      <c r="L28" s="336">
        <v>726284</v>
      </c>
      <c r="M28" s="336">
        <v>152336</v>
      </c>
      <c r="N28" s="336">
        <v>60021</v>
      </c>
      <c r="O28" s="336">
        <v>32300</v>
      </c>
      <c r="P28" s="336">
        <v>23764</v>
      </c>
      <c r="Q28" s="336">
        <v>2870</v>
      </c>
      <c r="R28" s="336">
        <v>4553289</v>
      </c>
    </row>
    <row r="29" spans="1:18" ht="28.5" customHeight="1">
      <c r="A29" s="229" t="s">
        <v>135</v>
      </c>
      <c r="B29" s="180">
        <v>1094</v>
      </c>
      <c r="C29" s="336">
        <v>62822</v>
      </c>
      <c r="D29" s="336">
        <v>60646</v>
      </c>
      <c r="E29" s="336">
        <v>22535</v>
      </c>
      <c r="F29" s="336">
        <v>2280</v>
      </c>
      <c r="G29" s="336">
        <v>37309</v>
      </c>
      <c r="H29" s="336">
        <v>37309</v>
      </c>
      <c r="I29" s="336">
        <v>759</v>
      </c>
      <c r="J29" s="336">
        <v>759</v>
      </c>
      <c r="K29" s="336">
        <v>43</v>
      </c>
      <c r="L29" s="336">
        <v>143</v>
      </c>
      <c r="M29" s="336">
        <v>654</v>
      </c>
      <c r="N29" s="336">
        <v>10</v>
      </c>
      <c r="O29" s="336">
        <v>169</v>
      </c>
      <c r="P29" s="336">
        <v>133</v>
      </c>
      <c r="Q29" s="336">
        <v>43</v>
      </c>
      <c r="R29" s="336">
        <v>1157</v>
      </c>
    </row>
    <row r="30" spans="1:18" ht="12.75">
      <c r="A30" s="230" t="s">
        <v>26</v>
      </c>
      <c r="B30" s="180">
        <v>1095</v>
      </c>
      <c r="C30" s="336">
        <v>1271744477</v>
      </c>
      <c r="D30" s="336">
        <v>889129450</v>
      </c>
      <c r="E30" s="336">
        <v>267523444</v>
      </c>
      <c r="F30" s="336">
        <v>33098610</v>
      </c>
      <c r="G30" s="336">
        <v>547522613</v>
      </c>
      <c r="H30" s="336">
        <v>545902055</v>
      </c>
      <c r="I30" s="336">
        <v>13391973</v>
      </c>
      <c r="J30" s="336">
        <v>13326880</v>
      </c>
      <c r="K30" s="336">
        <v>60691420</v>
      </c>
      <c r="L30" s="336">
        <v>97659768</v>
      </c>
      <c r="M30" s="336">
        <v>37996099</v>
      </c>
      <c r="N30" s="336">
        <v>40993631</v>
      </c>
      <c r="O30" s="336">
        <v>4203558</v>
      </c>
      <c r="P30" s="336">
        <v>2750445</v>
      </c>
      <c r="Q30" s="336">
        <v>265014</v>
      </c>
      <c r="R30" s="336">
        <v>201496957</v>
      </c>
    </row>
    <row r="32" ht="12.75">
      <c r="C32" s="220"/>
    </row>
    <row r="33" spans="1:5" ht="67.5" customHeight="1">
      <c r="A33" s="422"/>
      <c r="B33" s="422"/>
      <c r="C33" s="422"/>
      <c r="D33" s="422"/>
      <c r="E33" s="422"/>
    </row>
  </sheetData>
  <sheetProtection/>
  <mergeCells count="26"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  <mergeCell ref="A33:E33"/>
    <mergeCell ref="E9:F9"/>
    <mergeCell ref="N7:N10"/>
    <mergeCell ref="B6:B10"/>
    <mergeCell ref="K9:K10"/>
    <mergeCell ref="A6:A10"/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85" zoomScaleNormal="75" zoomScaleSheetLayoutView="85" workbookViewId="0" topLeftCell="A56">
      <selection activeCell="C11" sqref="C11"/>
    </sheetView>
  </sheetViews>
  <sheetFormatPr defaultColWidth="8.875" defaultRowHeight="12.75"/>
  <cols>
    <col min="1" max="1" width="47.00390625" style="234" customWidth="1"/>
    <col min="2" max="2" width="7.375" style="236" customWidth="1"/>
    <col min="3" max="3" width="15.75390625" style="234" customWidth="1"/>
    <col min="4" max="5" width="13.75390625" style="234" customWidth="1"/>
    <col min="6" max="6" width="15.00390625" style="234" customWidth="1"/>
    <col min="7" max="7" width="13.75390625" style="234" customWidth="1"/>
    <col min="8" max="8" width="15.375" style="234" customWidth="1"/>
    <col min="9" max="9" width="13.375" style="234" customWidth="1"/>
    <col min="10" max="10" width="20.375" style="234" customWidth="1"/>
    <col min="11" max="11" width="13.25390625" style="234" customWidth="1"/>
    <col min="12" max="12" width="12.75390625" style="234" customWidth="1"/>
    <col min="13" max="13" width="13.25390625" style="234" customWidth="1"/>
    <col min="14" max="14" width="13.375" style="234" customWidth="1"/>
    <col min="15" max="15" width="10.875" style="234" customWidth="1"/>
    <col min="16" max="16" width="13.25390625" style="234" customWidth="1"/>
    <col min="17" max="17" width="14.25390625" style="234" customWidth="1"/>
    <col min="18" max="18" width="16.75390625" style="234" customWidth="1"/>
    <col min="19" max="19" width="11.125" style="234" bestFit="1" customWidth="1"/>
    <col min="20" max="22" width="14.375" style="234" bestFit="1" customWidth="1"/>
    <col min="23" max="23" width="13.25390625" style="234" bestFit="1" customWidth="1"/>
    <col min="24" max="16384" width="8.875" style="234" customWidth="1"/>
  </cols>
  <sheetData>
    <row r="1" spans="1:25" ht="12.7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5" ht="52.5" customHeight="1">
      <c r="A2" s="434" t="s">
        <v>195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235"/>
      <c r="R2" s="235"/>
      <c r="S2" s="235"/>
      <c r="T2" s="235"/>
      <c r="U2" s="235"/>
      <c r="V2" s="235"/>
      <c r="W2" s="235"/>
      <c r="X2" s="235"/>
      <c r="Y2" s="235"/>
    </row>
    <row r="3" ht="12.75">
      <c r="H3" s="237" t="s">
        <v>35</v>
      </c>
    </row>
    <row r="4" spans="1:17" ht="12.75" customHeight="1">
      <c r="A4" s="238"/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Q4" s="241" t="s">
        <v>0</v>
      </c>
    </row>
    <row r="5" spans="1:18" ht="15" customHeight="1">
      <c r="A5" s="435"/>
      <c r="B5" s="412" t="s">
        <v>7</v>
      </c>
      <c r="C5" s="412" t="s">
        <v>12</v>
      </c>
      <c r="D5" s="444" t="s">
        <v>82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45"/>
    </row>
    <row r="6" spans="1:18" ht="15.75" customHeight="1">
      <c r="A6" s="436"/>
      <c r="B6" s="412"/>
      <c r="C6" s="412"/>
      <c r="D6" s="412" t="s">
        <v>1</v>
      </c>
      <c r="E6" s="412"/>
      <c r="F6" s="412"/>
      <c r="G6" s="412"/>
      <c r="H6" s="412"/>
      <c r="I6" s="412"/>
      <c r="J6" s="412"/>
      <c r="K6" s="412"/>
      <c r="L6" s="412" t="s">
        <v>9</v>
      </c>
      <c r="M6" s="412" t="s">
        <v>8</v>
      </c>
      <c r="N6" s="412" t="s">
        <v>10</v>
      </c>
      <c r="O6" s="412" t="s">
        <v>83</v>
      </c>
      <c r="P6" s="440" t="s">
        <v>108</v>
      </c>
      <c r="Q6" s="418" t="s">
        <v>84</v>
      </c>
      <c r="R6" s="412" t="s">
        <v>198</v>
      </c>
    </row>
    <row r="7" spans="1:18" ht="12.75" customHeight="1">
      <c r="A7" s="436"/>
      <c r="B7" s="412"/>
      <c r="C7" s="412"/>
      <c r="D7" s="412" t="s">
        <v>14</v>
      </c>
      <c r="E7" s="437" t="s">
        <v>2</v>
      </c>
      <c r="F7" s="437"/>
      <c r="G7" s="437"/>
      <c r="H7" s="437"/>
      <c r="I7" s="437"/>
      <c r="J7" s="437"/>
      <c r="K7" s="437"/>
      <c r="L7" s="412"/>
      <c r="M7" s="412"/>
      <c r="N7" s="412"/>
      <c r="O7" s="412"/>
      <c r="P7" s="443"/>
      <c r="Q7" s="417"/>
      <c r="R7" s="412"/>
    </row>
    <row r="8" spans="1:18" ht="26.25" customHeight="1">
      <c r="A8" s="436"/>
      <c r="B8" s="412"/>
      <c r="C8" s="412"/>
      <c r="D8" s="412"/>
      <c r="E8" s="442" t="s">
        <v>3</v>
      </c>
      <c r="F8" s="442"/>
      <c r="G8" s="440" t="s">
        <v>20</v>
      </c>
      <c r="H8" s="440" t="s">
        <v>110</v>
      </c>
      <c r="I8" s="412" t="s">
        <v>15</v>
      </c>
      <c r="J8" s="412" t="s">
        <v>109</v>
      </c>
      <c r="K8" s="412" t="s">
        <v>19</v>
      </c>
      <c r="L8" s="412"/>
      <c r="M8" s="412"/>
      <c r="N8" s="412"/>
      <c r="O8" s="412"/>
      <c r="P8" s="443"/>
      <c r="Q8" s="417"/>
      <c r="R8" s="412"/>
    </row>
    <row r="9" spans="1:18" ht="153.75" customHeight="1">
      <c r="A9" s="436"/>
      <c r="B9" s="412"/>
      <c r="C9" s="412"/>
      <c r="D9" s="412"/>
      <c r="E9" s="204" t="s">
        <v>14</v>
      </c>
      <c r="F9" s="204" t="s">
        <v>13</v>
      </c>
      <c r="G9" s="441"/>
      <c r="H9" s="441"/>
      <c r="I9" s="412"/>
      <c r="J9" s="412"/>
      <c r="K9" s="412"/>
      <c r="L9" s="412"/>
      <c r="M9" s="412"/>
      <c r="N9" s="412"/>
      <c r="O9" s="412"/>
      <c r="P9" s="441"/>
      <c r="Q9" s="417"/>
      <c r="R9" s="412"/>
    </row>
    <row r="10" spans="1:18" s="246" customFormat="1" ht="15" customHeight="1">
      <c r="A10" s="243" t="s">
        <v>4</v>
      </c>
      <c r="B10" s="12" t="s">
        <v>5</v>
      </c>
      <c r="C10" s="243">
        <v>1</v>
      </c>
      <c r="D10" s="243">
        <v>2</v>
      </c>
      <c r="E10" s="243">
        <v>3</v>
      </c>
      <c r="F10" s="243">
        <v>4</v>
      </c>
      <c r="G10" s="243">
        <v>5</v>
      </c>
      <c r="H10" s="243">
        <v>6</v>
      </c>
      <c r="I10" s="243">
        <v>7</v>
      </c>
      <c r="J10" s="243">
        <v>8</v>
      </c>
      <c r="K10" s="243">
        <v>9</v>
      </c>
      <c r="L10" s="243">
        <v>10</v>
      </c>
      <c r="M10" s="243">
        <v>11</v>
      </c>
      <c r="N10" s="243">
        <v>12</v>
      </c>
      <c r="O10" s="244">
        <v>13</v>
      </c>
      <c r="P10" s="244">
        <v>14</v>
      </c>
      <c r="Q10" s="212">
        <v>15</v>
      </c>
      <c r="R10" s="245">
        <v>16</v>
      </c>
    </row>
    <row r="11" spans="1:18" s="246" customFormat="1" ht="46.5" customHeight="1">
      <c r="A11" s="32" t="s">
        <v>233</v>
      </c>
      <c r="B11" s="12">
        <v>2005</v>
      </c>
      <c r="C11" s="338">
        <v>172774063</v>
      </c>
      <c r="D11" s="338">
        <v>143699227</v>
      </c>
      <c r="E11" s="338">
        <v>38790761</v>
      </c>
      <c r="F11" s="338">
        <v>4959649</v>
      </c>
      <c r="G11" s="338">
        <v>89055830</v>
      </c>
      <c r="H11" s="338">
        <v>89001662</v>
      </c>
      <c r="I11" s="338">
        <v>844951</v>
      </c>
      <c r="J11" s="338">
        <v>841045</v>
      </c>
      <c r="K11" s="338">
        <v>15007685</v>
      </c>
      <c r="L11" s="338">
        <v>3571271</v>
      </c>
      <c r="M11" s="338">
        <v>1160560</v>
      </c>
      <c r="N11" s="338">
        <v>1002479</v>
      </c>
      <c r="O11" s="338">
        <v>398848</v>
      </c>
      <c r="P11" s="338">
        <v>333178</v>
      </c>
      <c r="Q11" s="338">
        <v>167434</v>
      </c>
      <c r="R11" s="338">
        <v>22774244</v>
      </c>
    </row>
    <row r="12" spans="1:18" ht="21.75" customHeight="1">
      <c r="A12" s="247" t="s">
        <v>85</v>
      </c>
      <c r="B12" s="204">
        <v>2010</v>
      </c>
      <c r="C12" s="338">
        <v>24871579</v>
      </c>
      <c r="D12" s="338">
        <v>17606222</v>
      </c>
      <c r="E12" s="338">
        <v>4778183</v>
      </c>
      <c r="F12" s="338">
        <v>803903</v>
      </c>
      <c r="G12" s="338">
        <v>11442205</v>
      </c>
      <c r="H12" s="338">
        <v>11425679</v>
      </c>
      <c r="I12" s="338">
        <v>148535</v>
      </c>
      <c r="J12" s="338">
        <v>146725</v>
      </c>
      <c r="K12" s="338">
        <v>1237299</v>
      </c>
      <c r="L12" s="338">
        <v>1171260</v>
      </c>
      <c r="M12" s="338">
        <v>636556</v>
      </c>
      <c r="N12" s="338">
        <v>643510</v>
      </c>
      <c r="O12" s="338">
        <v>10692</v>
      </c>
      <c r="P12" s="338">
        <v>8427</v>
      </c>
      <c r="Q12" s="338">
        <v>-34</v>
      </c>
      <c r="R12" s="338">
        <v>4803373</v>
      </c>
    </row>
    <row r="13" spans="1:18" ht="21.75" customHeight="1">
      <c r="A13" s="248" t="s">
        <v>238</v>
      </c>
      <c r="B13" s="204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8" ht="12.75">
      <c r="A14" s="182" t="s">
        <v>239</v>
      </c>
      <c r="B14" s="204">
        <v>2020</v>
      </c>
      <c r="C14" s="338">
        <v>2945</v>
      </c>
      <c r="D14" s="338">
        <v>1273</v>
      </c>
      <c r="E14" s="338">
        <v>1144</v>
      </c>
      <c r="F14" s="338">
        <v>584</v>
      </c>
      <c r="G14" s="338">
        <v>129</v>
      </c>
      <c r="H14" s="338">
        <v>129</v>
      </c>
      <c r="I14" s="338">
        <v>0</v>
      </c>
      <c r="J14" s="338">
        <v>0</v>
      </c>
      <c r="K14" s="338">
        <v>0</v>
      </c>
      <c r="L14" s="338">
        <v>1289</v>
      </c>
      <c r="M14" s="338">
        <v>0</v>
      </c>
      <c r="N14" s="338">
        <v>0</v>
      </c>
      <c r="O14" s="338">
        <v>421</v>
      </c>
      <c r="P14" s="338">
        <v>421</v>
      </c>
      <c r="Q14" s="338">
        <v>-38</v>
      </c>
      <c r="R14" s="338">
        <v>0</v>
      </c>
    </row>
    <row r="15" spans="1:18" ht="25.5">
      <c r="A15" s="249" t="s">
        <v>240</v>
      </c>
      <c r="B15" s="204">
        <v>2030</v>
      </c>
      <c r="C15" s="338">
        <v>918243</v>
      </c>
      <c r="D15" s="338">
        <v>722371</v>
      </c>
      <c r="E15" s="338">
        <v>392479</v>
      </c>
      <c r="F15" s="338">
        <v>10033</v>
      </c>
      <c r="G15" s="338">
        <v>302584</v>
      </c>
      <c r="H15" s="338">
        <v>302584</v>
      </c>
      <c r="I15" s="338">
        <v>0</v>
      </c>
      <c r="J15" s="338">
        <v>0</v>
      </c>
      <c r="K15" s="338">
        <v>27308</v>
      </c>
      <c r="L15" s="338">
        <v>1561</v>
      </c>
      <c r="M15" s="338">
        <v>7</v>
      </c>
      <c r="N15" s="338">
        <v>72</v>
      </c>
      <c r="O15" s="338">
        <v>74</v>
      </c>
      <c r="P15" s="338">
        <v>38</v>
      </c>
      <c r="Q15" s="338">
        <v>0</v>
      </c>
      <c r="R15" s="338">
        <v>194158</v>
      </c>
    </row>
    <row r="16" spans="1:18" ht="12.75">
      <c r="A16" s="250" t="s">
        <v>241</v>
      </c>
      <c r="B16" s="204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</row>
    <row r="17" spans="1:18" ht="12.75">
      <c r="A17" s="251" t="s">
        <v>36</v>
      </c>
      <c r="B17" s="204">
        <v>2040</v>
      </c>
      <c r="C17" s="338">
        <v>869</v>
      </c>
      <c r="D17" s="338">
        <v>869</v>
      </c>
      <c r="E17" s="338">
        <v>0</v>
      </c>
      <c r="F17" s="338">
        <v>0</v>
      </c>
      <c r="G17" s="338">
        <v>869</v>
      </c>
      <c r="H17" s="338">
        <v>869</v>
      </c>
      <c r="I17" s="338">
        <v>0</v>
      </c>
      <c r="J17" s="338">
        <v>0</v>
      </c>
      <c r="K17" s="338">
        <v>0</v>
      </c>
      <c r="L17" s="338">
        <v>0</v>
      </c>
      <c r="M17" s="338">
        <v>0</v>
      </c>
      <c r="N17" s="338">
        <v>0</v>
      </c>
      <c r="O17" s="338">
        <v>0</v>
      </c>
      <c r="P17" s="338">
        <v>0</v>
      </c>
      <c r="Q17" s="338">
        <v>0</v>
      </c>
      <c r="R17" s="338">
        <v>0</v>
      </c>
    </row>
    <row r="18" spans="1:18" ht="12.75">
      <c r="A18" s="251" t="s">
        <v>37</v>
      </c>
      <c r="B18" s="204">
        <v>2050</v>
      </c>
      <c r="C18" s="338">
        <v>917374</v>
      </c>
      <c r="D18" s="338">
        <v>721502</v>
      </c>
      <c r="E18" s="338">
        <v>392479</v>
      </c>
      <c r="F18" s="338">
        <v>10033</v>
      </c>
      <c r="G18" s="338">
        <v>301715</v>
      </c>
      <c r="H18" s="338">
        <v>301715</v>
      </c>
      <c r="I18" s="338">
        <v>0</v>
      </c>
      <c r="J18" s="338">
        <v>0</v>
      </c>
      <c r="K18" s="338">
        <v>27308</v>
      </c>
      <c r="L18" s="338">
        <v>1561</v>
      </c>
      <c r="M18" s="338">
        <v>7</v>
      </c>
      <c r="N18" s="338">
        <v>72</v>
      </c>
      <c r="O18" s="338">
        <v>74</v>
      </c>
      <c r="P18" s="338">
        <v>38</v>
      </c>
      <c r="Q18" s="338">
        <v>0</v>
      </c>
      <c r="R18" s="338">
        <v>194158</v>
      </c>
    </row>
    <row r="19" spans="1:18" ht="12.75">
      <c r="A19" s="251" t="s">
        <v>38</v>
      </c>
      <c r="B19" s="204">
        <v>2060</v>
      </c>
      <c r="C19" s="338">
        <v>0</v>
      </c>
      <c r="D19" s="338">
        <v>0</v>
      </c>
      <c r="E19" s="338">
        <v>0</v>
      </c>
      <c r="F19" s="338">
        <v>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338">
        <v>0</v>
      </c>
      <c r="N19" s="338">
        <v>0</v>
      </c>
      <c r="O19" s="338">
        <v>0</v>
      </c>
      <c r="P19" s="338">
        <v>0</v>
      </c>
      <c r="Q19" s="338">
        <v>0</v>
      </c>
      <c r="R19" s="338">
        <v>0</v>
      </c>
    </row>
    <row r="20" spans="1:18" ht="38.25">
      <c r="A20" s="252" t="s">
        <v>86</v>
      </c>
      <c r="B20" s="204">
        <v>2070</v>
      </c>
      <c r="C20" s="338">
        <v>23076761</v>
      </c>
      <c r="D20" s="338">
        <v>16022415</v>
      </c>
      <c r="E20" s="338">
        <v>3834145</v>
      </c>
      <c r="F20" s="338">
        <v>463742</v>
      </c>
      <c r="G20" s="338">
        <v>10869373</v>
      </c>
      <c r="H20" s="338">
        <v>10852847</v>
      </c>
      <c r="I20" s="338">
        <v>148535</v>
      </c>
      <c r="J20" s="338">
        <v>146725</v>
      </c>
      <c r="K20" s="338">
        <v>1170362</v>
      </c>
      <c r="L20" s="338">
        <v>1159248</v>
      </c>
      <c r="M20" s="338">
        <v>636549</v>
      </c>
      <c r="N20" s="338">
        <v>641226</v>
      </c>
      <c r="O20" s="338">
        <v>8104</v>
      </c>
      <c r="P20" s="338">
        <v>6457</v>
      </c>
      <c r="Q20" s="338">
        <v>4</v>
      </c>
      <c r="R20" s="338">
        <v>4609215</v>
      </c>
    </row>
    <row r="21" spans="1:18" ht="12.75">
      <c r="A21" s="253" t="s">
        <v>100</v>
      </c>
      <c r="B21" s="204">
        <v>2080</v>
      </c>
      <c r="C21" s="338">
        <v>22809174</v>
      </c>
      <c r="D21" s="338">
        <v>15758118</v>
      </c>
      <c r="E21" s="338">
        <v>3834145</v>
      </c>
      <c r="F21" s="338">
        <v>463742</v>
      </c>
      <c r="G21" s="338">
        <v>10869370</v>
      </c>
      <c r="H21" s="338">
        <v>10852844</v>
      </c>
      <c r="I21" s="338">
        <v>148531</v>
      </c>
      <c r="J21" s="338">
        <v>146721</v>
      </c>
      <c r="K21" s="338">
        <v>906072</v>
      </c>
      <c r="L21" s="338">
        <v>1157602</v>
      </c>
      <c r="M21" s="338">
        <v>635906</v>
      </c>
      <c r="N21" s="338">
        <v>641224</v>
      </c>
      <c r="O21" s="338">
        <v>8053</v>
      </c>
      <c r="P21" s="338">
        <v>6416</v>
      </c>
      <c r="Q21" s="338">
        <v>4</v>
      </c>
      <c r="R21" s="338">
        <v>4608267</v>
      </c>
    </row>
    <row r="22" spans="1:18" ht="25.5">
      <c r="A22" s="253" t="s">
        <v>67</v>
      </c>
      <c r="B22" s="204">
        <v>2090</v>
      </c>
      <c r="C22" s="338">
        <v>2939270</v>
      </c>
      <c r="D22" s="338">
        <v>2404795</v>
      </c>
      <c r="E22" s="338">
        <v>693453</v>
      </c>
      <c r="F22" s="338">
        <v>71465</v>
      </c>
      <c r="G22" s="338">
        <v>1648413</v>
      </c>
      <c r="H22" s="338">
        <v>1643995</v>
      </c>
      <c r="I22" s="338">
        <v>324</v>
      </c>
      <c r="J22" s="338">
        <v>318</v>
      </c>
      <c r="K22" s="338">
        <v>62605</v>
      </c>
      <c r="L22" s="338">
        <v>46356</v>
      </c>
      <c r="M22" s="338">
        <v>55513</v>
      </c>
      <c r="N22" s="338">
        <v>139330</v>
      </c>
      <c r="O22" s="338">
        <v>1654</v>
      </c>
      <c r="P22" s="338">
        <v>1443</v>
      </c>
      <c r="Q22" s="338">
        <v>0</v>
      </c>
      <c r="R22" s="338">
        <v>291622</v>
      </c>
    </row>
    <row r="23" spans="1:18" ht="12.75">
      <c r="A23" s="253" t="s">
        <v>101</v>
      </c>
      <c r="B23" s="204">
        <v>2100</v>
      </c>
      <c r="C23" s="338">
        <v>267587</v>
      </c>
      <c r="D23" s="338">
        <v>264297</v>
      </c>
      <c r="E23" s="338">
        <v>0</v>
      </c>
      <c r="F23" s="338">
        <v>0</v>
      </c>
      <c r="G23" s="338">
        <v>3</v>
      </c>
      <c r="H23" s="338">
        <v>3</v>
      </c>
      <c r="I23" s="338">
        <v>4</v>
      </c>
      <c r="J23" s="338">
        <v>4</v>
      </c>
      <c r="K23" s="338">
        <v>264290</v>
      </c>
      <c r="L23" s="338">
        <v>1646</v>
      </c>
      <c r="M23" s="338">
        <v>643</v>
      </c>
      <c r="N23" s="338">
        <v>2</v>
      </c>
      <c r="O23" s="338">
        <v>51</v>
      </c>
      <c r="P23" s="338">
        <v>41</v>
      </c>
      <c r="Q23" s="338">
        <v>0</v>
      </c>
      <c r="R23" s="338">
        <v>948</v>
      </c>
    </row>
    <row r="24" spans="1:18" ht="25.5">
      <c r="A24" s="254" t="s">
        <v>90</v>
      </c>
      <c r="B24" s="204">
        <v>2110</v>
      </c>
      <c r="C24" s="338">
        <v>873630</v>
      </c>
      <c r="D24" s="338">
        <v>860163</v>
      </c>
      <c r="E24" s="338">
        <v>550415</v>
      </c>
      <c r="F24" s="338">
        <v>329544</v>
      </c>
      <c r="G24" s="338">
        <v>270119</v>
      </c>
      <c r="H24" s="338">
        <v>270119</v>
      </c>
      <c r="I24" s="338">
        <v>0</v>
      </c>
      <c r="J24" s="338">
        <v>0</v>
      </c>
      <c r="K24" s="338">
        <v>39629</v>
      </c>
      <c r="L24" s="338">
        <v>9162</v>
      </c>
      <c r="M24" s="338">
        <v>0</v>
      </c>
      <c r="N24" s="338">
        <v>2212</v>
      </c>
      <c r="O24" s="338">
        <v>2093</v>
      </c>
      <c r="P24" s="338">
        <v>1511</v>
      </c>
      <c r="Q24" s="338">
        <v>0</v>
      </c>
      <c r="R24" s="338">
        <v>0</v>
      </c>
    </row>
    <row r="25" spans="1:18" ht="38.25">
      <c r="A25" s="255" t="s">
        <v>131</v>
      </c>
      <c r="B25" s="204">
        <v>2115</v>
      </c>
      <c r="C25" s="338">
        <v>873594</v>
      </c>
      <c r="D25" s="338">
        <v>860137</v>
      </c>
      <c r="E25" s="338">
        <v>550415</v>
      </c>
      <c r="F25" s="338">
        <v>329544</v>
      </c>
      <c r="G25" s="338">
        <v>270093</v>
      </c>
      <c r="H25" s="338">
        <v>270093</v>
      </c>
      <c r="I25" s="338">
        <v>0</v>
      </c>
      <c r="J25" s="338">
        <v>0</v>
      </c>
      <c r="K25" s="338">
        <v>39629</v>
      </c>
      <c r="L25" s="338">
        <v>9152</v>
      </c>
      <c r="M25" s="338">
        <v>0</v>
      </c>
      <c r="N25" s="338">
        <v>2212</v>
      </c>
      <c r="O25" s="338">
        <v>2093</v>
      </c>
      <c r="P25" s="338">
        <v>1511</v>
      </c>
      <c r="Q25" s="338">
        <v>0</v>
      </c>
      <c r="R25" s="338">
        <v>0</v>
      </c>
    </row>
    <row r="26" spans="1:18" ht="51">
      <c r="A26" s="255" t="s">
        <v>28</v>
      </c>
      <c r="B26" s="204">
        <v>2116</v>
      </c>
      <c r="C26" s="338">
        <v>36</v>
      </c>
      <c r="D26" s="338">
        <v>26</v>
      </c>
      <c r="E26" s="338">
        <v>0</v>
      </c>
      <c r="F26" s="338">
        <v>0</v>
      </c>
      <c r="G26" s="338">
        <v>26</v>
      </c>
      <c r="H26" s="338">
        <v>26</v>
      </c>
      <c r="I26" s="338">
        <v>0</v>
      </c>
      <c r="J26" s="338">
        <v>0</v>
      </c>
      <c r="K26" s="338">
        <v>0</v>
      </c>
      <c r="L26" s="338">
        <v>10</v>
      </c>
      <c r="M26" s="338">
        <v>0</v>
      </c>
      <c r="N26" s="338">
        <v>0</v>
      </c>
      <c r="O26" s="338">
        <v>0</v>
      </c>
      <c r="P26" s="338">
        <v>0</v>
      </c>
      <c r="Q26" s="338">
        <v>0</v>
      </c>
      <c r="R26" s="338">
        <v>0</v>
      </c>
    </row>
    <row r="27" spans="1:18" ht="25.5">
      <c r="A27" s="256" t="s">
        <v>87</v>
      </c>
      <c r="B27" s="204">
        <v>2120</v>
      </c>
      <c r="C27" s="338">
        <v>1775505</v>
      </c>
      <c r="D27" s="338">
        <v>607897</v>
      </c>
      <c r="E27" s="338">
        <v>137969</v>
      </c>
      <c r="F27" s="338">
        <v>16534</v>
      </c>
      <c r="G27" s="338">
        <v>389069</v>
      </c>
      <c r="H27" s="338">
        <v>389069</v>
      </c>
      <c r="I27" s="338">
        <v>99</v>
      </c>
      <c r="J27" s="338">
        <v>99</v>
      </c>
      <c r="K27" s="338">
        <v>80760</v>
      </c>
      <c r="L27" s="338">
        <v>304549</v>
      </c>
      <c r="M27" s="338">
        <v>78119</v>
      </c>
      <c r="N27" s="338">
        <v>17813</v>
      </c>
      <c r="O27" s="338">
        <v>11952</v>
      </c>
      <c r="P27" s="338">
        <v>7364</v>
      </c>
      <c r="Q27" s="338">
        <v>1801</v>
      </c>
      <c r="R27" s="338">
        <v>753374</v>
      </c>
    </row>
    <row r="28" spans="1:18" ht="12.75">
      <c r="A28" s="257" t="s">
        <v>242</v>
      </c>
      <c r="B28" s="204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</row>
    <row r="29" spans="1:18" ht="51" customHeight="1">
      <c r="A29" s="258" t="s">
        <v>105</v>
      </c>
      <c r="B29" s="204">
        <v>2150</v>
      </c>
      <c r="C29" s="338">
        <v>1826</v>
      </c>
      <c r="D29" s="338">
        <v>1764</v>
      </c>
      <c r="E29" s="338">
        <v>16</v>
      </c>
      <c r="F29" s="338">
        <v>0</v>
      </c>
      <c r="G29" s="338">
        <v>1145</v>
      </c>
      <c r="H29" s="338">
        <v>1145</v>
      </c>
      <c r="I29" s="338">
        <v>0</v>
      </c>
      <c r="J29" s="338">
        <v>0</v>
      </c>
      <c r="K29" s="338">
        <v>603</v>
      </c>
      <c r="L29" s="338">
        <v>16</v>
      </c>
      <c r="M29" s="338">
        <v>30</v>
      </c>
      <c r="N29" s="338">
        <v>0</v>
      </c>
      <c r="O29" s="338">
        <v>13</v>
      </c>
      <c r="P29" s="338">
        <v>0</v>
      </c>
      <c r="Q29" s="338">
        <v>2</v>
      </c>
      <c r="R29" s="338">
        <v>1</v>
      </c>
    </row>
    <row r="30" spans="1:18" ht="21.75" customHeight="1">
      <c r="A30" s="252" t="s">
        <v>88</v>
      </c>
      <c r="B30" s="204">
        <v>2160</v>
      </c>
      <c r="C30" s="338">
        <v>371049</v>
      </c>
      <c r="D30" s="338">
        <v>10881</v>
      </c>
      <c r="E30" s="338">
        <v>0</v>
      </c>
      <c r="F30" s="338">
        <v>0</v>
      </c>
      <c r="G30" s="338">
        <v>236</v>
      </c>
      <c r="H30" s="338">
        <v>236</v>
      </c>
      <c r="I30" s="338">
        <v>0</v>
      </c>
      <c r="J30" s="338">
        <v>0</v>
      </c>
      <c r="K30" s="338">
        <v>10645</v>
      </c>
      <c r="L30" s="338">
        <v>257325</v>
      </c>
      <c r="M30" s="338">
        <v>62680</v>
      </c>
      <c r="N30" s="338">
        <v>4353</v>
      </c>
      <c r="O30" s="338">
        <v>11</v>
      </c>
      <c r="P30" s="338">
        <v>10</v>
      </c>
      <c r="Q30" s="338">
        <v>15</v>
      </c>
      <c r="R30" s="338">
        <v>35784</v>
      </c>
    </row>
    <row r="31" spans="1:18" ht="25.5">
      <c r="A31" s="252" t="s">
        <v>89</v>
      </c>
      <c r="B31" s="204">
        <v>2170</v>
      </c>
      <c r="C31" s="338">
        <v>1279711</v>
      </c>
      <c r="D31" s="338">
        <v>536266</v>
      </c>
      <c r="E31" s="338">
        <v>131838</v>
      </c>
      <c r="F31" s="338">
        <v>15146</v>
      </c>
      <c r="G31" s="338">
        <v>344364</v>
      </c>
      <c r="H31" s="338">
        <v>344364</v>
      </c>
      <c r="I31" s="338">
        <v>99</v>
      </c>
      <c r="J31" s="338">
        <v>99</v>
      </c>
      <c r="K31" s="338">
        <v>59965</v>
      </c>
      <c r="L31" s="338">
        <v>45923</v>
      </c>
      <c r="M31" s="338">
        <v>15317</v>
      </c>
      <c r="N31" s="338">
        <v>10149</v>
      </c>
      <c r="O31" s="338">
        <v>9526</v>
      </c>
      <c r="P31" s="338">
        <v>5500</v>
      </c>
      <c r="Q31" s="338">
        <v>1781</v>
      </c>
      <c r="R31" s="338">
        <v>660749</v>
      </c>
    </row>
    <row r="32" spans="1:18" ht="48.75" customHeight="1">
      <c r="A32" s="252" t="s">
        <v>116</v>
      </c>
      <c r="B32" s="204">
        <v>2180</v>
      </c>
      <c r="C32" s="338">
        <v>122919</v>
      </c>
      <c r="D32" s="338">
        <v>58986</v>
      </c>
      <c r="E32" s="338">
        <v>6115</v>
      </c>
      <c r="F32" s="338">
        <v>1388</v>
      </c>
      <c r="G32" s="338">
        <v>43324</v>
      </c>
      <c r="H32" s="338">
        <v>43324</v>
      </c>
      <c r="I32" s="338">
        <v>0</v>
      </c>
      <c r="J32" s="338">
        <v>0</v>
      </c>
      <c r="K32" s="338">
        <v>9547</v>
      </c>
      <c r="L32" s="338">
        <v>1285</v>
      </c>
      <c r="M32" s="338">
        <v>92</v>
      </c>
      <c r="N32" s="338">
        <v>3311</v>
      </c>
      <c r="O32" s="338">
        <v>2402</v>
      </c>
      <c r="P32" s="338">
        <v>1854</v>
      </c>
      <c r="Q32" s="338">
        <v>3</v>
      </c>
      <c r="R32" s="338">
        <v>56840</v>
      </c>
    </row>
    <row r="33" spans="1:18" ht="16.5" customHeight="1">
      <c r="A33" s="250" t="s">
        <v>126</v>
      </c>
      <c r="B33" s="259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</row>
    <row r="34" spans="1:18" ht="17.25" customHeight="1">
      <c r="A34" s="260" t="s">
        <v>141</v>
      </c>
      <c r="B34" s="205">
        <v>2190</v>
      </c>
      <c r="C34" s="338">
        <v>403202</v>
      </c>
      <c r="D34" s="338">
        <v>358295</v>
      </c>
      <c r="E34" s="338">
        <v>104256</v>
      </c>
      <c r="F34" s="338">
        <v>52160</v>
      </c>
      <c r="G34" s="338">
        <v>208325</v>
      </c>
      <c r="H34" s="338">
        <v>206876</v>
      </c>
      <c r="I34" s="338">
        <v>0</v>
      </c>
      <c r="J34" s="338">
        <v>0</v>
      </c>
      <c r="K34" s="338">
        <v>45714</v>
      </c>
      <c r="L34" s="338">
        <v>11762</v>
      </c>
      <c r="M34" s="338">
        <v>6976</v>
      </c>
      <c r="N34" s="338">
        <v>13949</v>
      </c>
      <c r="O34" s="338">
        <v>362</v>
      </c>
      <c r="P34" s="338">
        <v>261</v>
      </c>
      <c r="Q34" s="338">
        <v>92</v>
      </c>
      <c r="R34" s="338">
        <v>11766</v>
      </c>
    </row>
    <row r="35" spans="1:18" ht="25.5" customHeight="1">
      <c r="A35" s="221" t="s">
        <v>143</v>
      </c>
      <c r="B35" s="205">
        <v>2195</v>
      </c>
      <c r="C35" s="338">
        <v>308505</v>
      </c>
      <c r="D35" s="338">
        <v>278495</v>
      </c>
      <c r="E35" s="338">
        <v>93475</v>
      </c>
      <c r="F35" s="338">
        <v>45497</v>
      </c>
      <c r="G35" s="338">
        <v>146289</v>
      </c>
      <c r="H35" s="338">
        <v>144840</v>
      </c>
      <c r="I35" s="338">
        <v>0</v>
      </c>
      <c r="J35" s="338">
        <v>0</v>
      </c>
      <c r="K35" s="338">
        <v>38731</v>
      </c>
      <c r="L35" s="338">
        <v>3348</v>
      </c>
      <c r="M35" s="338">
        <v>5470</v>
      </c>
      <c r="N35" s="338">
        <v>9181</v>
      </c>
      <c r="O35" s="338">
        <v>362</v>
      </c>
      <c r="P35" s="338">
        <v>261</v>
      </c>
      <c r="Q35" s="338">
        <v>92</v>
      </c>
      <c r="R35" s="338">
        <v>11557</v>
      </c>
    </row>
    <row r="36" spans="1:18" ht="66" customHeight="1">
      <c r="A36" s="261" t="s">
        <v>214</v>
      </c>
      <c r="B36" s="204">
        <v>2205</v>
      </c>
      <c r="C36" s="338">
        <v>101880567</v>
      </c>
      <c r="D36" s="338">
        <v>86162722</v>
      </c>
      <c r="E36" s="338">
        <v>21034418</v>
      </c>
      <c r="F36" s="338">
        <v>2479313</v>
      </c>
      <c r="G36" s="338">
        <v>55578891</v>
      </c>
      <c r="H36" s="338">
        <v>55559741</v>
      </c>
      <c r="I36" s="338">
        <v>529367</v>
      </c>
      <c r="J36" s="338">
        <v>527503</v>
      </c>
      <c r="K36" s="338">
        <v>9020046</v>
      </c>
      <c r="L36" s="338">
        <v>1606169</v>
      </c>
      <c r="M36" s="338">
        <v>241588</v>
      </c>
      <c r="N36" s="338">
        <v>129304</v>
      </c>
      <c r="O36" s="338">
        <v>206026</v>
      </c>
      <c r="P36" s="338">
        <v>176218</v>
      </c>
      <c r="Q36" s="338">
        <v>63071</v>
      </c>
      <c r="R36" s="338">
        <v>13471687</v>
      </c>
    </row>
    <row r="37" spans="1:18" ht="12.75">
      <c r="A37" s="227" t="s">
        <v>243</v>
      </c>
      <c r="B37" s="204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  <row r="38" spans="1:18" ht="15.75" customHeight="1">
      <c r="A38" s="262" t="s">
        <v>228</v>
      </c>
      <c r="B38" s="204">
        <v>2206</v>
      </c>
      <c r="C38" s="338">
        <v>44461</v>
      </c>
      <c r="D38" s="338">
        <v>31425</v>
      </c>
      <c r="E38" s="338">
        <v>57</v>
      </c>
      <c r="F38" s="338">
        <v>57</v>
      </c>
      <c r="G38" s="338">
        <v>4074</v>
      </c>
      <c r="H38" s="338">
        <v>4074</v>
      </c>
      <c r="I38" s="338">
        <v>16023</v>
      </c>
      <c r="J38" s="338">
        <v>16023</v>
      </c>
      <c r="K38" s="338">
        <v>11271</v>
      </c>
      <c r="L38" s="338">
        <v>3764</v>
      </c>
      <c r="M38" s="338">
        <v>9272</v>
      </c>
      <c r="N38" s="338">
        <v>0</v>
      </c>
      <c r="O38" s="338">
        <v>0</v>
      </c>
      <c r="P38" s="338">
        <v>0</v>
      </c>
      <c r="Q38" s="338">
        <v>0</v>
      </c>
      <c r="R38" s="338">
        <v>0</v>
      </c>
    </row>
    <row r="39" spans="1:18" ht="57" customHeight="1">
      <c r="A39" s="263" t="s">
        <v>201</v>
      </c>
      <c r="B39" s="204">
        <v>2207</v>
      </c>
      <c r="C39" s="338">
        <v>11152196</v>
      </c>
      <c r="D39" s="338">
        <v>10285243</v>
      </c>
      <c r="E39" s="338">
        <v>123774</v>
      </c>
      <c r="F39" s="338">
        <v>18225</v>
      </c>
      <c r="G39" s="338">
        <v>9573468</v>
      </c>
      <c r="H39" s="338">
        <v>9573468</v>
      </c>
      <c r="I39" s="338">
        <v>9255</v>
      </c>
      <c r="J39" s="338">
        <v>7819</v>
      </c>
      <c r="K39" s="338">
        <v>578746</v>
      </c>
      <c r="L39" s="338">
        <v>225695</v>
      </c>
      <c r="M39" s="338">
        <v>11330</v>
      </c>
      <c r="N39" s="338">
        <v>17098</v>
      </c>
      <c r="O39" s="338">
        <v>6847</v>
      </c>
      <c r="P39" s="338">
        <v>5825</v>
      </c>
      <c r="Q39" s="338">
        <v>0</v>
      </c>
      <c r="R39" s="338">
        <v>605983</v>
      </c>
    </row>
    <row r="40" spans="1:18" ht="18" customHeight="1">
      <c r="A40" s="263" t="s">
        <v>212</v>
      </c>
      <c r="B40" s="236">
        <v>2208</v>
      </c>
      <c r="C40" s="338">
        <v>90683910</v>
      </c>
      <c r="D40" s="338">
        <v>75846054</v>
      </c>
      <c r="E40" s="338">
        <v>20910587</v>
      </c>
      <c r="F40" s="338">
        <v>2461031</v>
      </c>
      <c r="G40" s="338">
        <v>46001349</v>
      </c>
      <c r="H40" s="338">
        <v>45982199</v>
      </c>
      <c r="I40" s="338">
        <v>504089</v>
      </c>
      <c r="J40" s="338">
        <v>503661</v>
      </c>
      <c r="K40" s="338">
        <v>8430029</v>
      </c>
      <c r="L40" s="338">
        <v>1376710</v>
      </c>
      <c r="M40" s="338">
        <v>220986</v>
      </c>
      <c r="N40" s="338">
        <v>112206</v>
      </c>
      <c r="O40" s="338">
        <v>199179</v>
      </c>
      <c r="P40" s="338">
        <v>170393</v>
      </c>
      <c r="Q40" s="338">
        <v>63071</v>
      </c>
      <c r="R40" s="338">
        <v>12865704</v>
      </c>
    </row>
    <row r="41" spans="1:18" ht="18" customHeight="1">
      <c r="A41" s="264" t="s">
        <v>133</v>
      </c>
      <c r="B41" s="265">
        <v>2209</v>
      </c>
      <c r="C41" s="338">
        <v>558507</v>
      </c>
      <c r="D41" s="338">
        <v>362642</v>
      </c>
      <c r="E41" s="338">
        <v>74054</v>
      </c>
      <c r="F41" s="338">
        <v>1533</v>
      </c>
      <c r="G41" s="338">
        <v>245257</v>
      </c>
      <c r="H41" s="338">
        <v>245257</v>
      </c>
      <c r="I41" s="338">
        <v>16023</v>
      </c>
      <c r="J41" s="338">
        <v>16023</v>
      </c>
      <c r="K41" s="338">
        <v>27308</v>
      </c>
      <c r="L41" s="338">
        <v>1554</v>
      </c>
      <c r="M41" s="338">
        <v>7</v>
      </c>
      <c r="N41" s="338">
        <v>72</v>
      </c>
      <c r="O41" s="338">
        <v>74</v>
      </c>
      <c r="P41" s="338">
        <v>38</v>
      </c>
      <c r="Q41" s="338">
        <v>0</v>
      </c>
      <c r="R41" s="338">
        <v>194158</v>
      </c>
    </row>
    <row r="42" spans="1:18" ht="42" customHeight="1">
      <c r="A42" s="247" t="s">
        <v>95</v>
      </c>
      <c r="B42" s="12">
        <v>2210</v>
      </c>
      <c r="C42" s="338">
        <v>7015293</v>
      </c>
      <c r="D42" s="338">
        <v>5691474</v>
      </c>
      <c r="E42" s="338">
        <v>1944373</v>
      </c>
      <c r="F42" s="338">
        <v>354886</v>
      </c>
      <c r="G42" s="338">
        <v>3301622</v>
      </c>
      <c r="H42" s="338">
        <v>3289047</v>
      </c>
      <c r="I42" s="338">
        <v>11114</v>
      </c>
      <c r="J42" s="338">
        <v>10978</v>
      </c>
      <c r="K42" s="338">
        <v>434365</v>
      </c>
      <c r="L42" s="338">
        <v>200797</v>
      </c>
      <c r="M42" s="338">
        <v>123381</v>
      </c>
      <c r="N42" s="338">
        <v>173109</v>
      </c>
      <c r="O42" s="338">
        <v>23479</v>
      </c>
      <c r="P42" s="338">
        <v>22321</v>
      </c>
      <c r="Q42" s="338">
        <v>491</v>
      </c>
      <c r="R42" s="338">
        <v>802562</v>
      </c>
    </row>
    <row r="43" spans="1:18" ht="15" customHeight="1">
      <c r="A43" s="266" t="s">
        <v>106</v>
      </c>
      <c r="B43" s="12">
        <v>2215</v>
      </c>
      <c r="C43" s="338">
        <v>5321897</v>
      </c>
      <c r="D43" s="338">
        <v>4130685</v>
      </c>
      <c r="E43" s="338">
        <v>1334844</v>
      </c>
      <c r="F43" s="338">
        <v>287329</v>
      </c>
      <c r="G43" s="338">
        <v>2543304</v>
      </c>
      <c r="H43" s="338">
        <v>2533744</v>
      </c>
      <c r="I43" s="338">
        <v>11079</v>
      </c>
      <c r="J43" s="338">
        <v>10966</v>
      </c>
      <c r="K43" s="338">
        <v>241458</v>
      </c>
      <c r="L43" s="338">
        <v>146044</v>
      </c>
      <c r="M43" s="338">
        <v>91430</v>
      </c>
      <c r="N43" s="338">
        <v>130917</v>
      </c>
      <c r="O43" s="338">
        <v>22058</v>
      </c>
      <c r="P43" s="338">
        <v>21195</v>
      </c>
      <c r="Q43" s="338">
        <v>491</v>
      </c>
      <c r="R43" s="338">
        <v>800272</v>
      </c>
    </row>
    <row r="44" spans="1:18" ht="15.75" customHeight="1">
      <c r="A44" s="266" t="s">
        <v>107</v>
      </c>
      <c r="B44" s="12">
        <v>2217</v>
      </c>
      <c r="C44" s="338">
        <v>1693396</v>
      </c>
      <c r="D44" s="338">
        <v>1560789</v>
      </c>
      <c r="E44" s="338">
        <v>609529</v>
      </c>
      <c r="F44" s="338">
        <v>67557</v>
      </c>
      <c r="G44" s="338">
        <v>758318</v>
      </c>
      <c r="H44" s="338">
        <v>755303</v>
      </c>
      <c r="I44" s="338">
        <v>35</v>
      </c>
      <c r="J44" s="338">
        <v>12</v>
      </c>
      <c r="K44" s="338">
        <v>192907</v>
      </c>
      <c r="L44" s="338">
        <v>54753</v>
      </c>
      <c r="M44" s="338">
        <v>31951</v>
      </c>
      <c r="N44" s="338">
        <v>42192</v>
      </c>
      <c r="O44" s="338">
        <v>1421</v>
      </c>
      <c r="P44" s="338">
        <v>1126</v>
      </c>
      <c r="Q44" s="338">
        <v>0</v>
      </c>
      <c r="R44" s="338">
        <v>2290</v>
      </c>
    </row>
    <row r="45" spans="1:23" ht="25.5">
      <c r="A45" s="251" t="s">
        <v>91</v>
      </c>
      <c r="B45" s="12">
        <v>2220</v>
      </c>
      <c r="C45" s="338">
        <v>37982</v>
      </c>
      <c r="D45" s="338">
        <v>17508</v>
      </c>
      <c r="E45" s="338">
        <v>-382</v>
      </c>
      <c r="F45" s="338">
        <v>-281</v>
      </c>
      <c r="G45" s="338">
        <v>15399</v>
      </c>
      <c r="H45" s="338">
        <v>15399</v>
      </c>
      <c r="I45" s="338">
        <v>0</v>
      </c>
      <c r="J45" s="338">
        <v>0</v>
      </c>
      <c r="K45" s="338">
        <v>2491</v>
      </c>
      <c r="L45" s="338">
        <v>1635</v>
      </c>
      <c r="M45" s="338">
        <v>529</v>
      </c>
      <c r="N45" s="338">
        <v>0</v>
      </c>
      <c r="O45" s="338">
        <v>18144</v>
      </c>
      <c r="P45" s="338">
        <v>18098</v>
      </c>
      <c r="Q45" s="338">
        <v>166</v>
      </c>
      <c r="R45" s="338">
        <v>0</v>
      </c>
      <c r="S45" s="267"/>
      <c r="T45" s="268"/>
      <c r="U45" s="268"/>
      <c r="V45" s="269"/>
      <c r="W45" s="269"/>
    </row>
    <row r="46" spans="1:23" ht="25.5">
      <c r="A46" s="252" t="s">
        <v>121</v>
      </c>
      <c r="B46" s="12">
        <v>2230</v>
      </c>
      <c r="C46" s="338">
        <v>637386</v>
      </c>
      <c r="D46" s="338">
        <v>576806</v>
      </c>
      <c r="E46" s="338">
        <v>328946</v>
      </c>
      <c r="F46" s="338">
        <v>29832</v>
      </c>
      <c r="G46" s="338">
        <v>240749</v>
      </c>
      <c r="H46" s="338">
        <v>240749</v>
      </c>
      <c r="I46" s="338">
        <v>0</v>
      </c>
      <c r="J46" s="338">
        <v>0</v>
      </c>
      <c r="K46" s="338">
        <v>7111</v>
      </c>
      <c r="L46" s="338">
        <v>370</v>
      </c>
      <c r="M46" s="338">
        <v>8</v>
      </c>
      <c r="N46" s="338">
        <v>58</v>
      </c>
      <c r="O46" s="338">
        <v>829</v>
      </c>
      <c r="P46" s="338">
        <v>734</v>
      </c>
      <c r="Q46" s="338">
        <v>309</v>
      </c>
      <c r="R46" s="338">
        <v>59006</v>
      </c>
      <c r="S46" s="267"/>
      <c r="T46" s="268"/>
      <c r="U46" s="268"/>
      <c r="V46" s="268"/>
      <c r="W46" s="268"/>
    </row>
    <row r="47" spans="1:23" ht="12.75">
      <c r="A47" s="251" t="s">
        <v>36</v>
      </c>
      <c r="B47" s="12">
        <v>2240</v>
      </c>
      <c r="C47" s="338">
        <v>228</v>
      </c>
      <c r="D47" s="338">
        <v>228</v>
      </c>
      <c r="E47" s="338">
        <v>228</v>
      </c>
      <c r="F47" s="338">
        <v>0</v>
      </c>
      <c r="G47" s="338">
        <v>0</v>
      </c>
      <c r="H47" s="338">
        <v>0</v>
      </c>
      <c r="I47" s="338">
        <v>0</v>
      </c>
      <c r="J47" s="338">
        <v>0</v>
      </c>
      <c r="K47" s="338">
        <v>0</v>
      </c>
      <c r="L47" s="338">
        <v>0</v>
      </c>
      <c r="M47" s="338">
        <v>0</v>
      </c>
      <c r="N47" s="338">
        <v>0</v>
      </c>
      <c r="O47" s="338">
        <v>0</v>
      </c>
      <c r="P47" s="338">
        <v>0</v>
      </c>
      <c r="Q47" s="338">
        <v>0</v>
      </c>
      <c r="R47" s="338">
        <v>0</v>
      </c>
      <c r="T47" s="268"/>
      <c r="U47" s="268"/>
      <c r="V47" s="268"/>
      <c r="W47" s="268"/>
    </row>
    <row r="48" spans="1:23" ht="12.75">
      <c r="A48" s="251" t="s">
        <v>37</v>
      </c>
      <c r="B48" s="12">
        <v>2250</v>
      </c>
      <c r="C48" s="338">
        <v>637158</v>
      </c>
      <c r="D48" s="338">
        <v>576578</v>
      </c>
      <c r="E48" s="338">
        <v>328718</v>
      </c>
      <c r="F48" s="338">
        <v>29832</v>
      </c>
      <c r="G48" s="338">
        <v>240749</v>
      </c>
      <c r="H48" s="338">
        <v>240749</v>
      </c>
      <c r="I48" s="338">
        <v>0</v>
      </c>
      <c r="J48" s="338">
        <v>0</v>
      </c>
      <c r="K48" s="338">
        <v>7111</v>
      </c>
      <c r="L48" s="338">
        <v>370</v>
      </c>
      <c r="M48" s="338">
        <v>8</v>
      </c>
      <c r="N48" s="338">
        <v>58</v>
      </c>
      <c r="O48" s="338">
        <v>829</v>
      </c>
      <c r="P48" s="338">
        <v>734</v>
      </c>
      <c r="Q48" s="338">
        <v>309</v>
      </c>
      <c r="R48" s="338">
        <v>59006</v>
      </c>
      <c r="S48" s="267"/>
      <c r="T48" s="268"/>
      <c r="U48" s="268"/>
      <c r="V48" s="268"/>
      <c r="W48" s="268"/>
    </row>
    <row r="49" spans="1:20" ht="56.25" customHeight="1">
      <c r="A49" s="252" t="s">
        <v>86</v>
      </c>
      <c r="B49" s="204">
        <v>2260</v>
      </c>
      <c r="C49" s="338">
        <v>5810117</v>
      </c>
      <c r="D49" s="338">
        <v>4585951</v>
      </c>
      <c r="E49" s="338">
        <v>1330173</v>
      </c>
      <c r="F49" s="338">
        <v>158550</v>
      </c>
      <c r="G49" s="338">
        <v>2881843</v>
      </c>
      <c r="H49" s="338">
        <v>2869267</v>
      </c>
      <c r="I49" s="338">
        <v>11114</v>
      </c>
      <c r="J49" s="338">
        <v>10977</v>
      </c>
      <c r="K49" s="338">
        <v>362821</v>
      </c>
      <c r="L49" s="338">
        <v>195385</v>
      </c>
      <c r="M49" s="338">
        <v>109943</v>
      </c>
      <c r="N49" s="338">
        <v>171593</v>
      </c>
      <c r="O49" s="338">
        <v>3673</v>
      </c>
      <c r="P49" s="338">
        <v>2787</v>
      </c>
      <c r="Q49" s="338">
        <v>16</v>
      </c>
      <c r="R49" s="338">
        <v>743556</v>
      </c>
      <c r="S49" s="267"/>
      <c r="T49" s="267"/>
    </row>
    <row r="50" spans="1:19" ht="20.25" customHeight="1">
      <c r="A50" s="255" t="s">
        <v>102</v>
      </c>
      <c r="B50" s="204">
        <v>2270</v>
      </c>
      <c r="C50" s="338">
        <v>5742077</v>
      </c>
      <c r="D50" s="338">
        <v>4519271</v>
      </c>
      <c r="E50" s="338">
        <v>1330173</v>
      </c>
      <c r="F50" s="338">
        <v>158550</v>
      </c>
      <c r="G50" s="338">
        <v>2879333</v>
      </c>
      <c r="H50" s="338">
        <v>2866757</v>
      </c>
      <c r="I50" s="338">
        <v>11114</v>
      </c>
      <c r="J50" s="338">
        <v>10977</v>
      </c>
      <c r="K50" s="338">
        <v>298651</v>
      </c>
      <c r="L50" s="338">
        <v>194568</v>
      </c>
      <c r="M50" s="338">
        <v>109854</v>
      </c>
      <c r="N50" s="338">
        <v>171479</v>
      </c>
      <c r="O50" s="338">
        <v>3619</v>
      </c>
      <c r="P50" s="338">
        <v>2747</v>
      </c>
      <c r="Q50" s="338">
        <v>16</v>
      </c>
      <c r="R50" s="338">
        <v>743270</v>
      </c>
      <c r="S50" s="270"/>
    </row>
    <row r="51" spans="1:19" ht="28.5" customHeight="1">
      <c r="A51" s="255" t="s">
        <v>67</v>
      </c>
      <c r="B51" s="204">
        <v>2280</v>
      </c>
      <c r="C51" s="338">
        <v>973618</v>
      </c>
      <c r="D51" s="338">
        <v>824933</v>
      </c>
      <c r="E51" s="338">
        <v>213041</v>
      </c>
      <c r="F51" s="338">
        <v>25965</v>
      </c>
      <c r="G51" s="338">
        <v>586989</v>
      </c>
      <c r="H51" s="338">
        <v>580825</v>
      </c>
      <c r="I51" s="338">
        <v>15</v>
      </c>
      <c r="J51" s="338">
        <v>9</v>
      </c>
      <c r="K51" s="338">
        <v>24888</v>
      </c>
      <c r="L51" s="338">
        <v>13565</v>
      </c>
      <c r="M51" s="338">
        <v>9184</v>
      </c>
      <c r="N51" s="338">
        <v>40202</v>
      </c>
      <c r="O51" s="338">
        <v>1515</v>
      </c>
      <c r="P51" s="338">
        <v>1204</v>
      </c>
      <c r="Q51" s="338">
        <v>0</v>
      </c>
      <c r="R51" s="338">
        <v>84219</v>
      </c>
      <c r="S51" s="267"/>
    </row>
    <row r="52" spans="1:18" ht="13.5" customHeight="1">
      <c r="A52" s="255" t="s">
        <v>103</v>
      </c>
      <c r="B52" s="204">
        <v>2290</v>
      </c>
      <c r="C52" s="338">
        <v>68040</v>
      </c>
      <c r="D52" s="338">
        <v>66680</v>
      </c>
      <c r="E52" s="338">
        <v>0</v>
      </c>
      <c r="F52" s="338">
        <v>0</v>
      </c>
      <c r="G52" s="338">
        <v>2510</v>
      </c>
      <c r="H52" s="338">
        <v>2510</v>
      </c>
      <c r="I52" s="338">
        <v>0</v>
      </c>
      <c r="J52" s="338">
        <v>0</v>
      </c>
      <c r="K52" s="338">
        <v>64170</v>
      </c>
      <c r="L52" s="338">
        <v>817</v>
      </c>
      <c r="M52" s="338">
        <v>89</v>
      </c>
      <c r="N52" s="338">
        <v>114</v>
      </c>
      <c r="O52" s="338">
        <v>54</v>
      </c>
      <c r="P52" s="338">
        <v>40</v>
      </c>
      <c r="Q52" s="338">
        <v>0</v>
      </c>
      <c r="R52" s="338">
        <v>286</v>
      </c>
    </row>
    <row r="53" spans="1:19" ht="44.25" customHeight="1">
      <c r="A53" s="251" t="s">
        <v>92</v>
      </c>
      <c r="B53" s="12">
        <v>2300</v>
      </c>
      <c r="C53" s="338">
        <v>529806</v>
      </c>
      <c r="D53" s="338">
        <v>511209</v>
      </c>
      <c r="E53" s="338">
        <v>285636</v>
      </c>
      <c r="F53" s="338">
        <v>166786</v>
      </c>
      <c r="G53" s="338">
        <v>163632</v>
      </c>
      <c r="H53" s="338">
        <v>163632</v>
      </c>
      <c r="I53" s="338">
        <v>0</v>
      </c>
      <c r="J53" s="338">
        <v>0</v>
      </c>
      <c r="K53" s="338">
        <v>61941</v>
      </c>
      <c r="L53" s="338">
        <v>3406</v>
      </c>
      <c r="M53" s="338">
        <v>12901</v>
      </c>
      <c r="N53" s="338">
        <v>1458</v>
      </c>
      <c r="O53" s="338">
        <v>832</v>
      </c>
      <c r="P53" s="338">
        <v>702</v>
      </c>
      <c r="Q53" s="338">
        <v>0</v>
      </c>
      <c r="R53" s="338">
        <v>0</v>
      </c>
      <c r="S53" s="270"/>
    </row>
    <row r="54" spans="1:18" ht="44.25" customHeight="1">
      <c r="A54" s="271" t="s">
        <v>27</v>
      </c>
      <c r="B54" s="12">
        <v>2305</v>
      </c>
      <c r="C54" s="338">
        <v>529785</v>
      </c>
      <c r="D54" s="338">
        <v>511188</v>
      </c>
      <c r="E54" s="338">
        <v>285636</v>
      </c>
      <c r="F54" s="338">
        <v>166786</v>
      </c>
      <c r="G54" s="338">
        <v>163611</v>
      </c>
      <c r="H54" s="338">
        <v>163611</v>
      </c>
      <c r="I54" s="338">
        <v>0</v>
      </c>
      <c r="J54" s="338">
        <v>0</v>
      </c>
      <c r="K54" s="338">
        <v>61941</v>
      </c>
      <c r="L54" s="338">
        <v>3406</v>
      </c>
      <c r="M54" s="338">
        <v>12901</v>
      </c>
      <c r="N54" s="338">
        <v>1458</v>
      </c>
      <c r="O54" s="338">
        <v>832</v>
      </c>
      <c r="P54" s="338">
        <v>702</v>
      </c>
      <c r="Q54" s="338">
        <v>0</v>
      </c>
      <c r="R54" s="338">
        <v>0</v>
      </c>
    </row>
    <row r="55" spans="1:18" ht="44.25" customHeight="1">
      <c r="A55" s="271" t="s">
        <v>28</v>
      </c>
      <c r="B55" s="12">
        <v>2306</v>
      </c>
      <c r="C55" s="338">
        <v>21</v>
      </c>
      <c r="D55" s="338">
        <v>21</v>
      </c>
      <c r="E55" s="338">
        <v>0</v>
      </c>
      <c r="F55" s="338">
        <v>0</v>
      </c>
      <c r="G55" s="338">
        <v>21</v>
      </c>
      <c r="H55" s="338">
        <v>21</v>
      </c>
      <c r="I55" s="338">
        <v>0</v>
      </c>
      <c r="J55" s="338">
        <v>0</v>
      </c>
      <c r="K55" s="338">
        <v>0</v>
      </c>
      <c r="L55" s="338">
        <v>0</v>
      </c>
      <c r="M55" s="338">
        <v>0</v>
      </c>
      <c r="N55" s="338">
        <v>0</v>
      </c>
      <c r="O55" s="338">
        <v>0</v>
      </c>
      <c r="P55" s="338">
        <v>0</v>
      </c>
      <c r="Q55" s="338">
        <v>0</v>
      </c>
      <c r="R55" s="338">
        <v>0</v>
      </c>
    </row>
    <row r="56" spans="1:18" ht="47.25" customHeight="1">
      <c r="A56" s="272" t="s">
        <v>152</v>
      </c>
      <c r="B56" s="204">
        <v>2310</v>
      </c>
      <c r="C56" s="338">
        <v>675916</v>
      </c>
      <c r="D56" s="338">
        <v>286403</v>
      </c>
      <c r="E56" s="338">
        <v>74719</v>
      </c>
      <c r="F56" s="338">
        <v>8739</v>
      </c>
      <c r="G56" s="338">
        <v>155569</v>
      </c>
      <c r="H56" s="338">
        <v>155552</v>
      </c>
      <c r="I56" s="338">
        <v>6</v>
      </c>
      <c r="J56" s="338">
        <v>6</v>
      </c>
      <c r="K56" s="338">
        <v>56109</v>
      </c>
      <c r="L56" s="338">
        <v>86347</v>
      </c>
      <c r="M56" s="338">
        <v>16762</v>
      </c>
      <c r="N56" s="338">
        <v>7119</v>
      </c>
      <c r="O56" s="338">
        <v>11071</v>
      </c>
      <c r="P56" s="338">
        <v>5795</v>
      </c>
      <c r="Q56" s="338">
        <v>8263</v>
      </c>
      <c r="R56" s="338">
        <v>259951</v>
      </c>
    </row>
    <row r="57" spans="1:18" ht="43.5" customHeight="1">
      <c r="A57" s="252" t="s">
        <v>105</v>
      </c>
      <c r="B57" s="204">
        <v>2320</v>
      </c>
      <c r="C57" s="338">
        <v>1920</v>
      </c>
      <c r="D57" s="338">
        <v>984</v>
      </c>
      <c r="E57" s="338">
        <v>267</v>
      </c>
      <c r="F57" s="338">
        <v>97</v>
      </c>
      <c r="G57" s="338">
        <v>604</v>
      </c>
      <c r="H57" s="338">
        <v>604</v>
      </c>
      <c r="I57" s="338">
        <v>0</v>
      </c>
      <c r="J57" s="338">
        <v>0</v>
      </c>
      <c r="K57" s="338">
        <v>113</v>
      </c>
      <c r="L57" s="338">
        <v>283</v>
      </c>
      <c r="M57" s="338">
        <v>303</v>
      </c>
      <c r="N57" s="338">
        <v>4</v>
      </c>
      <c r="O57" s="338">
        <v>344</v>
      </c>
      <c r="P57" s="338">
        <v>250</v>
      </c>
      <c r="Q57" s="338">
        <v>0</v>
      </c>
      <c r="R57" s="338">
        <v>2</v>
      </c>
    </row>
    <row r="58" spans="1:18" ht="20.25" customHeight="1">
      <c r="A58" s="252" t="s">
        <v>88</v>
      </c>
      <c r="B58" s="204">
        <v>2330</v>
      </c>
      <c r="C58" s="338">
        <v>100642</v>
      </c>
      <c r="D58" s="338">
        <v>5558</v>
      </c>
      <c r="E58" s="338">
        <v>0</v>
      </c>
      <c r="F58" s="338">
        <v>0</v>
      </c>
      <c r="G58" s="338">
        <v>404</v>
      </c>
      <c r="H58" s="338">
        <v>404</v>
      </c>
      <c r="I58" s="338">
        <v>0</v>
      </c>
      <c r="J58" s="338">
        <v>0</v>
      </c>
      <c r="K58" s="338">
        <v>5154</v>
      </c>
      <c r="L58" s="338">
        <v>65351</v>
      </c>
      <c r="M58" s="338">
        <v>12612</v>
      </c>
      <c r="N58" s="338">
        <v>2238</v>
      </c>
      <c r="O58" s="338">
        <v>725</v>
      </c>
      <c r="P58" s="338">
        <v>544</v>
      </c>
      <c r="Q58" s="338">
        <v>71</v>
      </c>
      <c r="R58" s="338">
        <v>14087</v>
      </c>
    </row>
    <row r="59" spans="1:18" ht="30.75" customHeight="1">
      <c r="A59" s="252" t="s">
        <v>89</v>
      </c>
      <c r="B59" s="204">
        <v>2340</v>
      </c>
      <c r="C59" s="338">
        <v>528329</v>
      </c>
      <c r="D59" s="338">
        <v>253861</v>
      </c>
      <c r="E59" s="338">
        <v>67084</v>
      </c>
      <c r="F59" s="338">
        <v>7935</v>
      </c>
      <c r="G59" s="338">
        <v>142248</v>
      </c>
      <c r="H59" s="338">
        <v>142232</v>
      </c>
      <c r="I59" s="338">
        <v>6</v>
      </c>
      <c r="J59" s="338">
        <v>6</v>
      </c>
      <c r="K59" s="338">
        <v>44523</v>
      </c>
      <c r="L59" s="338">
        <v>20170</v>
      </c>
      <c r="M59" s="338">
        <v>3828</v>
      </c>
      <c r="N59" s="338">
        <v>2669</v>
      </c>
      <c r="O59" s="338">
        <v>9055</v>
      </c>
      <c r="P59" s="338">
        <v>4286</v>
      </c>
      <c r="Q59" s="338">
        <v>8174</v>
      </c>
      <c r="R59" s="338">
        <v>230572</v>
      </c>
    </row>
    <row r="60" spans="1:18" ht="38.25">
      <c r="A60" s="252" t="s">
        <v>116</v>
      </c>
      <c r="B60" s="204">
        <v>2350</v>
      </c>
      <c r="C60" s="338">
        <v>45025</v>
      </c>
      <c r="D60" s="338">
        <v>26000</v>
      </c>
      <c r="E60" s="338">
        <v>7368</v>
      </c>
      <c r="F60" s="338">
        <v>707</v>
      </c>
      <c r="G60" s="338">
        <v>12313</v>
      </c>
      <c r="H60" s="338">
        <v>12312</v>
      </c>
      <c r="I60" s="338">
        <v>0</v>
      </c>
      <c r="J60" s="338">
        <v>0</v>
      </c>
      <c r="K60" s="338">
        <v>6319</v>
      </c>
      <c r="L60" s="338">
        <v>543</v>
      </c>
      <c r="M60" s="338">
        <v>19</v>
      </c>
      <c r="N60" s="338">
        <v>2208</v>
      </c>
      <c r="O60" s="338">
        <v>947</v>
      </c>
      <c r="P60" s="338">
        <v>715</v>
      </c>
      <c r="Q60" s="338">
        <v>18</v>
      </c>
      <c r="R60" s="338">
        <v>15290</v>
      </c>
    </row>
    <row r="61" spans="1:18" ht="12.75">
      <c r="A61" s="250" t="s">
        <v>54</v>
      </c>
      <c r="B61" s="204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</row>
    <row r="62" spans="1:18" ht="72.75" customHeight="1">
      <c r="A62" s="258" t="s">
        <v>215</v>
      </c>
      <c r="B62" s="12">
        <v>2375</v>
      </c>
      <c r="C62" s="338">
        <v>36555203</v>
      </c>
      <c r="D62" s="338">
        <v>33344509</v>
      </c>
      <c r="E62" s="338">
        <v>10821099</v>
      </c>
      <c r="F62" s="338">
        <v>1296274</v>
      </c>
      <c r="G62" s="338">
        <v>18188474</v>
      </c>
      <c r="H62" s="338">
        <v>18182574</v>
      </c>
      <c r="I62" s="338">
        <v>155830</v>
      </c>
      <c r="J62" s="338">
        <v>155734</v>
      </c>
      <c r="K62" s="338">
        <v>4179106</v>
      </c>
      <c r="L62" s="338">
        <v>202149</v>
      </c>
      <c r="M62" s="338">
        <v>64154</v>
      </c>
      <c r="N62" s="338">
        <v>31624</v>
      </c>
      <c r="O62" s="338">
        <v>135628</v>
      </c>
      <c r="P62" s="338">
        <v>113053</v>
      </c>
      <c r="Q62" s="338">
        <v>93842</v>
      </c>
      <c r="R62" s="338">
        <v>2683297</v>
      </c>
    </row>
    <row r="63" spans="1:18" ht="12.75">
      <c r="A63" s="19" t="s">
        <v>244</v>
      </c>
      <c r="B63" s="12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</row>
    <row r="64" spans="1:18" ht="14.25" customHeight="1">
      <c r="A64" s="273" t="s">
        <v>145</v>
      </c>
      <c r="B64" s="236">
        <v>2376</v>
      </c>
      <c r="C64" s="338">
        <v>21558</v>
      </c>
      <c r="D64" s="338">
        <v>15722</v>
      </c>
      <c r="E64" s="338">
        <v>1</v>
      </c>
      <c r="F64" s="338">
        <v>1</v>
      </c>
      <c r="G64" s="338">
        <v>78</v>
      </c>
      <c r="H64" s="338">
        <v>78</v>
      </c>
      <c r="I64" s="338">
        <v>506</v>
      </c>
      <c r="J64" s="338">
        <v>506</v>
      </c>
      <c r="K64" s="338">
        <v>15137</v>
      </c>
      <c r="L64" s="338">
        <v>1489</v>
      </c>
      <c r="M64" s="338">
        <v>4347</v>
      </c>
      <c r="N64" s="338">
        <v>0</v>
      </c>
      <c r="O64" s="338">
        <v>0</v>
      </c>
      <c r="P64" s="338">
        <v>0</v>
      </c>
      <c r="Q64" s="338">
        <v>0</v>
      </c>
      <c r="R64" s="338">
        <v>0</v>
      </c>
    </row>
    <row r="65" spans="1:18" ht="53.25" customHeight="1">
      <c r="A65" s="255" t="s">
        <v>201</v>
      </c>
      <c r="B65" s="265">
        <v>2377</v>
      </c>
      <c r="C65" s="338">
        <v>1678174</v>
      </c>
      <c r="D65" s="338">
        <v>1563860</v>
      </c>
      <c r="E65" s="338">
        <v>75464</v>
      </c>
      <c r="F65" s="338">
        <v>7768</v>
      </c>
      <c r="G65" s="338">
        <v>1361850</v>
      </c>
      <c r="H65" s="338">
        <v>1361798</v>
      </c>
      <c r="I65" s="338">
        <v>150</v>
      </c>
      <c r="J65" s="338">
        <v>124</v>
      </c>
      <c r="K65" s="338">
        <v>126396</v>
      </c>
      <c r="L65" s="338">
        <v>16277</v>
      </c>
      <c r="M65" s="338">
        <v>2196</v>
      </c>
      <c r="N65" s="338">
        <v>2428</v>
      </c>
      <c r="O65" s="338">
        <v>4321</v>
      </c>
      <c r="P65" s="338">
        <v>3854</v>
      </c>
      <c r="Q65" s="338">
        <v>0</v>
      </c>
      <c r="R65" s="338">
        <v>89092</v>
      </c>
    </row>
    <row r="66" spans="1:18" ht="31.5" customHeight="1">
      <c r="A66" s="263" t="s">
        <v>212</v>
      </c>
      <c r="B66" s="265">
        <v>2378</v>
      </c>
      <c r="C66" s="338">
        <v>34855471</v>
      </c>
      <c r="D66" s="338">
        <v>31764927</v>
      </c>
      <c r="E66" s="338">
        <v>10745634</v>
      </c>
      <c r="F66" s="338">
        <v>1288505</v>
      </c>
      <c r="G66" s="338">
        <v>16826546</v>
      </c>
      <c r="H66" s="338">
        <v>16820698</v>
      </c>
      <c r="I66" s="338">
        <v>155174</v>
      </c>
      <c r="J66" s="338">
        <v>155104</v>
      </c>
      <c r="K66" s="338">
        <v>4037573</v>
      </c>
      <c r="L66" s="338">
        <v>184383</v>
      </c>
      <c r="M66" s="338">
        <v>57611</v>
      </c>
      <c r="N66" s="338">
        <v>29196</v>
      </c>
      <c r="O66" s="338">
        <v>131307</v>
      </c>
      <c r="P66" s="338">
        <v>109199</v>
      </c>
      <c r="Q66" s="338">
        <v>93842</v>
      </c>
      <c r="R66" s="338">
        <v>2594205</v>
      </c>
    </row>
    <row r="67" spans="1:18" ht="15.75" customHeight="1">
      <c r="A67" s="274" t="s">
        <v>133</v>
      </c>
      <c r="B67" s="265">
        <v>2379</v>
      </c>
      <c r="C67" s="338">
        <v>137910</v>
      </c>
      <c r="D67" s="338">
        <v>77674</v>
      </c>
      <c r="E67" s="338">
        <v>35024</v>
      </c>
      <c r="F67" s="338">
        <v>2470</v>
      </c>
      <c r="G67" s="338">
        <v>35033</v>
      </c>
      <c r="H67" s="338">
        <v>35033</v>
      </c>
      <c r="I67" s="338">
        <v>506</v>
      </c>
      <c r="J67" s="338">
        <v>506</v>
      </c>
      <c r="K67" s="338">
        <v>7111</v>
      </c>
      <c r="L67" s="338">
        <v>342</v>
      </c>
      <c r="M67" s="338">
        <v>1</v>
      </c>
      <c r="N67" s="338">
        <v>58</v>
      </c>
      <c r="O67" s="338">
        <v>829</v>
      </c>
      <c r="P67" s="338">
        <v>734</v>
      </c>
      <c r="Q67" s="338">
        <v>0</v>
      </c>
      <c r="R67" s="338">
        <v>59006</v>
      </c>
    </row>
    <row r="68" spans="1:18" ht="13.5" customHeight="1">
      <c r="A68" s="275" t="s">
        <v>26</v>
      </c>
      <c r="B68" s="204">
        <v>2395</v>
      </c>
      <c r="C68" s="338">
        <v>562504435</v>
      </c>
      <c r="D68" s="338">
        <v>464374904</v>
      </c>
      <c r="E68" s="338">
        <v>126251753</v>
      </c>
      <c r="F68" s="338">
        <v>16591411</v>
      </c>
      <c r="G68" s="338">
        <v>288067719</v>
      </c>
      <c r="H68" s="338">
        <v>287850057</v>
      </c>
      <c r="I68" s="338">
        <v>2722484</v>
      </c>
      <c r="J68" s="338">
        <v>2708670</v>
      </c>
      <c r="K68" s="338">
        <v>47332948</v>
      </c>
      <c r="L68" s="338">
        <v>12360668</v>
      </c>
      <c r="M68" s="338">
        <v>4441620</v>
      </c>
      <c r="N68" s="338">
        <v>4199957</v>
      </c>
      <c r="O68" s="338">
        <v>1240423</v>
      </c>
      <c r="P68" s="338">
        <v>1038025</v>
      </c>
      <c r="Q68" s="338">
        <v>503306</v>
      </c>
      <c r="R68" s="338">
        <v>75383557</v>
      </c>
    </row>
    <row r="69" spans="1:17" ht="12.75">
      <c r="A69" s="438"/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</row>
    <row r="70" spans="1:18" ht="37.5" customHeight="1">
      <c r="A70" s="19" t="s">
        <v>194</v>
      </c>
      <c r="B70" s="12">
        <v>2396</v>
      </c>
      <c r="C70" s="340">
        <v>173341</v>
      </c>
      <c r="D70" s="339" t="s">
        <v>245</v>
      </c>
      <c r="E70" s="339" t="s">
        <v>245</v>
      </c>
      <c r="F70" s="339" t="s">
        <v>245</v>
      </c>
      <c r="G70" s="339" t="s">
        <v>245</v>
      </c>
      <c r="H70" s="339" t="s">
        <v>245</v>
      </c>
      <c r="I70" s="339" t="s">
        <v>245</v>
      </c>
      <c r="J70" s="339" t="s">
        <v>245</v>
      </c>
      <c r="K70" s="339" t="s">
        <v>245</v>
      </c>
      <c r="L70" s="339" t="s">
        <v>245</v>
      </c>
      <c r="M70" s="339" t="s">
        <v>245</v>
      </c>
      <c r="N70" s="339" t="s">
        <v>245</v>
      </c>
      <c r="O70" s="339" t="s">
        <v>245</v>
      </c>
      <c r="P70" s="339" t="s">
        <v>245</v>
      </c>
      <c r="Q70" s="339" t="s">
        <v>245</v>
      </c>
      <c r="R70" s="339" t="s">
        <v>245</v>
      </c>
    </row>
  </sheetData>
  <sheetProtection/>
  <mergeCells count="23">
    <mergeCell ref="Q6:Q9"/>
    <mergeCell ref="L6:L9"/>
    <mergeCell ref="C5:C9"/>
    <mergeCell ref="I8:I9"/>
    <mergeCell ref="R6:R9"/>
    <mergeCell ref="D5:R5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A2:P2"/>
    <mergeCell ref="A5:A9"/>
    <mergeCell ref="B5:B9"/>
    <mergeCell ref="D6:K6"/>
    <mergeCell ref="N6:N9"/>
    <mergeCell ref="E7:K7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7700</cp:lastModifiedBy>
  <cp:lastPrinted>2018-07-12T10:48:00Z</cp:lastPrinted>
  <dcterms:created xsi:type="dcterms:W3CDTF">2002-12-09T13:40:28Z</dcterms:created>
  <dcterms:modified xsi:type="dcterms:W3CDTF">2018-07-13T07:43:32Z</dcterms:modified>
  <cp:category/>
  <cp:version/>
  <cp:contentType/>
  <cp:contentStatus/>
</cp:coreProperties>
</file>