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лина флешка\РАБОТА С САЙТОМ И СМИ\Методика прогнозирования АО\"/>
    </mc:Choice>
  </mc:AlternateContent>
  <bookViews>
    <workbookView xWindow="480" yWindow="168" windowWidth="22992" windowHeight="9912" tabRatio="863" firstSheet="5"/>
  </bookViews>
  <sheets>
    <sheet name="Прил. 1" sheetId="3" r:id="rId1"/>
    <sheet name="Прил. 2" sheetId="4" r:id="rId2"/>
    <sheet name="Прил. 3" sheetId="5" r:id="rId3"/>
    <sheet name="Прил. 4" sheetId="6" r:id="rId4"/>
    <sheet name="Прил. 5" sheetId="7" r:id="rId5"/>
    <sheet name="Прил. 6" sheetId="8" r:id="rId6"/>
    <sheet name="Прил. 7" sheetId="9" r:id="rId7"/>
    <sheet name="Прил. 8" sheetId="10" r:id="rId8"/>
    <sheet name="Прил. 9" sheetId="11" r:id="rId9"/>
    <sheet name="Прил. 10" sheetId="12" r:id="rId10"/>
    <sheet name="Прил. 11" sheetId="13" r:id="rId11"/>
    <sheet name="Прил. 12" sheetId="14" r:id="rId12"/>
    <sheet name="Прил. 13" sheetId="15" r:id="rId13"/>
    <sheet name="Прил. 14" sheetId="16" r:id="rId14"/>
    <sheet name="Прил. 15" sheetId="17" r:id="rId15"/>
    <sheet name="Прил. 16" sheetId="18" r:id="rId16"/>
    <sheet name="Прил. 17" sheetId="19" r:id="rId17"/>
    <sheet name="Прил. 18" sheetId="20" r:id="rId18"/>
    <sheet name="Прил. 19" sheetId="21" r:id="rId19"/>
    <sheet name="Прил. 20" sheetId="2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____________________________________________thr2" localSheetId="11">'Прил. 12'!______________________________________________thr2</definedName>
    <definedName name="______________________________________________thr2" localSheetId="14">'Прил. 15'!______________________________________________thr2</definedName>
    <definedName name="______________________________________________thr2" localSheetId="15">'Прил. 16'!______________________________________________thr2</definedName>
    <definedName name="______________________________________________thr2" localSheetId="16">'Прил. 17'!______________________________________________thr2</definedName>
    <definedName name="______________________________________________thr2" localSheetId="17">'Прил. 18'!______________________________________________thr2</definedName>
    <definedName name="______________________________________________thr2" localSheetId="18">'Прил. 19'!______________________________________________thr2</definedName>
    <definedName name="______________________________________________thr2" localSheetId="3">'Прил. 4'!______________________________________________thr2</definedName>
    <definedName name="______________________________________________thr2" localSheetId="4">'Прил. 5'!______________________________________________thr2</definedName>
    <definedName name="______________________________________________thr2" localSheetId="5">'Прил. 6'!______________________________________________thr2</definedName>
    <definedName name="______________________________________________thr2" localSheetId="6">'Прил. 7'!______________________________________________thr2</definedName>
    <definedName name="______________________________________________thr2">[0]!______________________________________________thr2</definedName>
    <definedName name="____________________________________________thr2" localSheetId="11">'Прил. 12'!____________________________________________thr2</definedName>
    <definedName name="____________________________________________thr2" localSheetId="14">'Прил. 15'!____________________________________________thr2</definedName>
    <definedName name="____________________________________________thr2" localSheetId="15">'Прил. 16'!____________________________________________thr2</definedName>
    <definedName name="____________________________________________thr2" localSheetId="16">'Прил. 17'!____________________________________________thr2</definedName>
    <definedName name="____________________________________________thr2" localSheetId="17">'Прил. 18'!____________________________________________thr2</definedName>
    <definedName name="____________________________________________thr2" localSheetId="18">'Прил. 19'!____________________________________________thr2</definedName>
    <definedName name="____________________________________________thr2" localSheetId="3">'Прил. 4'!____________________________________________thr2</definedName>
    <definedName name="____________________________________________thr2" localSheetId="4">'Прил. 5'!____________________________________________thr2</definedName>
    <definedName name="____________________________________________thr2" localSheetId="5">'Прил. 6'!____________________________________________thr2</definedName>
    <definedName name="____________________________________________thr2" localSheetId="6">'Прил. 7'!____________________________________________thr2</definedName>
    <definedName name="____________________________________________thr2">[0]!____________________________________________thr2</definedName>
    <definedName name="__________________________________________thr2" localSheetId="11">'Прил. 12'!__________________________________________thr2</definedName>
    <definedName name="__________________________________________thr2" localSheetId="14">'Прил. 15'!__________________________________________thr2</definedName>
    <definedName name="__________________________________________thr2" localSheetId="15">'Прил. 16'!__________________________________________thr2</definedName>
    <definedName name="__________________________________________thr2" localSheetId="16">'Прил. 17'!__________________________________________thr2</definedName>
    <definedName name="__________________________________________thr2" localSheetId="17">'Прил. 18'!__________________________________________thr2</definedName>
    <definedName name="__________________________________________thr2" localSheetId="18">'Прил. 19'!__________________________________________thr2</definedName>
    <definedName name="__________________________________________thr2" localSheetId="3">'Прил. 4'!__________________________________________thr2</definedName>
    <definedName name="__________________________________________thr2" localSheetId="4">'Прил. 5'!__________________________________________thr2</definedName>
    <definedName name="__________________________________________thr2" localSheetId="5">'Прил. 6'!__________________________________________thr2</definedName>
    <definedName name="__________________________________________thr2" localSheetId="6">'Прил. 7'!__________________________________________thr2</definedName>
    <definedName name="__________________________________________thr2">[0]!__________________________________________thr2</definedName>
    <definedName name="________________________________________thr2" localSheetId="11">'Прил. 12'!________________________________________thr2</definedName>
    <definedName name="________________________________________thr2" localSheetId="14">'Прил. 15'!________________________________________thr2</definedName>
    <definedName name="________________________________________thr2" localSheetId="15">'Прил. 16'!________________________________________thr2</definedName>
    <definedName name="________________________________________thr2" localSheetId="16">'Прил. 17'!________________________________________thr2</definedName>
    <definedName name="________________________________________thr2" localSheetId="17">'Прил. 18'!________________________________________thr2</definedName>
    <definedName name="________________________________________thr2" localSheetId="18">'Прил. 19'!________________________________________thr2</definedName>
    <definedName name="________________________________________thr2" localSheetId="3">'Прил. 4'!________________________________________thr2</definedName>
    <definedName name="________________________________________thr2" localSheetId="4">'Прил. 5'!________________________________________thr2</definedName>
    <definedName name="________________________________________thr2" localSheetId="5">'Прил. 6'!________________________________________thr2</definedName>
    <definedName name="________________________________________thr2" localSheetId="6">'Прил. 7'!________________________________________thr2</definedName>
    <definedName name="________________________________________thr2">[0]!________________________________________thr2</definedName>
    <definedName name="______________________________________thr2" localSheetId="11">'Прил. 12'!______________________________________thr2</definedName>
    <definedName name="______________________________________thr2" localSheetId="14">'Прил. 15'!______________________________________thr2</definedName>
    <definedName name="______________________________________thr2" localSheetId="15">'Прил. 16'!______________________________________thr2</definedName>
    <definedName name="______________________________________thr2" localSheetId="16">'Прил. 17'!______________________________________thr2</definedName>
    <definedName name="______________________________________thr2" localSheetId="17">'Прил. 18'!______________________________________thr2</definedName>
    <definedName name="______________________________________thr2" localSheetId="18">'Прил. 19'!______________________________________thr2</definedName>
    <definedName name="______________________________________thr2" localSheetId="3">'Прил. 4'!______________________________________thr2</definedName>
    <definedName name="______________________________________thr2" localSheetId="4">'Прил. 5'!______________________________________thr2</definedName>
    <definedName name="______________________________________thr2" localSheetId="5">'Прил. 6'!______________________________________thr2</definedName>
    <definedName name="______________________________________thr2" localSheetId="6">'Прил. 7'!______________________________________thr2</definedName>
    <definedName name="______________________________________thr2">[0]!______________________________________thr2</definedName>
    <definedName name="____________________________________thr2" localSheetId="11">'Прил. 12'!____________________________________thr2</definedName>
    <definedName name="____________________________________thr2" localSheetId="14">'Прил. 15'!____________________________________thr2</definedName>
    <definedName name="____________________________________thr2" localSheetId="15">'Прил. 16'!____________________________________thr2</definedName>
    <definedName name="____________________________________thr2" localSheetId="16">'Прил. 17'!____________________________________thr2</definedName>
    <definedName name="____________________________________thr2" localSheetId="17">'Прил. 18'!____________________________________thr2</definedName>
    <definedName name="____________________________________thr2" localSheetId="18">'Прил. 19'!____________________________________thr2</definedName>
    <definedName name="____________________________________thr2" localSheetId="3">'Прил. 4'!____________________________________thr2</definedName>
    <definedName name="____________________________________thr2" localSheetId="4">'Прил. 5'!____________________________________thr2</definedName>
    <definedName name="____________________________________thr2" localSheetId="5">'Прил. 6'!____________________________________thr2</definedName>
    <definedName name="____________________________________thr2" localSheetId="6">'Прил. 7'!____________________________________thr2</definedName>
    <definedName name="____________________________________thr2">[0]!____________________________________thr2</definedName>
    <definedName name="___________________________________thr2" localSheetId="11">'Прил. 12'!___________________________________thr2</definedName>
    <definedName name="___________________________________thr2" localSheetId="14">'Прил. 15'!___________________________________thr2</definedName>
    <definedName name="___________________________________thr2" localSheetId="15">'Прил. 16'!___________________________________thr2</definedName>
    <definedName name="___________________________________thr2" localSheetId="16">'Прил. 17'!___________________________________thr2</definedName>
    <definedName name="___________________________________thr2" localSheetId="17">'Прил. 18'!___________________________________thr2</definedName>
    <definedName name="___________________________________thr2" localSheetId="18">'Прил. 19'!___________________________________thr2</definedName>
    <definedName name="___________________________________thr2" localSheetId="3">'Прил. 4'!___________________________________thr2</definedName>
    <definedName name="___________________________________thr2" localSheetId="4">'Прил. 5'!___________________________________thr2</definedName>
    <definedName name="___________________________________thr2" localSheetId="5">'Прил. 6'!___________________________________thr2</definedName>
    <definedName name="___________________________________thr2" localSheetId="6">'Прил. 7'!___________________________________thr2</definedName>
    <definedName name="___________________________________thr2">[0]!___________________________________thr2</definedName>
    <definedName name="_________________________________thr2" localSheetId="11">'Прил. 12'!_________________________________thr2</definedName>
    <definedName name="_________________________________thr2" localSheetId="14">'Прил. 15'!_________________________________thr2</definedName>
    <definedName name="_________________________________thr2" localSheetId="15">'Прил. 16'!_________________________________thr2</definedName>
    <definedName name="_________________________________thr2" localSheetId="16">'Прил. 17'!_________________________________thr2</definedName>
    <definedName name="_________________________________thr2" localSheetId="17">'Прил. 18'!_________________________________thr2</definedName>
    <definedName name="_________________________________thr2" localSheetId="18">'Прил. 19'!_________________________________thr2</definedName>
    <definedName name="_________________________________thr2" localSheetId="3">'Прил. 4'!_________________________________thr2</definedName>
    <definedName name="_________________________________thr2" localSheetId="4">'Прил. 5'!_________________________________thr2</definedName>
    <definedName name="_________________________________thr2" localSheetId="5">'Прил. 6'!_________________________________thr2</definedName>
    <definedName name="_________________________________thr2" localSheetId="6">'Прил. 7'!_________________________________thr2</definedName>
    <definedName name="_________________________________thr2">[0]!_________________________________thr2</definedName>
    <definedName name="_______________________________thr2" localSheetId="11">'Прил. 12'!_______________________________thr2</definedName>
    <definedName name="_______________________________thr2" localSheetId="14">'Прил. 15'!_______________________________thr2</definedName>
    <definedName name="_______________________________thr2" localSheetId="15">'Прил. 16'!_______________________________thr2</definedName>
    <definedName name="_______________________________thr2" localSheetId="16">'Прил. 17'!_______________________________thr2</definedName>
    <definedName name="_______________________________thr2" localSheetId="17">'Прил. 18'!_______________________________thr2</definedName>
    <definedName name="_______________________________thr2" localSheetId="18">'Прил. 19'!_______________________________thr2</definedName>
    <definedName name="_______________________________thr2" localSheetId="3">'Прил. 4'!_______________________________thr2</definedName>
    <definedName name="_______________________________thr2" localSheetId="4">'Прил. 5'!_______________________________thr2</definedName>
    <definedName name="_______________________________thr2" localSheetId="5">'Прил. 6'!_______________________________thr2</definedName>
    <definedName name="_______________________________thr2" localSheetId="6">'Прил. 7'!_______________________________thr2</definedName>
    <definedName name="_______________________________thr2">[0]!_______________________________thr2</definedName>
    <definedName name="_____________________________thr2" localSheetId="11">'Прил. 12'!_____________________________thr2</definedName>
    <definedName name="_____________________________thr2" localSheetId="14">'Прил. 15'!_____________________________thr2</definedName>
    <definedName name="_____________________________thr2" localSheetId="15">'Прил. 16'!_____________________________thr2</definedName>
    <definedName name="_____________________________thr2" localSheetId="16">'Прил. 17'!_____________________________thr2</definedName>
    <definedName name="_____________________________thr2" localSheetId="17">'Прил. 18'!_____________________________thr2</definedName>
    <definedName name="_____________________________thr2" localSheetId="18">'Прил. 19'!_____________________________thr2</definedName>
    <definedName name="_____________________________thr2" localSheetId="3">'Прил. 4'!_____________________________thr2</definedName>
    <definedName name="_____________________________thr2" localSheetId="4">'Прил. 5'!_____________________________thr2</definedName>
    <definedName name="_____________________________thr2" localSheetId="5">'Прил. 6'!_____________________________thr2</definedName>
    <definedName name="_____________________________thr2" localSheetId="6">'Прил. 7'!_____________________________thr2</definedName>
    <definedName name="_____________________________thr2">[0]!_____________________________thr2</definedName>
    <definedName name="___________________________thr2" localSheetId="11">'Прил. 12'!___________________________thr2</definedName>
    <definedName name="___________________________thr2" localSheetId="14">'Прил. 15'!___________________________thr2</definedName>
    <definedName name="___________________________thr2" localSheetId="15">'Прил. 16'!___________________________thr2</definedName>
    <definedName name="___________________________thr2" localSheetId="16">'Прил. 17'!___________________________thr2</definedName>
    <definedName name="___________________________thr2" localSheetId="17">'Прил. 18'!___________________________thr2</definedName>
    <definedName name="___________________________thr2" localSheetId="18">'Прил. 19'!___________________________thr2</definedName>
    <definedName name="___________________________thr2" localSheetId="3">'Прил. 4'!___________________________thr2</definedName>
    <definedName name="___________________________thr2" localSheetId="4">'Прил. 5'!___________________________thr2</definedName>
    <definedName name="___________________________thr2" localSheetId="5">'Прил. 6'!___________________________thr2</definedName>
    <definedName name="___________________________thr2" localSheetId="6">'Прил. 7'!___________________________thr2</definedName>
    <definedName name="___________________________thr2">[0]!___________________________thr2</definedName>
    <definedName name="________________________thr2" localSheetId="11">'Прил. 12'!________________________thr2</definedName>
    <definedName name="________________________thr2" localSheetId="14">'Прил. 15'!________________________thr2</definedName>
    <definedName name="________________________thr2" localSheetId="15">'Прил. 16'!________________________thr2</definedName>
    <definedName name="________________________thr2" localSheetId="16">'Прил. 17'!________________________thr2</definedName>
    <definedName name="________________________thr2" localSheetId="17">'Прил. 18'!________________________thr2</definedName>
    <definedName name="________________________thr2" localSheetId="18">'Прил. 19'!________________________thr2</definedName>
    <definedName name="________________________thr2" localSheetId="3">'Прил. 4'!________________________thr2</definedName>
    <definedName name="________________________thr2" localSheetId="4">'Прил. 5'!________________________thr2</definedName>
    <definedName name="________________________thr2" localSheetId="5">'Прил. 6'!________________________thr2</definedName>
    <definedName name="________________________thr2" localSheetId="6">'Прил. 7'!________________________thr2</definedName>
    <definedName name="________________________thr2">[0]!________________________thr2</definedName>
    <definedName name="_______________________thr2" localSheetId="11">'Прил. 12'!_______________________thr2</definedName>
    <definedName name="_______________________thr2" localSheetId="14">'Прил. 15'!_______________________thr2</definedName>
    <definedName name="_______________________thr2" localSheetId="15">'Прил. 16'!_______________________thr2</definedName>
    <definedName name="_______________________thr2" localSheetId="16">'Прил. 17'!_______________________thr2</definedName>
    <definedName name="_______________________thr2" localSheetId="17">'Прил. 18'!_______________________thr2</definedName>
    <definedName name="_______________________thr2" localSheetId="18">'Прил. 19'!_______________________thr2</definedName>
    <definedName name="_______________________thr2" localSheetId="3">'Прил. 4'!_______________________thr2</definedName>
    <definedName name="_______________________thr2" localSheetId="4">'Прил. 5'!_______________________thr2</definedName>
    <definedName name="_______________________thr2" localSheetId="5">'Прил. 6'!_______________________thr2</definedName>
    <definedName name="_______________________thr2" localSheetId="6">'Прил. 7'!_______________________thr2</definedName>
    <definedName name="_______________________thr2">[0]!_______________________thr2</definedName>
    <definedName name="______________________thr2" localSheetId="11">'Прил. 12'!______________________thr2</definedName>
    <definedName name="______________________thr2" localSheetId="14">'Прил. 15'!______________________thr2</definedName>
    <definedName name="______________________thr2" localSheetId="15">'Прил. 16'!______________________thr2</definedName>
    <definedName name="______________________thr2" localSheetId="16">'Прил. 17'!______________________thr2</definedName>
    <definedName name="______________________thr2" localSheetId="17">'Прил. 18'!______________________thr2</definedName>
    <definedName name="______________________thr2" localSheetId="18">'Прил. 19'!______________________thr2</definedName>
    <definedName name="______________________thr2" localSheetId="3">'Прил. 4'!______________________thr2</definedName>
    <definedName name="______________________thr2" localSheetId="4">'Прил. 5'!______________________thr2</definedName>
    <definedName name="______________________thr2" localSheetId="5">'Прил. 6'!______________________thr2</definedName>
    <definedName name="______________________thr2" localSheetId="6">'Прил. 7'!______________________thr2</definedName>
    <definedName name="______________________thr2">[0]!______________________thr2</definedName>
    <definedName name="_____________________thr2" localSheetId="11">'Прил. 12'!_____________________thr2</definedName>
    <definedName name="_____________________thr2" localSheetId="14">'Прил. 15'!_____________________thr2</definedName>
    <definedName name="_____________________thr2" localSheetId="15">'Прил. 16'!_____________________thr2</definedName>
    <definedName name="_____________________thr2" localSheetId="16">'Прил. 17'!_____________________thr2</definedName>
    <definedName name="_____________________thr2" localSheetId="17">'Прил. 18'!_____________________thr2</definedName>
    <definedName name="_____________________thr2" localSheetId="18">'Прил. 19'!_____________________thr2</definedName>
    <definedName name="_____________________thr2" localSheetId="3">'Прил. 4'!_____________________thr2</definedName>
    <definedName name="_____________________thr2" localSheetId="4">'Прил. 5'!_____________________thr2</definedName>
    <definedName name="_____________________thr2" localSheetId="5">'Прил. 6'!_____________________thr2</definedName>
    <definedName name="_____________________thr2" localSheetId="6">'Прил. 7'!_____________________thr2</definedName>
    <definedName name="_____________________thr2">[0]!_____________________thr2</definedName>
    <definedName name="____________________thr2" localSheetId="11">'Прил. 12'!____________________thr2</definedName>
    <definedName name="____________________thr2" localSheetId="14">'Прил. 15'!____________________thr2</definedName>
    <definedName name="____________________thr2" localSheetId="15">'Прил. 16'!____________________thr2</definedName>
    <definedName name="____________________thr2" localSheetId="16">'Прил. 17'!____________________thr2</definedName>
    <definedName name="____________________thr2" localSheetId="17">'Прил. 18'!____________________thr2</definedName>
    <definedName name="____________________thr2" localSheetId="18">'Прил. 19'!____________________thr2</definedName>
    <definedName name="____________________thr2" localSheetId="3">'Прил. 4'!____________________thr2</definedName>
    <definedName name="____________________thr2" localSheetId="4">'Прил. 5'!____________________thr2</definedName>
    <definedName name="____________________thr2" localSheetId="5">'Прил. 6'!____________________thr2</definedName>
    <definedName name="____________________thr2" localSheetId="6">'Прил. 7'!____________________thr2</definedName>
    <definedName name="____________________thr2">[0]!____________________thr2</definedName>
    <definedName name="___________________thr2" localSheetId="11">'Прил. 12'!___________________thr2</definedName>
    <definedName name="___________________thr2" localSheetId="14">'Прил. 15'!___________________thr2</definedName>
    <definedName name="___________________thr2" localSheetId="15">'Прил. 16'!___________________thr2</definedName>
    <definedName name="___________________thr2" localSheetId="16">'Прил. 17'!___________________thr2</definedName>
    <definedName name="___________________thr2" localSheetId="17">'Прил. 18'!___________________thr2</definedName>
    <definedName name="___________________thr2" localSheetId="18">'Прил. 19'!___________________thr2</definedName>
    <definedName name="___________________thr2" localSheetId="3">'Прил. 4'!___________________thr2</definedName>
    <definedName name="___________________thr2" localSheetId="4">'Прил. 5'!___________________thr2</definedName>
    <definedName name="___________________thr2" localSheetId="5">'Прил. 6'!___________________thr2</definedName>
    <definedName name="___________________thr2" localSheetId="6">'Прил. 7'!___________________thr2</definedName>
    <definedName name="___________________thr2">[0]!___________________thr2</definedName>
    <definedName name="__________________thr2" localSheetId="11">'Прил. 12'!__________________thr2</definedName>
    <definedName name="__________________thr2" localSheetId="14">'Прил. 15'!__________________thr2</definedName>
    <definedName name="__________________thr2" localSheetId="15">'Прил. 16'!__________________thr2</definedName>
    <definedName name="__________________thr2" localSheetId="16">'Прил. 17'!__________________thr2</definedName>
    <definedName name="__________________thr2" localSheetId="17">'Прил. 18'!__________________thr2</definedName>
    <definedName name="__________________thr2" localSheetId="18">'Прил. 19'!__________________thr2</definedName>
    <definedName name="__________________thr2" localSheetId="3">'Прил. 4'!__________________thr2</definedName>
    <definedName name="__________________thr2" localSheetId="4">'Прил. 5'!__________________thr2</definedName>
    <definedName name="__________________thr2" localSheetId="5">'Прил. 6'!__________________thr2</definedName>
    <definedName name="__________________thr2" localSheetId="6">'Прил. 7'!__________________thr2</definedName>
    <definedName name="__________________thr2">[0]!__________________thr2</definedName>
    <definedName name="_________________thr2" localSheetId="11">'Прил. 12'!_________________thr2</definedName>
    <definedName name="_________________thr2" localSheetId="14">'Прил. 15'!_________________thr2</definedName>
    <definedName name="_________________thr2" localSheetId="15">'Прил. 16'!_________________thr2</definedName>
    <definedName name="_________________thr2" localSheetId="16">'Прил. 17'!_________________thr2</definedName>
    <definedName name="_________________thr2" localSheetId="17">'Прил. 18'!_________________thr2</definedName>
    <definedName name="_________________thr2" localSheetId="18">'Прил. 19'!_________________thr2</definedName>
    <definedName name="_________________thr2" localSheetId="3">'Прил. 4'!_________________thr2</definedName>
    <definedName name="_________________thr2" localSheetId="4">'Прил. 5'!_________________thr2</definedName>
    <definedName name="_________________thr2" localSheetId="5">'Прил. 6'!_________________thr2</definedName>
    <definedName name="_________________thr2" localSheetId="6">'Прил. 7'!_________________thr2</definedName>
    <definedName name="_________________thr2">[0]!_________________thr2</definedName>
    <definedName name="________________thr2" localSheetId="11">'Прил. 12'!________________thr2</definedName>
    <definedName name="________________thr2" localSheetId="14">'Прил. 15'!________________thr2</definedName>
    <definedName name="________________thr2" localSheetId="15">'Прил. 16'!________________thr2</definedName>
    <definedName name="________________thr2" localSheetId="16">'Прил. 17'!________________thr2</definedName>
    <definedName name="________________thr2" localSheetId="17">'Прил. 18'!________________thr2</definedName>
    <definedName name="________________thr2" localSheetId="18">'Прил. 19'!________________thr2</definedName>
    <definedName name="________________thr2" localSheetId="3">'Прил. 4'!________________thr2</definedName>
    <definedName name="________________thr2" localSheetId="4">'Прил. 5'!________________thr2</definedName>
    <definedName name="________________thr2" localSheetId="5">'Прил. 6'!________________thr2</definedName>
    <definedName name="________________thr2" localSheetId="6">'Прил. 7'!________________thr2</definedName>
    <definedName name="________________thr2">[0]!________________thr2</definedName>
    <definedName name="_______________thr2" localSheetId="11">'Прил. 12'!_______________thr2</definedName>
    <definedName name="_______________thr2" localSheetId="14">'Прил. 15'!_______________thr2</definedName>
    <definedName name="_______________thr2" localSheetId="15">'Прил. 16'!_______________thr2</definedName>
    <definedName name="_______________thr2" localSheetId="16">'Прил. 17'!_______________thr2</definedName>
    <definedName name="_______________thr2" localSheetId="17">'Прил. 18'!_______________thr2</definedName>
    <definedName name="_______________thr2" localSheetId="18">'Прил. 19'!_______________thr2</definedName>
    <definedName name="_______________thr2" localSheetId="3">'Прил. 4'!_______________thr2</definedName>
    <definedName name="_______________thr2" localSheetId="4">'Прил. 5'!_______________thr2</definedName>
    <definedName name="_______________thr2" localSheetId="5">'Прил. 6'!_______________thr2</definedName>
    <definedName name="_______________thr2" localSheetId="6">'Прил. 7'!_______________thr2</definedName>
    <definedName name="_______________thr2">[0]!_______________thr2</definedName>
    <definedName name="______________thr2" localSheetId="11">'Прил. 12'!______________thr2</definedName>
    <definedName name="______________thr2" localSheetId="14">'Прил. 15'!______________thr2</definedName>
    <definedName name="______________thr2" localSheetId="15">'Прил. 16'!______________thr2</definedName>
    <definedName name="______________thr2" localSheetId="16">'Прил. 17'!______________thr2</definedName>
    <definedName name="______________thr2" localSheetId="17">'Прил. 18'!______________thr2</definedName>
    <definedName name="______________thr2" localSheetId="18">'Прил. 19'!______________thr2</definedName>
    <definedName name="______________thr2" localSheetId="3">'Прил. 4'!______________thr2</definedName>
    <definedName name="______________thr2" localSheetId="4">'Прил. 5'!______________thr2</definedName>
    <definedName name="______________thr2" localSheetId="5">'Прил. 6'!______________thr2</definedName>
    <definedName name="______________thr2" localSheetId="6">'Прил. 7'!______________thr2</definedName>
    <definedName name="______________thr2">[0]!______________thr2</definedName>
    <definedName name="_____________thr2" localSheetId="11">'Прил. 12'!_____________thr2</definedName>
    <definedName name="_____________thr2" localSheetId="14">'Прил. 15'!_____________thr2</definedName>
    <definedName name="_____________thr2" localSheetId="15">'Прил. 16'!_____________thr2</definedName>
    <definedName name="_____________thr2" localSheetId="16">'Прил. 17'!_____________thr2</definedName>
    <definedName name="_____________thr2" localSheetId="17">'Прил. 18'!_____________thr2</definedName>
    <definedName name="_____________thr2" localSheetId="18">'Прил. 19'!_____________thr2</definedName>
    <definedName name="_____________thr2" localSheetId="3">'Прил. 4'!_____________thr2</definedName>
    <definedName name="_____________thr2" localSheetId="4">'Прил. 5'!_____________thr2</definedName>
    <definedName name="_____________thr2" localSheetId="5">'Прил. 6'!_____________thr2</definedName>
    <definedName name="_____________thr2" localSheetId="6">'Прил. 7'!_____________thr2</definedName>
    <definedName name="_____________thr2">[0]!_____________thr2</definedName>
    <definedName name="____________thr2" localSheetId="11">'Прил. 12'!____________thr2</definedName>
    <definedName name="____________thr2" localSheetId="14">'Прил. 15'!____________thr2</definedName>
    <definedName name="____________thr2" localSheetId="15">'Прил. 16'!____________thr2</definedName>
    <definedName name="____________thr2" localSheetId="16">'Прил. 17'!____________thr2</definedName>
    <definedName name="____________thr2" localSheetId="17">'Прил. 18'!____________thr2</definedName>
    <definedName name="____________thr2" localSheetId="18">'Прил. 19'!____________thr2</definedName>
    <definedName name="____________thr2" localSheetId="3">'Прил. 4'!____________thr2</definedName>
    <definedName name="____________thr2" localSheetId="4">'Прил. 5'!____________thr2</definedName>
    <definedName name="____________thr2" localSheetId="5">'Прил. 6'!____________thr2</definedName>
    <definedName name="____________thr2" localSheetId="6">'Прил. 7'!____________thr2</definedName>
    <definedName name="____________thr2">[0]!____________thr2</definedName>
    <definedName name="___________thr2" localSheetId="11">'Прил. 12'!___________thr2</definedName>
    <definedName name="___________thr2" localSheetId="14">'Прил. 15'!___________thr2</definedName>
    <definedName name="___________thr2" localSheetId="15">'Прил. 16'!___________thr2</definedName>
    <definedName name="___________thr2" localSheetId="16">'Прил. 17'!___________thr2</definedName>
    <definedName name="___________thr2" localSheetId="17">'Прил. 18'!___________thr2</definedName>
    <definedName name="___________thr2" localSheetId="18">'Прил. 19'!___________thr2</definedName>
    <definedName name="___________thr2" localSheetId="3">'Прил. 4'!___________thr2</definedName>
    <definedName name="___________thr2" localSheetId="4">'Прил. 5'!___________thr2</definedName>
    <definedName name="___________thr2" localSheetId="5">'Прил. 6'!___________thr2</definedName>
    <definedName name="___________thr2" localSheetId="6">'Прил. 7'!___________thr2</definedName>
    <definedName name="___________thr2">[0]!___________thr2</definedName>
    <definedName name="__________thr2" localSheetId="11">'Прил. 12'!__________thr2</definedName>
    <definedName name="__________thr2" localSheetId="14">'Прил. 15'!__________thr2</definedName>
    <definedName name="__________thr2" localSheetId="15">'Прил. 16'!__________thr2</definedName>
    <definedName name="__________thr2" localSheetId="16">'Прил. 17'!__________thr2</definedName>
    <definedName name="__________thr2" localSheetId="17">'Прил. 18'!__________thr2</definedName>
    <definedName name="__________thr2" localSheetId="18">'Прил. 19'!__________thr2</definedName>
    <definedName name="__________thr2" localSheetId="3">'Прил. 4'!__________thr2</definedName>
    <definedName name="__________thr2" localSheetId="4">'Прил. 5'!__________thr2</definedName>
    <definedName name="__________thr2" localSheetId="5">'Прил. 6'!__________thr2</definedName>
    <definedName name="__________thr2" localSheetId="6">'Прил. 7'!__________thr2</definedName>
    <definedName name="__________thr2">[0]!__________thr2</definedName>
    <definedName name="_________thr2" localSheetId="11">'Прил. 12'!_________thr2</definedName>
    <definedName name="_________thr2" localSheetId="14">'Прил. 15'!_________thr2</definedName>
    <definedName name="_________thr2" localSheetId="15">'Прил. 16'!_________thr2</definedName>
    <definedName name="_________thr2" localSheetId="16">'Прил. 17'!_________thr2</definedName>
    <definedName name="_________thr2" localSheetId="17">'Прил. 18'!_________thr2</definedName>
    <definedName name="_________thr2" localSheetId="18">'Прил. 19'!_________thr2</definedName>
    <definedName name="_________thr2" localSheetId="3">'Прил. 4'!_________thr2</definedName>
    <definedName name="_________thr2" localSheetId="4">'Прил. 5'!_________thr2</definedName>
    <definedName name="_________thr2" localSheetId="5">'Прил. 6'!_________thr2</definedName>
    <definedName name="_________thr2" localSheetId="6">'Прил. 7'!_________thr2</definedName>
    <definedName name="_________thr2">[0]!_________thr2</definedName>
    <definedName name="________thr2" localSheetId="11">'Прил. 12'!________thr2</definedName>
    <definedName name="________thr2" localSheetId="14">'Прил. 15'!________thr2</definedName>
    <definedName name="________thr2" localSheetId="15">'Прил. 16'!________thr2</definedName>
    <definedName name="________thr2" localSheetId="16">'Прил. 17'!________thr2</definedName>
    <definedName name="________thr2" localSheetId="17">'Прил. 18'!________thr2</definedName>
    <definedName name="________thr2" localSheetId="18">'Прил. 19'!________thr2</definedName>
    <definedName name="________thr2" localSheetId="3">'Прил. 4'!________thr2</definedName>
    <definedName name="________thr2" localSheetId="4">'Прил. 5'!________thr2</definedName>
    <definedName name="________thr2" localSheetId="5">'Прил. 6'!________thr2</definedName>
    <definedName name="________thr2" localSheetId="6">'Прил. 7'!________thr2</definedName>
    <definedName name="________thr2">[0]!________thr2</definedName>
    <definedName name="_______thr2" localSheetId="11">'Прил. 12'!_______thr2</definedName>
    <definedName name="_______thr2" localSheetId="14">'Прил. 15'!_______thr2</definedName>
    <definedName name="_______thr2" localSheetId="15">'Прил. 16'!_______thr2</definedName>
    <definedName name="_______thr2" localSheetId="16">'Прил. 17'!_______thr2</definedName>
    <definedName name="_______thr2" localSheetId="17">'Прил. 18'!_______thr2</definedName>
    <definedName name="_______thr2" localSheetId="18">'Прил. 19'!_______thr2</definedName>
    <definedName name="_______thr2" localSheetId="3">'Прил. 4'!_______thr2</definedName>
    <definedName name="_______thr2" localSheetId="4">'Прил. 5'!_______thr2</definedName>
    <definedName name="_______thr2" localSheetId="5">'Прил. 6'!_______thr2</definedName>
    <definedName name="_______thr2" localSheetId="6">'Прил. 7'!_______thr2</definedName>
    <definedName name="_______thr2">[0]!_______thr2</definedName>
    <definedName name="______thr2" localSheetId="11">'Прил. 12'!______thr2</definedName>
    <definedName name="______thr2" localSheetId="14">'Прил. 15'!______thr2</definedName>
    <definedName name="______thr2" localSheetId="15">'Прил. 16'!______thr2</definedName>
    <definedName name="______thr2" localSheetId="16">'Прил. 17'!______thr2</definedName>
    <definedName name="______thr2" localSheetId="17">'Прил. 18'!______thr2</definedName>
    <definedName name="______thr2" localSheetId="18">'Прил. 19'!______thr2</definedName>
    <definedName name="______thr2" localSheetId="3">'Прил. 4'!______thr2</definedName>
    <definedName name="______thr2" localSheetId="4">'Прил. 5'!______thr2</definedName>
    <definedName name="______thr2" localSheetId="5">'Прил. 6'!______thr2</definedName>
    <definedName name="______thr2" localSheetId="6">'Прил. 7'!______thr2</definedName>
    <definedName name="______thr2">[0]!______thr2</definedName>
    <definedName name="_____thr2" localSheetId="11">'Прил. 12'!_____thr2</definedName>
    <definedName name="_____thr2" localSheetId="14">'Прил. 15'!_____thr2</definedName>
    <definedName name="_____thr2" localSheetId="15">'Прил. 16'!_____thr2</definedName>
    <definedName name="_____thr2" localSheetId="16">'Прил. 17'!_____thr2</definedName>
    <definedName name="_____thr2" localSheetId="17">'Прил. 18'!_____thr2</definedName>
    <definedName name="_____thr2" localSheetId="18">'Прил. 19'!_____thr2</definedName>
    <definedName name="_____thr2" localSheetId="3">'Прил. 4'!_____thr2</definedName>
    <definedName name="_____thr2" localSheetId="4">'Прил. 5'!_____thr2</definedName>
    <definedName name="_____thr2" localSheetId="5">'Прил. 6'!_____thr2</definedName>
    <definedName name="_____thr2" localSheetId="6">'Прил. 7'!_____thr2</definedName>
    <definedName name="_____thr2">[0]!_____thr2</definedName>
    <definedName name="____thr2" localSheetId="11">'Прил. 12'!____thr2</definedName>
    <definedName name="____thr2" localSheetId="14">'Прил. 15'!____thr2</definedName>
    <definedName name="____thr2" localSheetId="15">'Прил. 16'!____thr2</definedName>
    <definedName name="____thr2" localSheetId="16">'Прил. 17'!____thr2</definedName>
    <definedName name="____thr2" localSheetId="17">'Прил. 18'!____thr2</definedName>
    <definedName name="____thr2" localSheetId="18">'Прил. 19'!____thr2</definedName>
    <definedName name="____thr2" localSheetId="3">'Прил. 4'!____thr2</definedName>
    <definedName name="____thr2" localSheetId="4">'Прил. 5'!____thr2</definedName>
    <definedName name="____thr2" localSheetId="5">'Прил. 6'!____thr2</definedName>
    <definedName name="____thr2" localSheetId="6">'Прил. 7'!____thr2</definedName>
    <definedName name="____thr2">[0]!____thr2</definedName>
    <definedName name="___thr2" localSheetId="11">'Прил. 12'!___thr2</definedName>
    <definedName name="___thr2" localSheetId="14">'Прил. 15'!___thr2</definedName>
    <definedName name="___thr2" localSheetId="15">'Прил. 16'!___thr2</definedName>
    <definedName name="___thr2" localSheetId="16">'Прил. 17'!___thr2</definedName>
    <definedName name="___thr2" localSheetId="17">'Прил. 18'!___thr2</definedName>
    <definedName name="___thr2" localSheetId="18">'Прил. 19'!___thr2</definedName>
    <definedName name="___thr2" localSheetId="3">'Прил. 4'!___thr2</definedName>
    <definedName name="___thr2" localSheetId="4">'Прил. 5'!___thr2</definedName>
    <definedName name="___thr2" localSheetId="5">'Прил. 6'!___thr2</definedName>
    <definedName name="___thr2" localSheetId="6">'Прил. 7'!___thr2</definedName>
    <definedName name="___thr2">[0]!___thr2</definedName>
    <definedName name="__thr2" localSheetId="11">'Прил. 12'!__thr2</definedName>
    <definedName name="__thr2" localSheetId="14">'Прил. 15'!__thr2</definedName>
    <definedName name="__thr2" localSheetId="15">'Прил. 16'!__thr2</definedName>
    <definedName name="__thr2" localSheetId="16">'Прил. 17'!__thr2</definedName>
    <definedName name="__thr2" localSheetId="17">'Прил. 18'!__thr2</definedName>
    <definedName name="__thr2" localSheetId="18">'Прил. 19'!__thr2</definedName>
    <definedName name="__thr2" localSheetId="3">'Прил. 4'!__thr2</definedName>
    <definedName name="__thr2" localSheetId="4">'Прил. 5'!__thr2</definedName>
    <definedName name="__thr2" localSheetId="5">'Прил. 6'!__thr2</definedName>
    <definedName name="__thr2" localSheetId="6">'Прил. 7'!__thr2</definedName>
    <definedName name="__thr2">[0]!__thr2</definedName>
    <definedName name="_1" localSheetId="11">#REF!</definedName>
    <definedName name="_1" localSheetId="14">#REF!</definedName>
    <definedName name="_1" localSheetId="15">#REF!</definedName>
    <definedName name="_1" localSheetId="16">#REF!</definedName>
    <definedName name="_1" localSheetId="17">#REF!</definedName>
    <definedName name="_1" localSheetId="18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>#REF!</definedName>
    <definedName name="_2" localSheetId="11">#REF!</definedName>
    <definedName name="_2" localSheetId="14">#REF!</definedName>
    <definedName name="_2" localSheetId="15">#REF!</definedName>
    <definedName name="_2" localSheetId="16">#REF!</definedName>
    <definedName name="_2" localSheetId="17">#REF!</definedName>
    <definedName name="_2" localSheetId="18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>#REF!</definedName>
    <definedName name="_3" localSheetId="11">#REF!</definedName>
    <definedName name="_3" localSheetId="14">#REF!</definedName>
    <definedName name="_3" localSheetId="15">#REF!</definedName>
    <definedName name="_3" localSheetId="16">#REF!</definedName>
    <definedName name="_3" localSheetId="17">#REF!</definedName>
    <definedName name="_3" localSheetId="18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>#REF!</definedName>
    <definedName name="_def1999" localSheetId="11">[1]vec!#REF!</definedName>
    <definedName name="_def1999" localSheetId="14">[1]vec!#REF!</definedName>
    <definedName name="_def1999" localSheetId="15">[1]vec!#REF!</definedName>
    <definedName name="_def1999" localSheetId="16">[1]vec!#REF!</definedName>
    <definedName name="_def1999" localSheetId="17">[1]vec!#REF!</definedName>
    <definedName name="_def1999" localSheetId="18">[1]vec!#REF!</definedName>
    <definedName name="_def1999" localSheetId="2">[1]vec!#REF!</definedName>
    <definedName name="_def1999" localSheetId="3">[1]vec!#REF!</definedName>
    <definedName name="_def1999" localSheetId="4">[1]vec!#REF!</definedName>
    <definedName name="_def1999" localSheetId="5">[1]vec!#REF!</definedName>
    <definedName name="_def1999" localSheetId="6">[1]vec!#REF!</definedName>
    <definedName name="_def1999">[1]vec!#REF!</definedName>
    <definedName name="_def2000г" localSheetId="11">#REF!</definedName>
    <definedName name="_def2000г" localSheetId="14">#REF!</definedName>
    <definedName name="_def2000г" localSheetId="15">#REF!</definedName>
    <definedName name="_def2000г" localSheetId="16">#REF!</definedName>
    <definedName name="_def2000г" localSheetId="17">#REF!</definedName>
    <definedName name="_def2000г" localSheetId="18">#REF!</definedName>
    <definedName name="_def2000г" localSheetId="2">#REF!</definedName>
    <definedName name="_def2000г" localSheetId="3">#REF!</definedName>
    <definedName name="_def2000г" localSheetId="4">#REF!</definedName>
    <definedName name="_def2000г" localSheetId="5">#REF!</definedName>
    <definedName name="_def2000г" localSheetId="6">#REF!</definedName>
    <definedName name="_def2000г">#REF!</definedName>
    <definedName name="_def2001г" localSheetId="11">#REF!</definedName>
    <definedName name="_def2001г" localSheetId="14">#REF!</definedName>
    <definedName name="_def2001г" localSheetId="15">#REF!</definedName>
    <definedName name="_def2001г" localSheetId="16">#REF!</definedName>
    <definedName name="_def2001г" localSheetId="17">#REF!</definedName>
    <definedName name="_def2001г" localSheetId="18">#REF!</definedName>
    <definedName name="_def2001г" localSheetId="2">#REF!</definedName>
    <definedName name="_def2001г" localSheetId="3">#REF!</definedName>
    <definedName name="_def2001г" localSheetId="4">#REF!</definedName>
    <definedName name="_def2001г" localSheetId="5">#REF!</definedName>
    <definedName name="_def2001г" localSheetId="6">#REF!</definedName>
    <definedName name="_def2001г">#REF!</definedName>
    <definedName name="_def2002г" localSheetId="11">#REF!</definedName>
    <definedName name="_def2002г" localSheetId="14">#REF!</definedName>
    <definedName name="_def2002г" localSheetId="15">#REF!</definedName>
    <definedName name="_def2002г" localSheetId="16">#REF!</definedName>
    <definedName name="_def2002г" localSheetId="17">#REF!</definedName>
    <definedName name="_def2002г" localSheetId="18">#REF!</definedName>
    <definedName name="_def2002г" localSheetId="2">#REF!</definedName>
    <definedName name="_def2002г" localSheetId="3">#REF!</definedName>
    <definedName name="_def2002г" localSheetId="4">#REF!</definedName>
    <definedName name="_def2002г" localSheetId="5">#REF!</definedName>
    <definedName name="_def2002г" localSheetId="6">#REF!</definedName>
    <definedName name="_def2002г">#REF!</definedName>
    <definedName name="_inf2000" localSheetId="11">#REF!</definedName>
    <definedName name="_inf2000" localSheetId="14">#REF!</definedName>
    <definedName name="_inf2000" localSheetId="15">#REF!</definedName>
    <definedName name="_inf2000" localSheetId="16">#REF!</definedName>
    <definedName name="_inf2000" localSheetId="17">#REF!</definedName>
    <definedName name="_inf2000" localSheetId="18">#REF!</definedName>
    <definedName name="_inf2000" localSheetId="2">#REF!</definedName>
    <definedName name="_inf2000" localSheetId="3">#REF!</definedName>
    <definedName name="_inf2000" localSheetId="4">#REF!</definedName>
    <definedName name="_inf2000" localSheetId="5">#REF!</definedName>
    <definedName name="_inf2000" localSheetId="6">#REF!</definedName>
    <definedName name="_inf2000">#REF!</definedName>
    <definedName name="_inf2001" localSheetId="11">#REF!</definedName>
    <definedName name="_inf2001" localSheetId="14">#REF!</definedName>
    <definedName name="_inf2001" localSheetId="15">#REF!</definedName>
    <definedName name="_inf2001" localSheetId="16">#REF!</definedName>
    <definedName name="_inf2001" localSheetId="17">#REF!</definedName>
    <definedName name="_inf2001" localSheetId="18">#REF!</definedName>
    <definedName name="_inf2001" localSheetId="2">#REF!</definedName>
    <definedName name="_inf2001" localSheetId="3">#REF!</definedName>
    <definedName name="_inf2001" localSheetId="4">#REF!</definedName>
    <definedName name="_inf2001" localSheetId="5">#REF!</definedName>
    <definedName name="_inf2001" localSheetId="6">#REF!</definedName>
    <definedName name="_inf2001">#REF!</definedName>
    <definedName name="_inf2002" localSheetId="11">#REF!</definedName>
    <definedName name="_inf2002" localSheetId="14">#REF!</definedName>
    <definedName name="_inf2002" localSheetId="15">#REF!</definedName>
    <definedName name="_inf2002" localSheetId="16">#REF!</definedName>
    <definedName name="_inf2002" localSheetId="17">#REF!</definedName>
    <definedName name="_inf2002" localSheetId="18">#REF!</definedName>
    <definedName name="_inf2002" localSheetId="2">#REF!</definedName>
    <definedName name="_inf2002" localSheetId="3">#REF!</definedName>
    <definedName name="_inf2002" localSheetId="4">#REF!</definedName>
    <definedName name="_inf2002" localSheetId="5">#REF!</definedName>
    <definedName name="_inf2002" localSheetId="6">#REF!</definedName>
    <definedName name="_inf2002">#REF!</definedName>
    <definedName name="_inf2003" localSheetId="11">#REF!</definedName>
    <definedName name="_inf2003" localSheetId="14">#REF!</definedName>
    <definedName name="_inf2003" localSheetId="15">#REF!</definedName>
    <definedName name="_inf2003" localSheetId="16">#REF!</definedName>
    <definedName name="_inf2003" localSheetId="17">#REF!</definedName>
    <definedName name="_inf2003" localSheetId="18">#REF!</definedName>
    <definedName name="_inf2003" localSheetId="2">#REF!</definedName>
    <definedName name="_inf2003" localSheetId="3">#REF!</definedName>
    <definedName name="_inf2003" localSheetId="4">#REF!</definedName>
    <definedName name="_inf2003" localSheetId="5">#REF!</definedName>
    <definedName name="_inf2003" localSheetId="6">#REF!</definedName>
    <definedName name="_inf2003">#REF!</definedName>
    <definedName name="_inf2004" localSheetId="11">#REF!</definedName>
    <definedName name="_inf2004" localSheetId="14">#REF!</definedName>
    <definedName name="_inf2004" localSheetId="15">#REF!</definedName>
    <definedName name="_inf2004" localSheetId="16">#REF!</definedName>
    <definedName name="_inf2004" localSheetId="17">#REF!</definedName>
    <definedName name="_inf2004" localSheetId="18">#REF!</definedName>
    <definedName name="_inf2004" localSheetId="2">#REF!</definedName>
    <definedName name="_inf2004" localSheetId="3">#REF!</definedName>
    <definedName name="_inf2004" localSheetId="4">#REF!</definedName>
    <definedName name="_inf2004" localSheetId="5">#REF!</definedName>
    <definedName name="_inf2004" localSheetId="6">#REF!</definedName>
    <definedName name="_inf2004">#REF!</definedName>
    <definedName name="_inf2005" localSheetId="11">#REF!</definedName>
    <definedName name="_inf2005" localSheetId="14">#REF!</definedName>
    <definedName name="_inf2005" localSheetId="15">#REF!</definedName>
    <definedName name="_inf2005" localSheetId="16">#REF!</definedName>
    <definedName name="_inf2005" localSheetId="17">#REF!</definedName>
    <definedName name="_inf2005" localSheetId="18">#REF!</definedName>
    <definedName name="_inf2005" localSheetId="2">#REF!</definedName>
    <definedName name="_inf2005" localSheetId="3">#REF!</definedName>
    <definedName name="_inf2005" localSheetId="4">#REF!</definedName>
    <definedName name="_inf2005" localSheetId="5">#REF!</definedName>
    <definedName name="_inf2005" localSheetId="6">#REF!</definedName>
    <definedName name="_inf2005">#REF!</definedName>
    <definedName name="_inf2006" localSheetId="11">#REF!</definedName>
    <definedName name="_inf2006" localSheetId="14">#REF!</definedName>
    <definedName name="_inf2006" localSheetId="15">#REF!</definedName>
    <definedName name="_inf2006" localSheetId="16">#REF!</definedName>
    <definedName name="_inf2006" localSheetId="17">#REF!</definedName>
    <definedName name="_inf2006" localSheetId="18">#REF!</definedName>
    <definedName name="_inf2006" localSheetId="2">#REF!</definedName>
    <definedName name="_inf2006" localSheetId="3">#REF!</definedName>
    <definedName name="_inf2006" localSheetId="4">#REF!</definedName>
    <definedName name="_inf2006" localSheetId="5">#REF!</definedName>
    <definedName name="_inf2006" localSheetId="6">#REF!</definedName>
    <definedName name="_inf2006">#REF!</definedName>
    <definedName name="_inf2007" localSheetId="11">#REF!</definedName>
    <definedName name="_inf2007" localSheetId="14">#REF!</definedName>
    <definedName name="_inf2007" localSheetId="15">#REF!</definedName>
    <definedName name="_inf2007" localSheetId="16">#REF!</definedName>
    <definedName name="_inf2007" localSheetId="17">#REF!</definedName>
    <definedName name="_inf2007" localSheetId="18">#REF!</definedName>
    <definedName name="_inf2007" localSheetId="2">#REF!</definedName>
    <definedName name="_inf2007" localSheetId="3">#REF!</definedName>
    <definedName name="_inf2007" localSheetId="4">#REF!</definedName>
    <definedName name="_inf2007" localSheetId="5">#REF!</definedName>
    <definedName name="_inf2007" localSheetId="6">#REF!</definedName>
    <definedName name="_inf2007">#REF!</definedName>
    <definedName name="_inf2008" localSheetId="11">#REF!</definedName>
    <definedName name="_inf2008" localSheetId="14">#REF!</definedName>
    <definedName name="_inf2008" localSheetId="15">#REF!</definedName>
    <definedName name="_inf2008" localSheetId="16">#REF!</definedName>
    <definedName name="_inf2008" localSheetId="17">#REF!</definedName>
    <definedName name="_inf2008" localSheetId="18">#REF!</definedName>
    <definedName name="_inf2008" localSheetId="2">#REF!</definedName>
    <definedName name="_inf2008" localSheetId="3">#REF!</definedName>
    <definedName name="_inf2008" localSheetId="4">#REF!</definedName>
    <definedName name="_inf2008" localSheetId="5">#REF!</definedName>
    <definedName name="_inf2008" localSheetId="6">#REF!</definedName>
    <definedName name="_inf2008">#REF!</definedName>
    <definedName name="_inf2009" localSheetId="11">#REF!</definedName>
    <definedName name="_inf2009" localSheetId="14">#REF!</definedName>
    <definedName name="_inf2009" localSheetId="15">#REF!</definedName>
    <definedName name="_inf2009" localSheetId="16">#REF!</definedName>
    <definedName name="_inf2009" localSheetId="17">#REF!</definedName>
    <definedName name="_inf2009" localSheetId="18">#REF!</definedName>
    <definedName name="_inf2009" localSheetId="2">#REF!</definedName>
    <definedName name="_inf2009" localSheetId="3">#REF!</definedName>
    <definedName name="_inf2009" localSheetId="4">#REF!</definedName>
    <definedName name="_inf2009" localSheetId="5">#REF!</definedName>
    <definedName name="_inf2009" localSheetId="6">#REF!</definedName>
    <definedName name="_inf2009">#REF!</definedName>
    <definedName name="_inf2010" localSheetId="11">#REF!</definedName>
    <definedName name="_inf2010" localSheetId="14">#REF!</definedName>
    <definedName name="_inf2010" localSheetId="15">#REF!</definedName>
    <definedName name="_inf2010" localSheetId="16">#REF!</definedName>
    <definedName name="_inf2010" localSheetId="17">#REF!</definedName>
    <definedName name="_inf2010" localSheetId="18">#REF!</definedName>
    <definedName name="_inf2010" localSheetId="2">#REF!</definedName>
    <definedName name="_inf2010" localSheetId="3">#REF!</definedName>
    <definedName name="_inf2010" localSheetId="4">#REF!</definedName>
    <definedName name="_inf2010" localSheetId="5">#REF!</definedName>
    <definedName name="_inf2010" localSheetId="6">#REF!</definedName>
    <definedName name="_inf2010">#REF!</definedName>
    <definedName name="_inf2011" localSheetId="11">#REF!</definedName>
    <definedName name="_inf2011" localSheetId="14">#REF!</definedName>
    <definedName name="_inf2011" localSheetId="15">#REF!</definedName>
    <definedName name="_inf2011" localSheetId="16">#REF!</definedName>
    <definedName name="_inf2011" localSheetId="17">#REF!</definedName>
    <definedName name="_inf2011" localSheetId="18">#REF!</definedName>
    <definedName name="_inf2011" localSheetId="2">#REF!</definedName>
    <definedName name="_inf2011" localSheetId="3">#REF!</definedName>
    <definedName name="_inf2011" localSheetId="4">#REF!</definedName>
    <definedName name="_inf2011" localSheetId="5">#REF!</definedName>
    <definedName name="_inf2011" localSheetId="6">#REF!</definedName>
    <definedName name="_inf2011">#REF!</definedName>
    <definedName name="_inf2012" localSheetId="11">#REF!</definedName>
    <definedName name="_inf2012" localSheetId="14">#REF!</definedName>
    <definedName name="_inf2012" localSheetId="15">#REF!</definedName>
    <definedName name="_inf2012" localSheetId="16">#REF!</definedName>
    <definedName name="_inf2012" localSheetId="17">#REF!</definedName>
    <definedName name="_inf2012" localSheetId="18">#REF!</definedName>
    <definedName name="_inf2012" localSheetId="2">#REF!</definedName>
    <definedName name="_inf2012" localSheetId="3">#REF!</definedName>
    <definedName name="_inf2012" localSheetId="4">#REF!</definedName>
    <definedName name="_inf2012" localSheetId="5">#REF!</definedName>
    <definedName name="_inf2012" localSheetId="6">#REF!</definedName>
    <definedName name="_inf2012">#REF!</definedName>
    <definedName name="_inf2013" localSheetId="11">#REF!</definedName>
    <definedName name="_inf2013" localSheetId="14">#REF!</definedName>
    <definedName name="_inf2013" localSheetId="15">#REF!</definedName>
    <definedName name="_inf2013" localSheetId="16">#REF!</definedName>
    <definedName name="_inf2013" localSheetId="17">#REF!</definedName>
    <definedName name="_inf2013" localSheetId="18">#REF!</definedName>
    <definedName name="_inf2013" localSheetId="2">#REF!</definedName>
    <definedName name="_inf2013" localSheetId="3">#REF!</definedName>
    <definedName name="_inf2013" localSheetId="4">#REF!</definedName>
    <definedName name="_inf2013" localSheetId="5">#REF!</definedName>
    <definedName name="_inf2013" localSheetId="6">#REF!</definedName>
    <definedName name="_inf2013">#REF!</definedName>
    <definedName name="_inf2014" localSheetId="11">#REF!</definedName>
    <definedName name="_inf2014" localSheetId="14">#REF!</definedName>
    <definedName name="_inf2014" localSheetId="15">#REF!</definedName>
    <definedName name="_inf2014" localSheetId="16">#REF!</definedName>
    <definedName name="_inf2014" localSheetId="17">#REF!</definedName>
    <definedName name="_inf2014" localSheetId="18">#REF!</definedName>
    <definedName name="_inf2014" localSheetId="2">#REF!</definedName>
    <definedName name="_inf2014" localSheetId="3">#REF!</definedName>
    <definedName name="_inf2014" localSheetId="4">#REF!</definedName>
    <definedName name="_inf2014" localSheetId="5">#REF!</definedName>
    <definedName name="_inf2014" localSheetId="6">#REF!</definedName>
    <definedName name="_inf2014">#REF!</definedName>
    <definedName name="_inf2015" localSheetId="11">#REF!</definedName>
    <definedName name="_inf2015" localSheetId="14">#REF!</definedName>
    <definedName name="_inf2015" localSheetId="15">#REF!</definedName>
    <definedName name="_inf2015" localSheetId="16">#REF!</definedName>
    <definedName name="_inf2015" localSheetId="17">#REF!</definedName>
    <definedName name="_inf2015" localSheetId="18">#REF!</definedName>
    <definedName name="_inf2015" localSheetId="2">#REF!</definedName>
    <definedName name="_inf2015" localSheetId="3">#REF!</definedName>
    <definedName name="_inf2015" localSheetId="4">#REF!</definedName>
    <definedName name="_inf2015" localSheetId="5">#REF!</definedName>
    <definedName name="_inf2015" localSheetId="6">#REF!</definedName>
    <definedName name="_inf2015">#REF!</definedName>
    <definedName name="_infl.99" localSheetId="11">[1]vec!#REF!</definedName>
    <definedName name="_infl.99" localSheetId="14">[1]vec!#REF!</definedName>
    <definedName name="_infl.99" localSheetId="15">[1]vec!#REF!</definedName>
    <definedName name="_infl.99" localSheetId="16">[1]vec!#REF!</definedName>
    <definedName name="_infl.99" localSheetId="17">[1]vec!#REF!</definedName>
    <definedName name="_infl.99" localSheetId="18">[1]vec!#REF!</definedName>
    <definedName name="_infl.99" localSheetId="2">[1]vec!#REF!</definedName>
    <definedName name="_infl.99" localSheetId="3">[1]vec!#REF!</definedName>
    <definedName name="_infl.99" localSheetId="4">[1]vec!#REF!</definedName>
    <definedName name="_infl.99" localSheetId="5">[1]vec!#REF!</definedName>
    <definedName name="_infl.99" localSheetId="6">[1]vec!#REF!</definedName>
    <definedName name="_infl.99">[1]vec!#REF!</definedName>
    <definedName name="_mm1" localSheetId="11">[2]ПРОГНОЗ_1!#REF!</definedName>
    <definedName name="_mm1" localSheetId="14">[2]ПРОГНОЗ_1!#REF!</definedName>
    <definedName name="_mm1" localSheetId="15">[2]ПРОГНОЗ_1!#REF!</definedName>
    <definedName name="_mm1" localSheetId="16">[2]ПРОГНОЗ_1!#REF!</definedName>
    <definedName name="_mm1" localSheetId="17">[2]ПРОГНОЗ_1!#REF!</definedName>
    <definedName name="_mm1" localSheetId="18">[2]ПРОГНОЗ_1!#REF!</definedName>
    <definedName name="_mm1" localSheetId="2">[2]ПРОГНОЗ_1!#REF!</definedName>
    <definedName name="_mm1" localSheetId="3">[2]ПРОГНОЗ_1!#REF!</definedName>
    <definedName name="_mm1" localSheetId="4">[2]ПРОГНОЗ_1!#REF!</definedName>
    <definedName name="_mm1" localSheetId="5">[2]ПРОГНОЗ_1!#REF!</definedName>
    <definedName name="_mm1" localSheetId="6">[2]ПРОГНОЗ_1!#REF!</definedName>
    <definedName name="_mm1">[2]ПРОГНОЗ_1!#REF!</definedName>
    <definedName name="_thr2" localSheetId="11">'Прил. 12'!_thr2</definedName>
    <definedName name="_thr2" localSheetId="14">'Прил. 15'!_thr2</definedName>
    <definedName name="_thr2" localSheetId="15">'Прил. 16'!_thr2</definedName>
    <definedName name="_thr2" localSheetId="16">'Прил. 17'!_thr2</definedName>
    <definedName name="_thr2" localSheetId="17">'Прил. 18'!_thr2</definedName>
    <definedName name="_thr2" localSheetId="18">'Прил. 19'!_thr2</definedName>
    <definedName name="_thr2" localSheetId="3">'Прил. 4'!_thr2</definedName>
    <definedName name="_thr2" localSheetId="4">'Прил. 5'!_thr2</definedName>
    <definedName name="_thr2" localSheetId="5">'Прил. 6'!_thr2</definedName>
    <definedName name="_thr2" localSheetId="6">'Прил. 7'!_thr2</definedName>
    <definedName name="_thr2">[0]!_thr2</definedName>
    <definedName name="a04t" localSheetId="11">#REF!</definedName>
    <definedName name="a04t" localSheetId="14">#REF!</definedName>
    <definedName name="a04t" localSheetId="15">#REF!</definedName>
    <definedName name="a04t" localSheetId="16">#REF!</definedName>
    <definedName name="a04t" localSheetId="17">#REF!</definedName>
    <definedName name="a04t" localSheetId="18">#REF!</definedName>
    <definedName name="a04t" localSheetId="2">#REF!</definedName>
    <definedName name="a04t" localSheetId="3">#REF!</definedName>
    <definedName name="a04t" localSheetId="4">#REF!</definedName>
    <definedName name="a04t" localSheetId="5">#REF!</definedName>
    <definedName name="a04t" localSheetId="6">#REF!</definedName>
    <definedName name="a04t">#REF!</definedName>
    <definedName name="asada" localSheetId="11">'Прил. 12'!asada</definedName>
    <definedName name="asada" localSheetId="14">'Прил. 15'!asada</definedName>
    <definedName name="asada" localSheetId="15">'Прил. 16'!asada</definedName>
    <definedName name="asada" localSheetId="16">'Прил. 17'!asada</definedName>
    <definedName name="asada" localSheetId="17">'Прил. 18'!asada</definedName>
    <definedName name="asada" localSheetId="18">'Прил. 19'!asada</definedName>
    <definedName name="asada" localSheetId="3">'Прил. 4'!asada</definedName>
    <definedName name="asada" localSheetId="4">'Прил. 5'!asada</definedName>
    <definedName name="asada" localSheetId="5">'Прил. 6'!asada</definedName>
    <definedName name="asada" localSheetId="6">'Прил. 7'!asada</definedName>
    <definedName name="asada">[0]!asada</definedName>
    <definedName name="belg" localSheetId="11">#REF!</definedName>
    <definedName name="belg" localSheetId="14">#REF!</definedName>
    <definedName name="belg" localSheetId="15">#REF!</definedName>
    <definedName name="belg" localSheetId="16">#REF!</definedName>
    <definedName name="belg" localSheetId="17">#REF!</definedName>
    <definedName name="belg" localSheetId="18">#REF!</definedName>
    <definedName name="belg" localSheetId="2">#REF!</definedName>
    <definedName name="belg" localSheetId="3">#REF!</definedName>
    <definedName name="belg" localSheetId="4">#REF!</definedName>
    <definedName name="belg" localSheetId="5">#REF!</definedName>
    <definedName name="belg" localSheetId="6">#REF!</definedName>
    <definedName name="belg">#REF!</definedName>
    <definedName name="ColLastYearFB">[3]ФедД!$AH$17</definedName>
    <definedName name="ColLastYearFB1">[4]Управление!$AF$17</definedName>
    <definedName name="ColThisYearFB">[3]ФедД!$AG$17</definedName>
    <definedName name="cwb" localSheetId="11">#REF!</definedName>
    <definedName name="cwb" localSheetId="14">#REF!</definedName>
    <definedName name="cwb" localSheetId="15">#REF!</definedName>
    <definedName name="cwb" localSheetId="16">#REF!</definedName>
    <definedName name="cwb" localSheetId="17">#REF!</definedName>
    <definedName name="cwb" localSheetId="18">#REF!</definedName>
    <definedName name="cwb" localSheetId="2">#REF!</definedName>
    <definedName name="cwb" localSheetId="3">#REF!</definedName>
    <definedName name="cwb" localSheetId="4">#REF!</definedName>
    <definedName name="cwb" localSheetId="5">#REF!</definedName>
    <definedName name="cwb" localSheetId="6">#REF!</definedName>
    <definedName name="cwb">#REF!</definedName>
    <definedName name="ddd" localSheetId="11">[5]ПРОГНОЗ_1!#REF!</definedName>
    <definedName name="ddd" localSheetId="14">[5]ПРОГНОЗ_1!#REF!</definedName>
    <definedName name="ddd" localSheetId="15">[5]ПРОГНОЗ_1!#REF!</definedName>
    <definedName name="ddd" localSheetId="16">[5]ПРОГНОЗ_1!#REF!</definedName>
    <definedName name="ddd" localSheetId="17">[5]ПРОГНОЗ_1!#REF!</definedName>
    <definedName name="ddd" localSheetId="18">[5]ПРОГНОЗ_1!#REF!</definedName>
    <definedName name="ddd" localSheetId="2">[5]ПРОГНОЗ_1!#REF!</definedName>
    <definedName name="ddd" localSheetId="3">[5]ПРОГНОЗ_1!#REF!</definedName>
    <definedName name="ddd" localSheetId="4">[5]ПРОГНОЗ_1!#REF!</definedName>
    <definedName name="ddd" localSheetId="5">[5]ПРОГНОЗ_1!#REF!</definedName>
    <definedName name="ddd" localSheetId="6">[5]ПРОГНОЗ_1!#REF!</definedName>
    <definedName name="ddd">[5]ПРОГНОЗ_1!#REF!</definedName>
    <definedName name="denm" localSheetId="11">#REF!</definedName>
    <definedName name="denm" localSheetId="14">#REF!</definedName>
    <definedName name="denm" localSheetId="15">#REF!</definedName>
    <definedName name="denm" localSheetId="16">#REF!</definedName>
    <definedName name="denm" localSheetId="17">#REF!</definedName>
    <definedName name="denm" localSheetId="18">#REF!</definedName>
    <definedName name="denm" localSheetId="2">#REF!</definedName>
    <definedName name="denm" localSheetId="3">#REF!</definedName>
    <definedName name="denm" localSheetId="4">#REF!</definedName>
    <definedName name="denm" localSheetId="5">#REF!</definedName>
    <definedName name="denm" localSheetId="6">#REF!</definedName>
    <definedName name="denm">#REF!</definedName>
    <definedName name="DOLL" localSheetId="11">#REF!</definedName>
    <definedName name="DOLL" localSheetId="14">#REF!</definedName>
    <definedName name="DOLL" localSheetId="15">#REF!</definedName>
    <definedName name="DOLL" localSheetId="16">#REF!</definedName>
    <definedName name="DOLL" localSheetId="17">#REF!</definedName>
    <definedName name="DOLL" localSheetId="18">#REF!</definedName>
    <definedName name="DOLL" localSheetId="2">#REF!</definedName>
    <definedName name="DOLL" localSheetId="3">#REF!</definedName>
    <definedName name="DOLL" localSheetId="4">#REF!</definedName>
    <definedName name="DOLL" localSheetId="5">#REF!</definedName>
    <definedName name="DOLL" localSheetId="6">#REF!</definedName>
    <definedName name="DOLL">#REF!</definedName>
    <definedName name="edc" localSheetId="11">#REF!</definedName>
    <definedName name="edc" localSheetId="14">#REF!</definedName>
    <definedName name="edc" localSheetId="15">#REF!</definedName>
    <definedName name="edc" localSheetId="16">#REF!</definedName>
    <definedName name="edc" localSheetId="17">#REF!</definedName>
    <definedName name="edc" localSheetId="18">#REF!</definedName>
    <definedName name="edc" localSheetId="2">#REF!</definedName>
    <definedName name="edc" localSheetId="3">#REF!</definedName>
    <definedName name="edc" localSheetId="4">#REF!</definedName>
    <definedName name="edc" localSheetId="5">#REF!</definedName>
    <definedName name="edc" localSheetId="6">#REF!</definedName>
    <definedName name="edc">#REF!</definedName>
    <definedName name="Excel_BuiltIn__FilterDatabase_1" localSheetId="0">#REF!</definedName>
    <definedName name="Excel_BuiltIn__FilterDatabase_1" localSheetId="11">#REF!</definedName>
    <definedName name="Excel_BuiltIn__FilterDatabase_1" localSheetId="14">#REF!</definedName>
    <definedName name="Excel_BuiltIn__FilterDatabase_1" localSheetId="15">#REF!</definedName>
    <definedName name="Excel_BuiltIn__FilterDatabase_1" localSheetId="16">#REF!</definedName>
    <definedName name="Excel_BuiltIn__FilterDatabase_1" localSheetId="17">#REF!</definedName>
    <definedName name="Excel_BuiltIn__FilterDatabase_1" localSheetId="18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6">#REF!</definedName>
    <definedName name="Excel_BuiltIn__FilterDatabase_1">#REF!</definedName>
    <definedName name="exim" localSheetId="11">#REF!</definedName>
    <definedName name="exim" localSheetId="14">#REF!</definedName>
    <definedName name="exim" localSheetId="15">#REF!</definedName>
    <definedName name="exim" localSheetId="16">#REF!</definedName>
    <definedName name="exim" localSheetId="17">#REF!</definedName>
    <definedName name="exim" localSheetId="18">#REF!</definedName>
    <definedName name="exim" localSheetId="2">#REF!</definedName>
    <definedName name="exim" localSheetId="3">#REF!</definedName>
    <definedName name="exim" localSheetId="4">#REF!</definedName>
    <definedName name="exim" localSheetId="5">#REF!</definedName>
    <definedName name="exim" localSheetId="6">#REF!</definedName>
    <definedName name="exim">#REF!</definedName>
    <definedName name="ff" localSheetId="11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>#REF!</definedName>
    <definedName name="fffff" localSheetId="11">'[6]Гр5(о)'!#REF!</definedName>
    <definedName name="fffff" localSheetId="14">'[6]Гр5(о)'!#REF!</definedName>
    <definedName name="fffff" localSheetId="15">'[6]Гр5(о)'!#REF!</definedName>
    <definedName name="fffff" localSheetId="16">'[6]Гр5(о)'!#REF!</definedName>
    <definedName name="fffff" localSheetId="17">'[6]Гр5(о)'!#REF!</definedName>
    <definedName name="fffff" localSheetId="18">'[6]Гр5(о)'!#REF!</definedName>
    <definedName name="fffff" localSheetId="2">'[6]Гр5(о)'!#REF!</definedName>
    <definedName name="fffff" localSheetId="3">'[6]Гр5(о)'!#REF!</definedName>
    <definedName name="fffff" localSheetId="4">'[6]Гр5(о)'!#REF!</definedName>
    <definedName name="fffff" localSheetId="5">'[6]Гр5(о)'!#REF!</definedName>
    <definedName name="fffff" localSheetId="6">'[6]Гр5(о)'!#REF!</definedName>
    <definedName name="fffff">'[6]Гр5(о)'!#REF!</definedName>
    <definedName name="finl" localSheetId="11">#REF!</definedName>
    <definedName name="finl" localSheetId="14">#REF!</definedName>
    <definedName name="finl" localSheetId="15">#REF!</definedName>
    <definedName name="finl" localSheetId="16">#REF!</definedName>
    <definedName name="finl" localSheetId="17">#REF!</definedName>
    <definedName name="finl" localSheetId="18">#REF!</definedName>
    <definedName name="finl" localSheetId="2">#REF!</definedName>
    <definedName name="finl" localSheetId="3">#REF!</definedName>
    <definedName name="finl" localSheetId="4">#REF!</definedName>
    <definedName name="finl" localSheetId="5">#REF!</definedName>
    <definedName name="finl" localSheetId="6">#REF!</definedName>
    <definedName name="finl">#REF!</definedName>
    <definedName name="fran" localSheetId="11">#REF!</definedName>
    <definedName name="fran" localSheetId="14">#REF!</definedName>
    <definedName name="fran" localSheetId="15">#REF!</definedName>
    <definedName name="fran" localSheetId="16">#REF!</definedName>
    <definedName name="fran" localSheetId="17">#REF!</definedName>
    <definedName name="fran" localSheetId="18">#REF!</definedName>
    <definedName name="fran" localSheetId="2">#REF!</definedName>
    <definedName name="fran" localSheetId="3">#REF!</definedName>
    <definedName name="fran" localSheetId="4">#REF!</definedName>
    <definedName name="fran" localSheetId="5">#REF!</definedName>
    <definedName name="fran" localSheetId="6">#REF!</definedName>
    <definedName name="fran">#REF!</definedName>
    <definedName name="germ" localSheetId="11">#REF!</definedName>
    <definedName name="germ" localSheetId="14">#REF!</definedName>
    <definedName name="germ" localSheetId="15">#REF!</definedName>
    <definedName name="germ" localSheetId="16">#REF!</definedName>
    <definedName name="germ" localSheetId="17">#REF!</definedName>
    <definedName name="germ" localSheetId="18">#REF!</definedName>
    <definedName name="germ" localSheetId="2">#REF!</definedName>
    <definedName name="germ" localSheetId="3">#REF!</definedName>
    <definedName name="germ" localSheetId="4">#REF!</definedName>
    <definedName name="germ" localSheetId="5">#REF!</definedName>
    <definedName name="germ" localSheetId="6">#REF!</definedName>
    <definedName name="germ">#REF!</definedName>
    <definedName name="gggg" localSheetId="11">#REF!</definedName>
    <definedName name="gggg" localSheetId="14">#REF!</definedName>
    <definedName name="gggg" localSheetId="15">#REF!</definedName>
    <definedName name="gggg" localSheetId="16">#REF!</definedName>
    <definedName name="gggg" localSheetId="17">#REF!</definedName>
    <definedName name="gggg" localSheetId="18">#REF!</definedName>
    <definedName name="gggg" localSheetId="2">#REF!</definedName>
    <definedName name="gggg" localSheetId="3">#REF!</definedName>
    <definedName name="gggg" localSheetId="4">#REF!</definedName>
    <definedName name="gggg" localSheetId="5">#REF!</definedName>
    <definedName name="gggg" localSheetId="6">#REF!</definedName>
    <definedName name="gggg">#REF!</definedName>
    <definedName name="in" localSheetId="11">'Прил. 12'!in</definedName>
    <definedName name="in" localSheetId="14">'Прил. 15'!in</definedName>
    <definedName name="in" localSheetId="15">'Прил. 16'!in</definedName>
    <definedName name="in" localSheetId="16">'Прил. 17'!in</definedName>
    <definedName name="in" localSheetId="17">'Прил. 18'!in</definedName>
    <definedName name="in" localSheetId="18">'Прил. 19'!in</definedName>
    <definedName name="in" localSheetId="3">'Прил. 4'!in</definedName>
    <definedName name="in" localSheetId="4">'Прил. 5'!in</definedName>
    <definedName name="in" localSheetId="5">'Прил. 6'!in</definedName>
    <definedName name="in" localSheetId="6">'Прил. 7'!in</definedName>
    <definedName name="in">[0]!in</definedName>
    <definedName name="infi" localSheetId="11">'Прил. 12'!infi</definedName>
    <definedName name="infi" localSheetId="14">'Прил. 15'!infi</definedName>
    <definedName name="infi" localSheetId="15">'Прил. 16'!infi</definedName>
    <definedName name="infi" localSheetId="16">'Прил. 17'!infi</definedName>
    <definedName name="infi" localSheetId="17">'Прил. 18'!infi</definedName>
    <definedName name="infi" localSheetId="18">'Прил. 19'!infi</definedName>
    <definedName name="infi" localSheetId="3">'Прил. 4'!infi</definedName>
    <definedName name="infi" localSheetId="4">'Прил. 5'!infi</definedName>
    <definedName name="infi" localSheetId="5">'Прил. 6'!infi</definedName>
    <definedName name="infi" localSheetId="6">'Прил. 7'!infi</definedName>
    <definedName name="infi">[0]!infi</definedName>
    <definedName name="infl" localSheetId="11">'Прил. 12'!infl</definedName>
    <definedName name="infl" localSheetId="14">'Прил. 15'!infl</definedName>
    <definedName name="infl" localSheetId="15">'Прил. 16'!infl</definedName>
    <definedName name="infl" localSheetId="16">'Прил. 17'!infl</definedName>
    <definedName name="infl" localSheetId="17">'Прил. 18'!infl</definedName>
    <definedName name="infl" localSheetId="18">'Прил. 19'!infl</definedName>
    <definedName name="infl" localSheetId="3">'Прил. 4'!infl</definedName>
    <definedName name="infl" localSheetId="4">'Прил. 5'!infl</definedName>
    <definedName name="infl" localSheetId="5">'Прил. 6'!infl</definedName>
    <definedName name="infl" localSheetId="6">'Прил. 7'!infl</definedName>
    <definedName name="infl">[0]!infl</definedName>
    <definedName name="intthr" localSheetId="11">'Прил. 12'!intthr</definedName>
    <definedName name="intthr" localSheetId="14">'Прил. 15'!intthr</definedName>
    <definedName name="intthr" localSheetId="15">'Прил. 16'!intthr</definedName>
    <definedName name="intthr" localSheetId="16">'Прил. 17'!intthr</definedName>
    <definedName name="intthr" localSheetId="17">'Прил. 18'!intthr</definedName>
    <definedName name="intthr" localSheetId="18">'Прил. 19'!intthr</definedName>
    <definedName name="intthr" localSheetId="3">'Прил. 4'!intthr</definedName>
    <definedName name="intthr" localSheetId="4">'Прил. 5'!intthr</definedName>
    <definedName name="intthr" localSheetId="5">'Прил. 6'!intthr</definedName>
    <definedName name="intthr" localSheetId="6">'Прил. 7'!intthr</definedName>
    <definedName name="intthr">[0]!intthr</definedName>
    <definedName name="jjjj" localSheetId="11">'[7]Гр5(о)'!#REF!</definedName>
    <definedName name="jjjj" localSheetId="14">'[7]Гр5(о)'!#REF!</definedName>
    <definedName name="jjjj" localSheetId="15">'[7]Гр5(о)'!#REF!</definedName>
    <definedName name="jjjj" localSheetId="16">'[7]Гр5(о)'!#REF!</definedName>
    <definedName name="jjjj" localSheetId="17">'[7]Гр5(о)'!#REF!</definedName>
    <definedName name="jjjj" localSheetId="18">'[7]Гр5(о)'!#REF!</definedName>
    <definedName name="jjjj" localSheetId="2">'[7]Гр5(о)'!#REF!</definedName>
    <definedName name="jjjj" localSheetId="3">'[7]Гр5(о)'!#REF!</definedName>
    <definedName name="jjjj" localSheetId="4">'[7]Гр5(о)'!#REF!</definedName>
    <definedName name="jjjj" localSheetId="5">'[7]Гр5(о)'!#REF!</definedName>
    <definedName name="jjjj" localSheetId="6">'[7]Гр5(о)'!#REF!</definedName>
    <definedName name="jjjj">'[7]Гр5(о)'!#REF!</definedName>
    <definedName name="LIBOR" localSheetId="11">#REF!</definedName>
    <definedName name="LIBOR" localSheetId="14">#REF!</definedName>
    <definedName name="LIBOR" localSheetId="15">#REF!</definedName>
    <definedName name="LIBOR" localSheetId="16">#REF!</definedName>
    <definedName name="LIBOR" localSheetId="17">#REF!</definedName>
    <definedName name="LIBOR" localSheetId="18">#REF!</definedName>
    <definedName name="LIBOR" localSheetId="2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>#REF!</definedName>
    <definedName name="longer" localSheetId="11">'Прил. 12'!longer</definedName>
    <definedName name="longer" localSheetId="14">'Прил. 15'!longer</definedName>
    <definedName name="longer" localSheetId="15">'Прил. 16'!longer</definedName>
    <definedName name="longer" localSheetId="16">'Прил. 17'!longer</definedName>
    <definedName name="longer" localSheetId="17">'Прил. 18'!longer</definedName>
    <definedName name="longer" localSheetId="18">'Прил. 19'!longer</definedName>
    <definedName name="longer" localSheetId="3">'Прил. 4'!longer</definedName>
    <definedName name="longer" localSheetId="4">'Прил. 5'!longer</definedName>
    <definedName name="longer" localSheetId="5">'Прил. 6'!longer</definedName>
    <definedName name="longer" localSheetId="6">'Прил. 7'!longer</definedName>
    <definedName name="longer">[0]!longer</definedName>
    <definedName name="miti" localSheetId="11">#REF!</definedName>
    <definedName name="miti" localSheetId="14">#REF!</definedName>
    <definedName name="miti" localSheetId="15">#REF!</definedName>
    <definedName name="miti" localSheetId="16">#REF!</definedName>
    <definedName name="miti" localSheetId="17">#REF!</definedName>
    <definedName name="miti" localSheetId="18">#REF!</definedName>
    <definedName name="miti" localSheetId="2">#REF!</definedName>
    <definedName name="miti" localSheetId="3">#REF!</definedName>
    <definedName name="miti" localSheetId="4">#REF!</definedName>
    <definedName name="miti" localSheetId="5">#REF!</definedName>
    <definedName name="miti" localSheetId="6">#REF!</definedName>
    <definedName name="miti">#REF!</definedName>
    <definedName name="neth" localSheetId="11">#REF!</definedName>
    <definedName name="neth" localSheetId="14">#REF!</definedName>
    <definedName name="neth" localSheetId="15">#REF!</definedName>
    <definedName name="neth" localSheetId="16">#REF!</definedName>
    <definedName name="neth" localSheetId="17">#REF!</definedName>
    <definedName name="neth" localSheetId="18">#REF!</definedName>
    <definedName name="neth" localSheetId="2">#REF!</definedName>
    <definedName name="neth" localSheetId="3">#REF!</definedName>
    <definedName name="neth" localSheetId="4">#REF!</definedName>
    <definedName name="neth" localSheetId="5">#REF!</definedName>
    <definedName name="neth" localSheetId="6">#REF!</definedName>
    <definedName name="neth">#REF!</definedName>
    <definedName name="Norw" localSheetId="11">#REF!</definedName>
    <definedName name="Norw" localSheetId="14">#REF!</definedName>
    <definedName name="Norw" localSheetId="15">#REF!</definedName>
    <definedName name="Norw" localSheetId="16">#REF!</definedName>
    <definedName name="Norw" localSheetId="17">#REF!</definedName>
    <definedName name="Norw" localSheetId="18">#REF!</definedName>
    <definedName name="Norw" localSheetId="2">#REF!</definedName>
    <definedName name="Norw" localSheetId="3">#REF!</definedName>
    <definedName name="Norw" localSheetId="4">#REF!</definedName>
    <definedName name="Norw" localSheetId="5">#REF!</definedName>
    <definedName name="Norw" localSheetId="6">#REF!</definedName>
    <definedName name="Norw">#REF!</definedName>
    <definedName name="PeriodLastYearName">[3]ФедД!$AH$20</definedName>
    <definedName name="PeriodThisYearName">[3]ФедД!$AG$20</definedName>
    <definedName name="port" localSheetId="11">#REF!</definedName>
    <definedName name="port" localSheetId="14">#REF!</definedName>
    <definedName name="port" localSheetId="15">#REF!</definedName>
    <definedName name="port" localSheetId="16">#REF!</definedName>
    <definedName name="port" localSheetId="17">#REF!</definedName>
    <definedName name="port" localSheetId="18">#REF!</definedName>
    <definedName name="port" localSheetId="2">#REF!</definedName>
    <definedName name="port" localSheetId="3">#REF!</definedName>
    <definedName name="port" localSheetId="4">#REF!</definedName>
    <definedName name="port" localSheetId="5">#REF!</definedName>
    <definedName name="port" localSheetId="6">#REF!</definedName>
    <definedName name="port">#REF!</definedName>
    <definedName name="sace" localSheetId="11">#REF!</definedName>
    <definedName name="sace" localSheetId="14">#REF!</definedName>
    <definedName name="sace" localSheetId="15">#REF!</definedName>
    <definedName name="sace" localSheetId="16">#REF!</definedName>
    <definedName name="sace" localSheetId="17">#REF!</definedName>
    <definedName name="sace" localSheetId="18">#REF!</definedName>
    <definedName name="sace" localSheetId="2">#REF!</definedName>
    <definedName name="sace" localSheetId="3">#REF!</definedName>
    <definedName name="sace" localSheetId="4">#REF!</definedName>
    <definedName name="sace" localSheetId="5">#REF!</definedName>
    <definedName name="sace" localSheetId="6">#REF!</definedName>
    <definedName name="sace">#REF!</definedName>
    <definedName name="same" localSheetId="11">'Прил. 12'!same</definedName>
    <definedName name="same" localSheetId="14">'Прил. 15'!same</definedName>
    <definedName name="same" localSheetId="15">'Прил. 16'!same</definedName>
    <definedName name="same" localSheetId="16">'Прил. 17'!same</definedName>
    <definedName name="same" localSheetId="17">'Прил. 18'!same</definedName>
    <definedName name="same" localSheetId="18">'Прил. 19'!same</definedName>
    <definedName name="same" localSheetId="3">'Прил. 4'!same</definedName>
    <definedName name="same" localSheetId="4">'Прил. 5'!same</definedName>
    <definedName name="same" localSheetId="5">'Прил. 6'!same</definedName>
    <definedName name="same" localSheetId="6">'Прил. 7'!same</definedName>
    <definedName name="same">[0]!same</definedName>
    <definedName name="same1" localSheetId="11">'Прил. 12'!same1</definedName>
    <definedName name="same1" localSheetId="14">'Прил. 15'!same1</definedName>
    <definedName name="same1" localSheetId="15">'Прил. 16'!same1</definedName>
    <definedName name="same1" localSheetId="16">'Прил. 17'!same1</definedName>
    <definedName name="same1" localSheetId="17">'Прил. 18'!same1</definedName>
    <definedName name="same1" localSheetId="18">'Прил. 19'!same1</definedName>
    <definedName name="same1" localSheetId="3">'Прил. 4'!same1</definedName>
    <definedName name="same1" localSheetId="4">'Прил. 5'!same1</definedName>
    <definedName name="same1" localSheetId="5">'Прил. 6'!same1</definedName>
    <definedName name="same1" localSheetId="6">'Прил. 7'!same1</definedName>
    <definedName name="same1">[0]!same1</definedName>
    <definedName name="short" localSheetId="11">'Прил. 12'!short</definedName>
    <definedName name="short" localSheetId="14">'Прил. 15'!short</definedName>
    <definedName name="short" localSheetId="15">'Прил. 16'!short</definedName>
    <definedName name="short" localSheetId="16">'Прил. 17'!short</definedName>
    <definedName name="short" localSheetId="17">'Прил. 18'!short</definedName>
    <definedName name="short" localSheetId="18">'Прил. 19'!short</definedName>
    <definedName name="short" localSheetId="3">'Прил. 4'!short</definedName>
    <definedName name="short" localSheetId="4">'Прил. 5'!short</definedName>
    <definedName name="short" localSheetId="5">'Прил. 6'!short</definedName>
    <definedName name="short" localSheetId="6">'Прил. 7'!short</definedName>
    <definedName name="short">[0]!short</definedName>
    <definedName name="spai" localSheetId="11">#REF!</definedName>
    <definedName name="spai" localSheetId="14">#REF!</definedName>
    <definedName name="spai" localSheetId="15">#REF!</definedName>
    <definedName name="spai" localSheetId="16">#REF!</definedName>
    <definedName name="spai" localSheetId="17">#REF!</definedName>
    <definedName name="spai" localSheetId="18">#REF!</definedName>
    <definedName name="spai" localSheetId="2">#REF!</definedName>
    <definedName name="spai" localSheetId="3">#REF!</definedName>
    <definedName name="spai" localSheetId="4">#REF!</definedName>
    <definedName name="spai" localSheetId="5">#REF!</definedName>
    <definedName name="spai" localSheetId="6">#REF!</definedName>
    <definedName name="spai">#REF!</definedName>
    <definedName name="swed" localSheetId="11">#REF!</definedName>
    <definedName name="swed" localSheetId="14">#REF!</definedName>
    <definedName name="swed" localSheetId="15">#REF!</definedName>
    <definedName name="swed" localSheetId="16">#REF!</definedName>
    <definedName name="swed" localSheetId="17">#REF!</definedName>
    <definedName name="swed" localSheetId="18">#REF!</definedName>
    <definedName name="swed" localSheetId="2">#REF!</definedName>
    <definedName name="swed" localSheetId="3">#REF!</definedName>
    <definedName name="swed" localSheetId="4">#REF!</definedName>
    <definedName name="swed" localSheetId="5">#REF!</definedName>
    <definedName name="swed" localSheetId="6">#REF!</definedName>
    <definedName name="swed">#REF!</definedName>
    <definedName name="swit" localSheetId="11">#REF!</definedName>
    <definedName name="swit" localSheetId="14">#REF!</definedName>
    <definedName name="swit" localSheetId="15">#REF!</definedName>
    <definedName name="swit" localSheetId="16">#REF!</definedName>
    <definedName name="swit" localSheetId="17">#REF!</definedName>
    <definedName name="swit" localSheetId="18">#REF!</definedName>
    <definedName name="swit" localSheetId="2">#REF!</definedName>
    <definedName name="swit" localSheetId="3">#REF!</definedName>
    <definedName name="swit" localSheetId="4">#REF!</definedName>
    <definedName name="swit" localSheetId="5">#REF!</definedName>
    <definedName name="swit" localSheetId="6">#REF!</definedName>
    <definedName name="swit">#REF!</definedName>
    <definedName name="Thr" localSheetId="11">'Прил. 12'!Thr</definedName>
    <definedName name="Thr" localSheetId="14">'Прил. 15'!Thr</definedName>
    <definedName name="Thr" localSheetId="15">'Прил. 16'!Thr</definedName>
    <definedName name="Thr" localSheetId="16">'Прил. 17'!Thr</definedName>
    <definedName name="Thr" localSheetId="17">'Прил. 18'!Thr</definedName>
    <definedName name="Thr" localSheetId="18">'Прил. 19'!Thr</definedName>
    <definedName name="Thr" localSheetId="3">'Прил. 4'!Thr</definedName>
    <definedName name="Thr" localSheetId="4">'Прил. 5'!Thr</definedName>
    <definedName name="Thr" localSheetId="5">'Прил. 6'!Thr</definedName>
    <definedName name="Thr" localSheetId="6">'Прил. 7'!Thr</definedName>
    <definedName name="Thr">[0]!Thr</definedName>
    <definedName name="time" localSheetId="11">#REF!</definedName>
    <definedName name="time" localSheetId="14">#REF!</definedName>
    <definedName name="time" localSheetId="15">#REF!</definedName>
    <definedName name="time" localSheetId="16">#REF!</definedName>
    <definedName name="time" localSheetId="17">#REF!</definedName>
    <definedName name="time" localSheetId="18">#REF!</definedName>
    <definedName name="time" localSheetId="2">#REF!</definedName>
    <definedName name="time" localSheetId="3">#REF!</definedName>
    <definedName name="time" localSheetId="4">#REF!</definedName>
    <definedName name="time" localSheetId="5">#REF!</definedName>
    <definedName name="time" localSheetId="6">#REF!</definedName>
    <definedName name="time">#REF!</definedName>
    <definedName name="title">'[8]Огл. Графиков'!$B$2:$B$31</definedName>
    <definedName name="trea" localSheetId="11">#REF!</definedName>
    <definedName name="trea" localSheetId="14">#REF!</definedName>
    <definedName name="trea" localSheetId="15">#REF!</definedName>
    <definedName name="trea" localSheetId="16">#REF!</definedName>
    <definedName name="trea" localSheetId="17">#REF!</definedName>
    <definedName name="trea" localSheetId="18">#REF!</definedName>
    <definedName name="trea" localSheetId="2">#REF!</definedName>
    <definedName name="trea" localSheetId="3">#REF!</definedName>
    <definedName name="trea" localSheetId="4">#REF!</definedName>
    <definedName name="trea" localSheetId="5">#REF!</definedName>
    <definedName name="trea" localSheetId="6">#REF!</definedName>
    <definedName name="trea">#REF!</definedName>
    <definedName name="uk" localSheetId="11">#REF!</definedName>
    <definedName name="uk" localSheetId="14">#REF!</definedName>
    <definedName name="uk" localSheetId="15">#REF!</definedName>
    <definedName name="uk" localSheetId="16">#REF!</definedName>
    <definedName name="uk" localSheetId="17">#REF!</definedName>
    <definedName name="uk" localSheetId="18">#REF!</definedName>
    <definedName name="uk" localSheetId="2">#REF!</definedName>
    <definedName name="uk" localSheetId="3">#REF!</definedName>
    <definedName name="uk" localSheetId="4">#REF!</definedName>
    <definedName name="uk" localSheetId="5">#REF!</definedName>
    <definedName name="uk" localSheetId="6">#REF!</definedName>
    <definedName name="uk">#REF!</definedName>
    <definedName name="usa" localSheetId="11">#REF!</definedName>
    <definedName name="usa" localSheetId="14">#REF!</definedName>
    <definedName name="usa" localSheetId="15">#REF!</definedName>
    <definedName name="usa" localSheetId="16">#REF!</definedName>
    <definedName name="usa" localSheetId="17">#REF!</definedName>
    <definedName name="usa" localSheetId="18">#REF!</definedName>
    <definedName name="usa" localSheetId="2">#REF!</definedName>
    <definedName name="usa" localSheetId="3">#REF!</definedName>
    <definedName name="usa" localSheetId="4">#REF!</definedName>
    <definedName name="usa" localSheetId="5">#REF!</definedName>
    <definedName name="usa" localSheetId="6">#REF!</definedName>
    <definedName name="usa">#REF!</definedName>
    <definedName name="vnvn1" localSheetId="11">'Прил. 12'!vnvn1</definedName>
    <definedName name="vnvn1" localSheetId="14">'Прил. 15'!vnvn1</definedName>
    <definedName name="vnvn1" localSheetId="15">'Прил. 16'!vnvn1</definedName>
    <definedName name="vnvn1" localSheetId="16">'Прил. 17'!vnvn1</definedName>
    <definedName name="vnvn1" localSheetId="17">'Прил. 18'!vnvn1</definedName>
    <definedName name="vnvn1" localSheetId="18">'Прил. 19'!vnvn1</definedName>
    <definedName name="vnvn1" localSheetId="3">'Прил. 4'!vnvn1</definedName>
    <definedName name="vnvn1" localSheetId="4">'Прил. 5'!vnvn1</definedName>
    <definedName name="vnvn1" localSheetId="5">'Прил. 6'!vnvn1</definedName>
    <definedName name="vnvn1" localSheetId="6">'Прил. 7'!vnvn1</definedName>
    <definedName name="vnvn1">[0]!vnvn1</definedName>
    <definedName name="wbrate" localSheetId="11">[9]multilats!#REF!</definedName>
    <definedName name="wbrate" localSheetId="14">[9]multilats!#REF!</definedName>
    <definedName name="wbrate" localSheetId="15">[9]multilats!#REF!</definedName>
    <definedName name="wbrate" localSheetId="16">[9]multilats!#REF!</definedName>
    <definedName name="wbrate" localSheetId="17">[9]multilats!#REF!</definedName>
    <definedName name="wbrate" localSheetId="18">[9]multilats!#REF!</definedName>
    <definedName name="wbrate" localSheetId="2">[9]multilats!#REF!</definedName>
    <definedName name="wbrate" localSheetId="3">[9]multilats!#REF!</definedName>
    <definedName name="wbrate" localSheetId="4">[9]multilats!#REF!</definedName>
    <definedName name="wbrate" localSheetId="5">[9]multilats!#REF!</definedName>
    <definedName name="wbrate" localSheetId="6">[9]multilats!#REF!</definedName>
    <definedName name="wbrate">[9]multilats!#REF!</definedName>
    <definedName name="а" localSheetId="11">#REF!</definedName>
    <definedName name="а" localSheetId="14">#REF!</definedName>
    <definedName name="а" localSheetId="15">#REF!</definedName>
    <definedName name="а" localSheetId="16">#REF!</definedName>
    <definedName name="а" localSheetId="17">#REF!</definedName>
    <definedName name="а" localSheetId="18">#REF!</definedName>
    <definedName name="а" localSheetId="2">#REF!</definedName>
    <definedName name="а" localSheetId="3">#REF!</definedName>
    <definedName name="а" localSheetId="4">#REF!</definedName>
    <definedName name="а" localSheetId="5">#REF!</definedName>
    <definedName name="а" localSheetId="6">#REF!</definedName>
    <definedName name="а">#REF!</definedName>
    <definedName name="ааа" localSheetId="11">#REF!</definedName>
    <definedName name="ааа" localSheetId="14">#REF!</definedName>
    <definedName name="ааа" localSheetId="15">#REF!</definedName>
    <definedName name="ааа" localSheetId="16">#REF!</definedName>
    <definedName name="ааа" localSheetId="17">#REF!</definedName>
    <definedName name="ааа" localSheetId="18">#REF!</definedName>
    <definedName name="ааа" localSheetId="2">#REF!</definedName>
    <definedName name="ааа" localSheetId="3">#REF!</definedName>
    <definedName name="ааа" localSheetId="4">#REF!</definedName>
    <definedName name="ааа" localSheetId="5">#REF!</definedName>
    <definedName name="ааа" localSheetId="6">#REF!</definedName>
    <definedName name="ааа">#REF!</definedName>
    <definedName name="авава" localSheetId="11">'[10]Гр5(о)'!#REF!</definedName>
    <definedName name="авава" localSheetId="14">'[10]Гр5(о)'!#REF!</definedName>
    <definedName name="авава" localSheetId="15">'[10]Гр5(о)'!#REF!</definedName>
    <definedName name="авава" localSheetId="16">'[10]Гр5(о)'!#REF!</definedName>
    <definedName name="авава" localSheetId="17">'[10]Гр5(о)'!#REF!</definedName>
    <definedName name="авава" localSheetId="18">'[10]Гр5(о)'!#REF!</definedName>
    <definedName name="авава" localSheetId="2">'[10]Гр5(о)'!#REF!</definedName>
    <definedName name="авава" localSheetId="3">'[10]Гр5(о)'!#REF!</definedName>
    <definedName name="авава" localSheetId="4">'[10]Гр5(о)'!#REF!</definedName>
    <definedName name="авава" localSheetId="5">'[10]Гр5(о)'!#REF!</definedName>
    <definedName name="авава" localSheetId="6">'[10]Гр5(о)'!#REF!</definedName>
    <definedName name="авава">'[10]Гр5(о)'!#REF!</definedName>
    <definedName name="АнМ" localSheetId="11">'[11]Гр5(о)'!#REF!</definedName>
    <definedName name="АнМ" localSheetId="14">'[11]Гр5(о)'!#REF!</definedName>
    <definedName name="АнМ" localSheetId="15">'[11]Гр5(о)'!#REF!</definedName>
    <definedName name="АнМ" localSheetId="16">'[11]Гр5(о)'!#REF!</definedName>
    <definedName name="АнМ" localSheetId="17">'[11]Гр5(о)'!#REF!</definedName>
    <definedName name="АнМ" localSheetId="18">'[11]Гр5(о)'!#REF!</definedName>
    <definedName name="АнМ" localSheetId="2">'[11]Гр5(о)'!#REF!</definedName>
    <definedName name="АнМ" localSheetId="3">'[11]Гр5(о)'!#REF!</definedName>
    <definedName name="АнМ" localSheetId="4">'[11]Гр5(о)'!#REF!</definedName>
    <definedName name="АнМ" localSheetId="5">'[11]Гр5(о)'!#REF!</definedName>
    <definedName name="АнМ" localSheetId="6">'[11]Гр5(о)'!#REF!</definedName>
    <definedName name="АнМ">'[11]Гр5(о)'!#REF!</definedName>
    <definedName name="апраор" localSheetId="11">[12]ПРОГНОЗ_1!#REF!</definedName>
    <definedName name="апраор" localSheetId="14">[12]ПРОГНОЗ_1!#REF!</definedName>
    <definedName name="апраор" localSheetId="15">[12]ПРОГНОЗ_1!#REF!</definedName>
    <definedName name="апраор" localSheetId="16">[12]ПРОГНОЗ_1!#REF!</definedName>
    <definedName name="апраор" localSheetId="17">[12]ПРОГНОЗ_1!#REF!</definedName>
    <definedName name="апраор" localSheetId="18">[12]ПРОГНОЗ_1!#REF!</definedName>
    <definedName name="апраор" localSheetId="2">[12]ПРОГНОЗ_1!#REF!</definedName>
    <definedName name="апраор" localSheetId="3">[12]ПРОГНОЗ_1!#REF!</definedName>
    <definedName name="апраор" localSheetId="4">[12]ПРОГНОЗ_1!#REF!</definedName>
    <definedName name="апраор" localSheetId="5">[12]ПРОГНОЗ_1!#REF!</definedName>
    <definedName name="апраор" localSheetId="6">[12]ПРОГНОЗ_1!#REF!</definedName>
    <definedName name="апраор">[12]ПРОГНОЗ_1!#REF!</definedName>
    <definedName name="ваааавауа" localSheetId="11">[13]ПРОГНОЗ_1!#REF!</definedName>
    <definedName name="ваааавауа" localSheetId="14">[13]ПРОГНОЗ_1!#REF!</definedName>
    <definedName name="ваааавауа" localSheetId="15">[13]ПРОГНОЗ_1!#REF!</definedName>
    <definedName name="ваааавауа" localSheetId="16">[13]ПРОГНОЗ_1!#REF!</definedName>
    <definedName name="ваааавауа" localSheetId="17">[13]ПРОГНОЗ_1!#REF!</definedName>
    <definedName name="ваааавауа" localSheetId="18">[13]ПРОГНОЗ_1!#REF!</definedName>
    <definedName name="ваааавауа" localSheetId="2">[13]ПРОГНОЗ_1!#REF!</definedName>
    <definedName name="ваааавауа" localSheetId="3">[13]ПРОГНОЗ_1!#REF!</definedName>
    <definedName name="ваааавауа" localSheetId="4">[13]ПРОГНОЗ_1!#REF!</definedName>
    <definedName name="ваааавауа" localSheetId="5">[13]ПРОГНОЗ_1!#REF!</definedName>
    <definedName name="ваааавауа" localSheetId="6">[13]ПРОГНОЗ_1!#REF!</definedName>
    <definedName name="ваааавауа">[13]ПРОГНОЗ_1!#REF!</definedName>
    <definedName name="вар1" localSheetId="11">'Прил. 12'!вар1</definedName>
    <definedName name="вар1" localSheetId="14">'Прил. 15'!вар1</definedName>
    <definedName name="вар1" localSheetId="15">'Прил. 16'!вар1</definedName>
    <definedName name="вар1" localSheetId="16">'Прил. 17'!вар1</definedName>
    <definedName name="вар1" localSheetId="17">'Прил. 18'!вар1</definedName>
    <definedName name="вар1" localSheetId="18">'Прил. 19'!вар1</definedName>
    <definedName name="вар1" localSheetId="3">'Прил. 4'!вар1</definedName>
    <definedName name="вар1" localSheetId="4">'Прил. 5'!вар1</definedName>
    <definedName name="вар1" localSheetId="5">'Прил. 6'!вар1</definedName>
    <definedName name="вар1" localSheetId="6">'Прил. 7'!вар1</definedName>
    <definedName name="вар1">[0]!вар1</definedName>
    <definedName name="вар2" localSheetId="11">'Прил. 12'!вар2</definedName>
    <definedName name="вар2" localSheetId="14">'Прил. 15'!вар2</definedName>
    <definedName name="вар2" localSheetId="15">'Прил. 16'!вар2</definedName>
    <definedName name="вар2" localSheetId="16">'Прил. 17'!вар2</definedName>
    <definedName name="вар2" localSheetId="17">'Прил. 18'!вар2</definedName>
    <definedName name="вар2" localSheetId="18">'Прил. 19'!вар2</definedName>
    <definedName name="вар2" localSheetId="3">'Прил. 4'!вар2</definedName>
    <definedName name="вар2" localSheetId="4">'Прил. 5'!вар2</definedName>
    <definedName name="вар2" localSheetId="5">'Прил. 6'!вар2</definedName>
    <definedName name="вар2" localSheetId="6">'Прил. 7'!вар2</definedName>
    <definedName name="вар2">[0]!вар2</definedName>
    <definedName name="вв" localSheetId="11">[14]ПРОГНОЗ_1!#REF!</definedName>
    <definedName name="вв" localSheetId="14">[14]ПРОГНОЗ_1!#REF!</definedName>
    <definedName name="вв" localSheetId="15">[14]ПРОГНОЗ_1!#REF!</definedName>
    <definedName name="вв" localSheetId="16">[14]ПРОГНОЗ_1!#REF!</definedName>
    <definedName name="вв" localSheetId="17">[14]ПРОГНОЗ_1!#REF!</definedName>
    <definedName name="вв" localSheetId="18">[14]ПРОГНОЗ_1!#REF!</definedName>
    <definedName name="вв" localSheetId="2">[14]ПРОГНОЗ_1!#REF!</definedName>
    <definedName name="вв" localSheetId="3">[14]ПРОГНОЗ_1!#REF!</definedName>
    <definedName name="вв" localSheetId="4">[14]ПРОГНОЗ_1!#REF!</definedName>
    <definedName name="вв" localSheetId="5">[14]ПРОГНОЗ_1!#REF!</definedName>
    <definedName name="вв" localSheetId="6">[14]ПРОГНОЗ_1!#REF!</definedName>
    <definedName name="вв">[14]ПРОГНОЗ_1!#REF!</definedName>
    <definedName name="Вып_н_2003" localSheetId="11">'[15]Текущие цены'!#REF!</definedName>
    <definedName name="Вып_н_2003" localSheetId="14">'[15]Текущие цены'!#REF!</definedName>
    <definedName name="Вып_н_2003" localSheetId="15">'[15]Текущие цены'!#REF!</definedName>
    <definedName name="Вып_н_2003" localSheetId="16">'[15]Текущие цены'!#REF!</definedName>
    <definedName name="Вып_н_2003" localSheetId="17">'[15]Текущие цены'!#REF!</definedName>
    <definedName name="Вып_н_2003" localSheetId="18">'[15]Текущие цены'!#REF!</definedName>
    <definedName name="Вып_н_2003" localSheetId="2">'[15]Текущие цены'!#REF!</definedName>
    <definedName name="Вып_н_2003" localSheetId="3">'[15]Текущие цены'!#REF!</definedName>
    <definedName name="Вып_н_2003" localSheetId="4">'[15]Текущие цены'!#REF!</definedName>
    <definedName name="Вып_н_2003" localSheetId="5">'[15]Текущие цены'!#REF!</definedName>
    <definedName name="Вып_н_2003" localSheetId="6">'[15]Текущие цены'!#REF!</definedName>
    <definedName name="Вып_н_2003">'[15]Текущие цены'!#REF!</definedName>
    <definedName name="вып_н_2004" localSheetId="11">'[15]Текущие цены'!#REF!</definedName>
    <definedName name="вып_н_2004" localSheetId="14">'[15]Текущие цены'!#REF!</definedName>
    <definedName name="вып_н_2004" localSheetId="15">'[15]Текущие цены'!#REF!</definedName>
    <definedName name="вып_н_2004" localSheetId="16">'[15]Текущие цены'!#REF!</definedName>
    <definedName name="вып_н_2004" localSheetId="17">'[15]Текущие цены'!#REF!</definedName>
    <definedName name="вып_н_2004" localSheetId="18">'[15]Текущие цены'!#REF!</definedName>
    <definedName name="вып_н_2004" localSheetId="2">'[15]Текущие цены'!#REF!</definedName>
    <definedName name="вып_н_2004" localSheetId="3">'[15]Текущие цены'!#REF!</definedName>
    <definedName name="вып_н_2004" localSheetId="4">'[15]Текущие цены'!#REF!</definedName>
    <definedName name="вып_н_2004" localSheetId="5">'[15]Текущие цены'!#REF!</definedName>
    <definedName name="вып_н_2004" localSheetId="6">'[15]Текущие цены'!#REF!</definedName>
    <definedName name="вып_н_2004">'[15]Текущие цены'!#REF!</definedName>
    <definedName name="Вып_ОФ_с_пц">[8]рабочий!$Y$202:$AP$224</definedName>
    <definedName name="Вып_оф_с_цпг" localSheetId="11">'[15]Текущие цены'!#REF!</definedName>
    <definedName name="Вып_оф_с_цпг" localSheetId="14">'[15]Текущие цены'!#REF!</definedName>
    <definedName name="Вып_оф_с_цпг" localSheetId="15">'[15]Текущие цены'!#REF!</definedName>
    <definedName name="Вып_оф_с_цпг" localSheetId="16">'[15]Текущие цены'!#REF!</definedName>
    <definedName name="Вып_оф_с_цпг" localSheetId="17">'[15]Текущие цены'!#REF!</definedName>
    <definedName name="Вып_оф_с_цпг" localSheetId="18">'[15]Текущие цены'!#REF!</definedName>
    <definedName name="Вып_оф_с_цпг" localSheetId="2">'[15]Текущие цены'!#REF!</definedName>
    <definedName name="Вып_оф_с_цпг" localSheetId="3">'[15]Текущие цены'!#REF!</definedName>
    <definedName name="Вып_оф_с_цпг" localSheetId="4">'[15]Текущие цены'!#REF!</definedName>
    <definedName name="Вып_оф_с_цпг" localSheetId="5">'[15]Текущие цены'!#REF!</definedName>
    <definedName name="Вып_оф_с_цпг" localSheetId="6">'[15]Текущие цены'!#REF!</definedName>
    <definedName name="Вып_оф_с_цпг">'[15]Текущие цены'!#REF!</definedName>
    <definedName name="Вып_с_новых_ОФ">[8]рабочий!$Y$277:$AP$299</definedName>
    <definedName name="Выход">[16]Управление!$AF$20</definedName>
    <definedName name="гор" localSheetId="11">'Прил. 12'!гор</definedName>
    <definedName name="гор" localSheetId="14">'Прил. 15'!гор</definedName>
    <definedName name="гор" localSheetId="15">'Прил. 16'!гор</definedName>
    <definedName name="гор" localSheetId="16">'Прил. 17'!гор</definedName>
    <definedName name="гор" localSheetId="17">'Прил. 18'!гор</definedName>
    <definedName name="гор" localSheetId="18">'Прил. 19'!гор</definedName>
    <definedName name="гор" localSheetId="3">'Прил. 4'!гор</definedName>
    <definedName name="гор" localSheetId="4">'Прил. 5'!гор</definedName>
    <definedName name="гор" localSheetId="5">'Прил. 6'!гор</definedName>
    <definedName name="гор" localSheetId="6">'Прил. 7'!гор</definedName>
    <definedName name="гор">[0]!гор</definedName>
    <definedName name="гор1" localSheetId="11">'Прил. 12'!гор1</definedName>
    <definedName name="гор1" localSheetId="14">'Прил. 15'!гор1</definedName>
    <definedName name="гор1" localSheetId="15">'Прил. 16'!гор1</definedName>
    <definedName name="гор1" localSheetId="16">'Прил. 17'!гор1</definedName>
    <definedName name="гор1" localSheetId="17">'Прил. 18'!гор1</definedName>
    <definedName name="гор1" localSheetId="18">'Прил. 19'!гор1</definedName>
    <definedName name="гор1" localSheetId="3">'Прил. 4'!гор1</definedName>
    <definedName name="гор1" localSheetId="4">'Прил. 5'!гор1</definedName>
    <definedName name="гор1" localSheetId="5">'Прил. 6'!гор1</definedName>
    <definedName name="гор1" localSheetId="6">'Прил. 7'!гор1</definedName>
    <definedName name="гор1">[0]!гор1</definedName>
    <definedName name="График">"Диагр. 4"</definedName>
    <definedName name="ддд" localSheetId="11">'Прил. 12'!ддд</definedName>
    <definedName name="ддд" localSheetId="14">'Прил. 15'!ддд</definedName>
    <definedName name="ддд" localSheetId="15">'Прил. 16'!ддд</definedName>
    <definedName name="ддд" localSheetId="16">'Прил. 17'!ддд</definedName>
    <definedName name="ддд" localSheetId="17">'Прил. 18'!ддд</definedName>
    <definedName name="ддд" localSheetId="18">'Прил. 19'!ддд</definedName>
    <definedName name="ддд" localSheetId="3">'Прил. 4'!ддд</definedName>
    <definedName name="ддд" localSheetId="4">'Прил. 5'!ддд</definedName>
    <definedName name="ддд" localSheetId="5">'Прил. 6'!ддд</definedName>
    <definedName name="ддд" localSheetId="6">'Прил. 7'!ддд</definedName>
    <definedName name="ддд">[0]!ддд</definedName>
    <definedName name="Дефл_ц_пред_год">'[8]Текущие цены'!$AT$36:$BK$58</definedName>
    <definedName name="Дефлятор_годовой">'[8]Текущие цены'!$Y$4:$AP$27</definedName>
    <definedName name="Дефлятор_цепной">'[8]Текущие цены'!$Y$36:$AP$58</definedName>
    <definedName name="ДС" localSheetId="11">#REF!</definedName>
    <definedName name="ДС" localSheetId="14">#REF!</definedName>
    <definedName name="ДС" localSheetId="15">#REF!</definedName>
    <definedName name="ДС" localSheetId="16">#REF!</definedName>
    <definedName name="ДС" localSheetId="17">#REF!</definedName>
    <definedName name="ДС" localSheetId="18">#REF!</definedName>
    <definedName name="ДС" localSheetId="2">#REF!</definedName>
    <definedName name="ДС" localSheetId="3">#REF!</definedName>
    <definedName name="ДС" localSheetId="4">#REF!</definedName>
    <definedName name="ДС" localSheetId="5">#REF!</definedName>
    <definedName name="ДС" localSheetId="6">#REF!</definedName>
    <definedName name="ДС">#REF!</definedName>
    <definedName name="_xlnm.Print_Titles" localSheetId="9">'Прил. 10'!$5:$6</definedName>
    <definedName name="_xlnm.Print_Titles" localSheetId="10">'Прил. 11'!$5:$6</definedName>
    <definedName name="_xlnm.Print_Titles" localSheetId="3">'Прил. 4'!$5:$6</definedName>
    <definedName name="_xlnm.Print_Titles" localSheetId="6">'Прил. 7'!$5:$5</definedName>
    <definedName name="_xlnm.Print_Titles" localSheetId="7">'Прил. 8'!$A:$A</definedName>
    <definedName name="иии" localSheetId="11">#REF!</definedName>
    <definedName name="иии" localSheetId="14">#REF!</definedName>
    <definedName name="иии" localSheetId="15">#REF!</definedName>
    <definedName name="иии" localSheetId="16">#REF!</definedName>
    <definedName name="иии" localSheetId="17">#REF!</definedName>
    <definedName name="иии" localSheetId="18">#REF!</definedName>
    <definedName name="иии" localSheetId="2">#REF!</definedName>
    <definedName name="иии" localSheetId="3">#REF!</definedName>
    <definedName name="иии" localSheetId="4">#REF!</definedName>
    <definedName name="иии" localSheetId="5">#REF!</definedName>
    <definedName name="иии" localSheetId="6">#REF!</definedName>
    <definedName name="иии">#REF!</definedName>
    <definedName name="ллл" localSheetId="11">#REF!</definedName>
    <definedName name="ллл" localSheetId="14">#REF!</definedName>
    <definedName name="ллл" localSheetId="15">#REF!</definedName>
    <definedName name="ллл" localSheetId="16">#REF!</definedName>
    <definedName name="ллл" localSheetId="17">#REF!</definedName>
    <definedName name="ллл" localSheetId="18">#REF!</definedName>
    <definedName name="ллл" localSheetId="2">#REF!</definedName>
    <definedName name="ллл" localSheetId="3">#REF!</definedName>
    <definedName name="ллл" localSheetId="4">#REF!</definedName>
    <definedName name="ллл" localSheetId="5">#REF!</definedName>
    <definedName name="ллл" localSheetId="6">#REF!</definedName>
    <definedName name="ллл">#REF!</definedName>
    <definedName name="лораловра" localSheetId="11">[17]ПРОГНОЗ_1!#REF!</definedName>
    <definedName name="лораловра" localSheetId="14">[17]ПРОГНОЗ_1!#REF!</definedName>
    <definedName name="лораловра" localSheetId="15">[17]ПРОГНОЗ_1!#REF!</definedName>
    <definedName name="лораловра" localSheetId="16">[17]ПРОГНОЗ_1!#REF!</definedName>
    <definedName name="лораловра" localSheetId="17">[17]ПРОГНОЗ_1!#REF!</definedName>
    <definedName name="лораловра" localSheetId="18">[17]ПРОГНОЗ_1!#REF!</definedName>
    <definedName name="лораловра" localSheetId="2">[17]ПРОГНОЗ_1!#REF!</definedName>
    <definedName name="лораловра" localSheetId="3">[17]ПРОГНОЗ_1!#REF!</definedName>
    <definedName name="лораловра" localSheetId="4">[17]ПРОГНОЗ_1!#REF!</definedName>
    <definedName name="лораловра" localSheetId="5">[17]ПРОГНОЗ_1!#REF!</definedName>
    <definedName name="лораловра" localSheetId="6">[17]ПРОГНОЗ_1!#REF!</definedName>
    <definedName name="лораловра">[17]ПРОГНОЗ_1!#REF!</definedName>
    <definedName name="М1" localSheetId="11">[12]ПРОГНОЗ_1!#REF!</definedName>
    <definedName name="М1" localSheetId="14">[12]ПРОГНОЗ_1!#REF!</definedName>
    <definedName name="М1" localSheetId="15">[12]ПРОГНОЗ_1!#REF!</definedName>
    <definedName name="М1" localSheetId="16">[12]ПРОГНОЗ_1!#REF!</definedName>
    <definedName name="М1" localSheetId="17">[12]ПРОГНОЗ_1!#REF!</definedName>
    <definedName name="М1" localSheetId="18">[12]ПРОГНОЗ_1!#REF!</definedName>
    <definedName name="М1" localSheetId="2">[12]ПРОГНОЗ_1!#REF!</definedName>
    <definedName name="М1" localSheetId="3">[12]ПРОГНОЗ_1!#REF!</definedName>
    <definedName name="М1" localSheetId="4">[12]ПРОГНОЗ_1!#REF!</definedName>
    <definedName name="М1" localSheetId="5">[12]ПРОГНОЗ_1!#REF!</definedName>
    <definedName name="М1" localSheetId="6">[12]ПРОГНОЗ_1!#REF!</definedName>
    <definedName name="М1">[12]ПРОГНОЗ_1!#REF!</definedName>
    <definedName name="Модель2" localSheetId="11">#REF!</definedName>
    <definedName name="Модель2" localSheetId="14">#REF!</definedName>
    <definedName name="Модель2" localSheetId="15">#REF!</definedName>
    <definedName name="Модель2" localSheetId="16">#REF!</definedName>
    <definedName name="Модель2" localSheetId="17">#REF!</definedName>
    <definedName name="Модель2" localSheetId="18">#REF!</definedName>
    <definedName name="Модель2" localSheetId="2">#REF!</definedName>
    <definedName name="Модель2" localSheetId="3">#REF!</definedName>
    <definedName name="Модель2" localSheetId="4">#REF!</definedName>
    <definedName name="Модель2" localSheetId="5">#REF!</definedName>
    <definedName name="Модель2" localSheetId="6">#REF!</definedName>
    <definedName name="Модель2">#REF!</definedName>
    <definedName name="Мониторинг1" localSheetId="11">'[18]Гр5(о)'!#REF!</definedName>
    <definedName name="Мониторинг1" localSheetId="14">'[18]Гр5(о)'!#REF!</definedName>
    <definedName name="Мониторинг1" localSheetId="15">'[18]Гр5(о)'!#REF!</definedName>
    <definedName name="Мониторинг1" localSheetId="16">'[18]Гр5(о)'!#REF!</definedName>
    <definedName name="Мониторинг1" localSheetId="17">'[18]Гр5(о)'!#REF!</definedName>
    <definedName name="Мониторинг1" localSheetId="18">'[18]Гр5(о)'!#REF!</definedName>
    <definedName name="Мониторинг1" localSheetId="2">'[18]Гр5(о)'!#REF!</definedName>
    <definedName name="Мониторинг1" localSheetId="3">'[18]Гр5(о)'!#REF!</definedName>
    <definedName name="Мониторинг1" localSheetId="4">'[18]Гр5(о)'!#REF!</definedName>
    <definedName name="Мониторинг1" localSheetId="5">'[18]Гр5(о)'!#REF!</definedName>
    <definedName name="Мониторинг1" localSheetId="6">'[18]Гр5(о)'!#REF!</definedName>
    <definedName name="Мониторинг1">'[18]Гр5(о)'!#REF!</definedName>
    <definedName name="НДПИ_нефть" localSheetId="11">#REF!</definedName>
    <definedName name="НДПИ_нефть" localSheetId="14">#REF!</definedName>
    <definedName name="НДПИ_нефть" localSheetId="15">#REF!</definedName>
    <definedName name="НДПИ_нефть" localSheetId="16">#REF!</definedName>
    <definedName name="НДПИ_нефть" localSheetId="17">#REF!</definedName>
    <definedName name="НДПИ_нефть" localSheetId="18">#REF!</definedName>
    <definedName name="НДПИ_нефть" localSheetId="2">#REF!</definedName>
    <definedName name="НДПИ_нефть" localSheetId="3">#REF!</definedName>
    <definedName name="НДПИ_нефть" localSheetId="4">#REF!</definedName>
    <definedName name="НДПИ_нефть" localSheetId="5">#REF!</definedName>
    <definedName name="НДПИ_нефть" localSheetId="6">#REF!</definedName>
    <definedName name="НДПИ_нефть">#REF!</definedName>
    <definedName name="новые_ОФ_2003">[8]рабочий!$F$305:$W$327</definedName>
    <definedName name="новые_ОФ_2004">[8]рабочий!$F$335:$W$357</definedName>
    <definedName name="новые_ОФ_а_всего">[8]рабочий!$F$767:$V$789</definedName>
    <definedName name="новые_ОФ_всего">[8]рабочий!$F$1331:$V$1353</definedName>
    <definedName name="новые_ОФ_п_всего">[8]рабочий!$F$1293:$V$1315</definedName>
    <definedName name="нпнврпр" localSheetId="11">'[19]Гр5(о)'!#REF!</definedName>
    <definedName name="нпнврпр" localSheetId="14">'[19]Гр5(о)'!#REF!</definedName>
    <definedName name="нпнврпр" localSheetId="15">'[19]Гр5(о)'!#REF!</definedName>
    <definedName name="нпнврпр" localSheetId="16">'[19]Гр5(о)'!#REF!</definedName>
    <definedName name="нпнврпр" localSheetId="17">'[19]Гр5(о)'!#REF!</definedName>
    <definedName name="нпнврпр" localSheetId="18">'[19]Гр5(о)'!#REF!</definedName>
    <definedName name="нпнврпр" localSheetId="2">'[19]Гр5(о)'!#REF!</definedName>
    <definedName name="нпнврпр" localSheetId="3">'[19]Гр5(о)'!#REF!</definedName>
    <definedName name="нпнврпр" localSheetId="4">'[19]Гр5(о)'!#REF!</definedName>
    <definedName name="нпнврпр" localSheetId="5">'[19]Гр5(о)'!#REF!</definedName>
    <definedName name="нпнврпр" localSheetId="6">'[19]Гр5(о)'!#REF!</definedName>
    <definedName name="нпнврпр">'[19]Гр5(о)'!#REF!</definedName>
    <definedName name="_xlnm.Print_Area" localSheetId="0">'Прил. 1'!$A$1:$B$38</definedName>
    <definedName name="_xlnm.Print_Area" localSheetId="9">'Прил. 10'!$A$1:$N$123</definedName>
    <definedName name="_xlnm.Print_Area" localSheetId="10">'Прил. 11'!$A$1:$N$122</definedName>
    <definedName name="_xlnm.Print_Area" localSheetId="11">'Прил. 12'!$A$1:$B$27</definedName>
    <definedName name="_xlnm.Print_Area" localSheetId="12">'Прил. 13'!$A$1:$N$16</definedName>
    <definedName name="_xlnm.Print_Area" localSheetId="13">'Прил. 14'!$A$1:$N$15</definedName>
    <definedName name="_xlnm.Print_Area" localSheetId="14">'Прил. 15'!$A$1:$B$27</definedName>
    <definedName name="_xlnm.Print_Area" localSheetId="15">'Прил. 16'!$A$1:$E$31</definedName>
    <definedName name="_xlnm.Print_Area" localSheetId="16">'Прил. 17'!$A$1:$E$25</definedName>
    <definedName name="_xlnm.Print_Area" localSheetId="17">'Прил. 18'!$A$1:$D$24</definedName>
    <definedName name="_xlnm.Print_Area" localSheetId="18">'Прил. 19'!$A$1:$E$21</definedName>
    <definedName name="_xlnm.Print_Area" localSheetId="1">'Прил. 2'!$A$1:$G$33</definedName>
    <definedName name="_xlnm.Print_Area" localSheetId="19">'Прил. 20'!$A$1:$N$47</definedName>
    <definedName name="_xlnm.Print_Area" localSheetId="2">'Прил. 3'!$A$1:$K$83</definedName>
    <definedName name="_xlnm.Print_Area" localSheetId="3">'Прил. 4'!$A$1:$D$49</definedName>
    <definedName name="_xlnm.Print_Area" localSheetId="4">'Прил. 5'!$A$1:$B$38</definedName>
    <definedName name="_xlnm.Print_Area" localSheetId="5">'Прил. 6'!$A$1:$B$42</definedName>
    <definedName name="_xlnm.Print_Area" localSheetId="6">'Прил. 7'!$A$1:$B$60</definedName>
    <definedName name="_xlnm.Print_Area" localSheetId="7">'Прил. 8'!$A$1:$J$16</definedName>
    <definedName name="_xlnm.Print_Area" localSheetId="8">'Прил. 9'!$A$1:$N$28</definedName>
    <definedName name="окраска_05">[8]окраска!$C$7:$Z$30</definedName>
    <definedName name="окраска_06">[8]окраска!$C$35:$Z$58</definedName>
    <definedName name="окраска_07">[8]окраска!$C$63:$Z$86</definedName>
    <definedName name="окраска_08">[8]окраска!$C$91:$Z$114</definedName>
    <definedName name="окраска_09">[8]окраска!$C$119:$Z$142</definedName>
    <definedName name="окраска_10">[8]окраска!$C$147:$Z$170</definedName>
    <definedName name="окраска_11">[8]окраска!$C$175:$Z$198</definedName>
    <definedName name="окраска_12">[8]окраска!$C$203:$Z$226</definedName>
    <definedName name="окраска_13">[8]окраска!$C$231:$Z$254</definedName>
    <definedName name="окраска_14">[8]окраска!$C$259:$Z$282</definedName>
    <definedName name="окраска_15">[8]окраска!$C$287:$Z$310</definedName>
    <definedName name="ооо" localSheetId="11">#REF!</definedName>
    <definedName name="ооо" localSheetId="14">#REF!</definedName>
    <definedName name="ооо" localSheetId="15">#REF!</definedName>
    <definedName name="ооо" localSheetId="16">#REF!</definedName>
    <definedName name="ооо" localSheetId="17">#REF!</definedName>
    <definedName name="ооо" localSheetId="18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>#REF!</definedName>
    <definedName name="ОФ_а_с_пц">[8]рабочий!$CI$121:$CY$143</definedName>
    <definedName name="оф_н_а_2003_пц" localSheetId="11">'[15]Текущие цены'!#REF!</definedName>
    <definedName name="оф_н_а_2003_пц" localSheetId="14">'[15]Текущие цены'!#REF!</definedName>
    <definedName name="оф_н_а_2003_пц" localSheetId="15">'[15]Текущие цены'!#REF!</definedName>
    <definedName name="оф_н_а_2003_пц" localSheetId="16">'[15]Текущие цены'!#REF!</definedName>
    <definedName name="оф_н_а_2003_пц" localSheetId="17">'[15]Текущие цены'!#REF!</definedName>
    <definedName name="оф_н_а_2003_пц" localSheetId="18">'[15]Текущие цены'!#REF!</definedName>
    <definedName name="оф_н_а_2003_пц" localSheetId="2">'[15]Текущие цены'!#REF!</definedName>
    <definedName name="оф_н_а_2003_пц" localSheetId="3">'[15]Текущие цены'!#REF!</definedName>
    <definedName name="оф_н_а_2003_пц" localSheetId="4">'[15]Текущие цены'!#REF!</definedName>
    <definedName name="оф_н_а_2003_пц" localSheetId="5">'[15]Текущие цены'!#REF!</definedName>
    <definedName name="оф_н_а_2003_пц" localSheetId="6">'[15]Текущие цены'!#REF!</definedName>
    <definedName name="оф_н_а_2003_пц">'[15]Текущие цены'!#REF!</definedName>
    <definedName name="оф_н_а_2004" localSheetId="11">'[15]Текущие цены'!#REF!</definedName>
    <definedName name="оф_н_а_2004" localSheetId="14">'[15]Текущие цены'!#REF!</definedName>
    <definedName name="оф_н_а_2004" localSheetId="15">'[15]Текущие цены'!#REF!</definedName>
    <definedName name="оф_н_а_2004" localSheetId="16">'[15]Текущие цены'!#REF!</definedName>
    <definedName name="оф_н_а_2004" localSheetId="17">'[15]Текущие цены'!#REF!</definedName>
    <definedName name="оф_н_а_2004" localSheetId="18">'[15]Текущие цены'!#REF!</definedName>
    <definedName name="оф_н_а_2004" localSheetId="2">'[15]Текущие цены'!#REF!</definedName>
    <definedName name="оф_н_а_2004" localSheetId="3">'[15]Текущие цены'!#REF!</definedName>
    <definedName name="оф_н_а_2004" localSheetId="4">'[15]Текущие цены'!#REF!</definedName>
    <definedName name="оф_н_а_2004" localSheetId="5">'[15]Текущие цены'!#REF!</definedName>
    <definedName name="оф_н_а_2004" localSheetId="6">'[15]Текущие цены'!#REF!</definedName>
    <definedName name="оф_н_а_2004">'[15]Текущие цены'!#REF!</definedName>
    <definedName name="ПОКАЗАТЕЛИ_ДОЛГОСР.ПРОГНОЗА" localSheetId="11">'[20]2002(v2)'!#REF!</definedName>
    <definedName name="ПОКАЗАТЕЛИ_ДОЛГОСР.ПРОГНОЗА" localSheetId="14">'[20]2002(v2)'!#REF!</definedName>
    <definedName name="ПОКАЗАТЕЛИ_ДОЛГОСР.ПРОГНОЗА" localSheetId="15">'[20]2002(v2)'!#REF!</definedName>
    <definedName name="ПОКАЗАТЕЛИ_ДОЛГОСР.ПРОГНОЗА" localSheetId="16">'[20]2002(v2)'!#REF!</definedName>
    <definedName name="ПОКАЗАТЕЛИ_ДОЛГОСР.ПРОГНОЗА" localSheetId="17">'[20]2002(v2)'!#REF!</definedName>
    <definedName name="ПОКАЗАТЕЛИ_ДОЛГОСР.ПРОГНОЗА" localSheetId="18">'[20]2002(v2)'!#REF!</definedName>
    <definedName name="ПОКАЗАТЕЛИ_ДОЛГОСР.ПРОГНОЗА" localSheetId="2">'[20]2002(v2)'!#REF!</definedName>
    <definedName name="ПОКАЗАТЕЛИ_ДОЛГОСР.ПРОГНОЗА" localSheetId="3">'[20]2002(v2)'!#REF!</definedName>
    <definedName name="ПОКАЗАТЕЛИ_ДОЛГОСР.ПРОГНОЗА" localSheetId="4">'[20]2002(v2)'!#REF!</definedName>
    <definedName name="ПОКАЗАТЕЛИ_ДОЛГОСР.ПРОГНОЗА" localSheetId="5">'[20]2002(v2)'!#REF!</definedName>
    <definedName name="ПОКАЗАТЕЛИ_ДОЛГОСР.ПРОГНОЗА" localSheetId="6">'[20]2002(v2)'!#REF!</definedName>
    <definedName name="ПОКАЗАТЕЛИ_ДОЛГОСР.ПРОГНОЗА">'[20]2002(v2)'!#REF!</definedName>
    <definedName name="ПОТР._РЫНОКДП" localSheetId="11">[1]vec!#REF!</definedName>
    <definedName name="ПОТР._РЫНОКДП" localSheetId="14">[1]vec!#REF!</definedName>
    <definedName name="ПОТР._РЫНОКДП" localSheetId="15">[1]vec!#REF!</definedName>
    <definedName name="ПОТР._РЫНОКДП" localSheetId="16">[1]vec!#REF!</definedName>
    <definedName name="ПОТР._РЫНОКДП" localSheetId="17">[1]vec!#REF!</definedName>
    <definedName name="ПОТР._РЫНОКДП" localSheetId="18">[1]vec!#REF!</definedName>
    <definedName name="ПОТР._РЫНОКДП" localSheetId="2">[1]vec!#REF!</definedName>
    <definedName name="ПОТР._РЫНОКДП" localSheetId="3">[1]vec!#REF!</definedName>
    <definedName name="ПОТР._РЫНОКДП" localSheetId="4">[1]vec!#REF!</definedName>
    <definedName name="ПОТР._РЫНОКДП" localSheetId="5">[1]vec!#REF!</definedName>
    <definedName name="ПОТР._РЫНОКДП" localSheetId="6">[1]vec!#REF!</definedName>
    <definedName name="ПОТР._РЫНОКДП">[1]vec!#REF!</definedName>
    <definedName name="Потреб_вып_всего" localSheetId="14">'[15]Текущие цены'!#REF!</definedName>
    <definedName name="Потреб_вып_всего" localSheetId="15">'[15]Текущие цены'!#REF!</definedName>
    <definedName name="Потреб_вып_всего" localSheetId="2">'[15]Текущие цены'!#REF!</definedName>
    <definedName name="Потреб_вып_всего" localSheetId="3">'[15]Текущие цены'!#REF!</definedName>
    <definedName name="Потреб_вып_всего" localSheetId="4">'[15]Текущие цены'!#REF!</definedName>
    <definedName name="Потреб_вып_всего" localSheetId="5">'[15]Текущие цены'!#REF!</definedName>
    <definedName name="Потреб_вып_всего">'[15]Текущие цены'!#REF!</definedName>
    <definedName name="Потреб_вып_оф_н_цпг" localSheetId="14">'[15]Текущие цены'!#REF!</definedName>
    <definedName name="Потреб_вып_оф_н_цпг" localSheetId="15">'[15]Текущие цены'!#REF!</definedName>
    <definedName name="Потреб_вып_оф_н_цпг" localSheetId="2">'[15]Текущие цены'!#REF!</definedName>
    <definedName name="Потреб_вып_оф_н_цпг" localSheetId="3">'[15]Текущие цены'!#REF!</definedName>
    <definedName name="Потреб_вып_оф_н_цпг" localSheetId="4">'[15]Текущие цены'!#REF!</definedName>
    <definedName name="Потреб_вып_оф_н_цпг" localSheetId="5">'[15]Текущие цены'!#REF!</definedName>
    <definedName name="Потреб_вып_оф_н_цпг">'[15]Текущие цены'!#REF!</definedName>
    <definedName name="ппп" localSheetId="11">#REF!</definedName>
    <definedName name="ппп" localSheetId="14">#REF!</definedName>
    <definedName name="ппп" localSheetId="15">#REF!</definedName>
    <definedName name="ппп" localSheetId="16">#REF!</definedName>
    <definedName name="ппп" localSheetId="17">#REF!</definedName>
    <definedName name="ппп" localSheetId="18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>#REF!</definedName>
    <definedName name="пппп" localSheetId="11">'[21]2002(v1)'!#REF!</definedName>
    <definedName name="пппп" localSheetId="14">'[21]2002(v1)'!#REF!</definedName>
    <definedName name="пппп" localSheetId="15">'[21]2002(v1)'!#REF!</definedName>
    <definedName name="пппп" localSheetId="16">'[21]2002(v1)'!#REF!</definedName>
    <definedName name="пппп" localSheetId="17">'[21]2002(v1)'!#REF!</definedName>
    <definedName name="пппп" localSheetId="18">'[21]2002(v1)'!#REF!</definedName>
    <definedName name="пппп" localSheetId="2">'[21]2002(v1)'!#REF!</definedName>
    <definedName name="пппп" localSheetId="3">'[21]2002(v1)'!#REF!</definedName>
    <definedName name="пппп" localSheetId="4">'[21]2002(v1)'!#REF!</definedName>
    <definedName name="пппп" localSheetId="5">'[21]2002(v1)'!#REF!</definedName>
    <definedName name="пппп" localSheetId="6">'[21]2002(v1)'!#REF!</definedName>
    <definedName name="пппп">'[21]2002(v1)'!#REF!</definedName>
    <definedName name="ппрорл" localSheetId="14">[22]ПРОГНОЗ_1!#REF!</definedName>
    <definedName name="ппрорл" localSheetId="15">[22]ПРОГНОЗ_1!#REF!</definedName>
    <definedName name="ппрорл" localSheetId="2">[22]ПРОГНОЗ_1!#REF!</definedName>
    <definedName name="ппрорл" localSheetId="3">[22]ПРОГНОЗ_1!#REF!</definedName>
    <definedName name="ппрорл" localSheetId="4">[22]ПРОГНОЗ_1!#REF!</definedName>
    <definedName name="ппрорл" localSheetId="5">[22]ПРОГНОЗ_1!#REF!</definedName>
    <definedName name="ппрорл">[22]ПРОГНОЗ_1!#REF!</definedName>
    <definedName name="пр">[23]Управление!$AF$17</definedName>
    <definedName name="приб">[23]Управление!$AE$20</definedName>
    <definedName name="прибвб2">[23]Управление!$AF$20</definedName>
    <definedName name="прогноз" localSheetId="11">'[24]Гр5(о)'!#REF!</definedName>
    <definedName name="прогноз" localSheetId="14">'[24]Гр5(о)'!#REF!</definedName>
    <definedName name="прогноз" localSheetId="15">'[24]Гр5(о)'!#REF!</definedName>
    <definedName name="прогноз" localSheetId="16">'[24]Гр5(о)'!#REF!</definedName>
    <definedName name="прогноз" localSheetId="17">'[24]Гр5(о)'!#REF!</definedName>
    <definedName name="прогноз" localSheetId="18">'[24]Гр5(о)'!#REF!</definedName>
    <definedName name="прогноз" localSheetId="2">'[24]Гр5(о)'!#REF!</definedName>
    <definedName name="прогноз" localSheetId="3">'[24]Гр5(о)'!#REF!</definedName>
    <definedName name="прогноз" localSheetId="4">'[24]Гр5(о)'!#REF!</definedName>
    <definedName name="прогноз" localSheetId="5">'[24]Гр5(о)'!#REF!</definedName>
    <definedName name="прогноз" localSheetId="6">'[24]Гр5(о)'!#REF!</definedName>
    <definedName name="прогноз">'[24]Гр5(о)'!#REF!</definedName>
    <definedName name="Прогноз_Вып_пц">[8]рабочий!$Y$240:$AP$262</definedName>
    <definedName name="Прогноз_вып_цпг" localSheetId="11">'[15]Текущие цены'!#REF!</definedName>
    <definedName name="Прогноз_вып_цпг" localSheetId="14">'[15]Текущие цены'!#REF!</definedName>
    <definedName name="Прогноз_вып_цпг" localSheetId="15">'[15]Текущие цены'!#REF!</definedName>
    <definedName name="Прогноз_вып_цпг" localSheetId="16">'[15]Текущие цены'!#REF!</definedName>
    <definedName name="Прогноз_вып_цпг" localSheetId="17">'[15]Текущие цены'!#REF!</definedName>
    <definedName name="Прогноз_вып_цпг" localSheetId="18">'[15]Текущие цены'!#REF!</definedName>
    <definedName name="Прогноз_вып_цпг" localSheetId="2">'[15]Текущие цены'!#REF!</definedName>
    <definedName name="Прогноз_вып_цпг" localSheetId="3">'[15]Текущие цены'!#REF!</definedName>
    <definedName name="Прогноз_вып_цпг" localSheetId="4">'[15]Текущие цены'!#REF!</definedName>
    <definedName name="Прогноз_вып_цпг" localSheetId="5">'[15]Текущие цены'!#REF!</definedName>
    <definedName name="Прогноз_вып_цпг" localSheetId="6">'[15]Текущие цены'!#REF!</definedName>
    <definedName name="Прогноз_вып_цпг">'[15]Текущие цены'!#REF!</definedName>
    <definedName name="Прогноз97" localSheetId="11">[22]ПРОГНОЗ_1!#REF!</definedName>
    <definedName name="Прогноз97" localSheetId="14">[22]ПРОГНОЗ_1!#REF!</definedName>
    <definedName name="Прогноз97" localSheetId="15">[22]ПРОГНОЗ_1!#REF!</definedName>
    <definedName name="Прогноз97" localSheetId="16">[22]ПРОГНОЗ_1!#REF!</definedName>
    <definedName name="Прогноз97" localSheetId="17">[22]ПРОГНОЗ_1!#REF!</definedName>
    <definedName name="Прогноз97" localSheetId="18">[22]ПРОГНОЗ_1!#REF!</definedName>
    <definedName name="Прогноз97" localSheetId="2">[22]ПРОГНОЗ_1!#REF!</definedName>
    <definedName name="Прогноз97" localSheetId="3">[22]ПРОГНОЗ_1!#REF!</definedName>
    <definedName name="Прогноз97" localSheetId="4">[22]ПРОГНОЗ_1!#REF!</definedName>
    <definedName name="Прогноз97" localSheetId="5">[22]ПРОГНОЗ_1!#REF!</definedName>
    <definedName name="Прогноз97" localSheetId="6">[22]ПРОГНОЗ_1!#REF!</definedName>
    <definedName name="Прогноз97">[22]ПРОГНОЗ_1!#REF!</definedName>
    <definedName name="рпорлол" localSheetId="11">'[25]Гр5(о)'!#REF!</definedName>
    <definedName name="рпорлол" localSheetId="14">'[25]Гр5(о)'!#REF!</definedName>
    <definedName name="рпорлол" localSheetId="15">'[25]Гр5(о)'!#REF!</definedName>
    <definedName name="рпорлол" localSheetId="16">'[25]Гр5(о)'!#REF!</definedName>
    <definedName name="рпорлол" localSheetId="17">'[25]Гр5(о)'!#REF!</definedName>
    <definedName name="рпорлол" localSheetId="18">'[25]Гр5(о)'!#REF!</definedName>
    <definedName name="рпорлол" localSheetId="2">'[25]Гр5(о)'!#REF!</definedName>
    <definedName name="рпорлол" localSheetId="3">'[25]Гр5(о)'!#REF!</definedName>
    <definedName name="рпорлол" localSheetId="4">'[25]Гр5(о)'!#REF!</definedName>
    <definedName name="рпорлол" localSheetId="5">'[25]Гр5(о)'!#REF!</definedName>
    <definedName name="рпорлол" localSheetId="6">'[25]Гр5(о)'!#REF!</definedName>
    <definedName name="рпорлол">'[25]Гр5(о)'!#REF!</definedName>
    <definedName name="ттт" localSheetId="11">#REF!</definedName>
    <definedName name="ттт" localSheetId="14">#REF!</definedName>
    <definedName name="ттт" localSheetId="15">#REF!</definedName>
    <definedName name="ттт" localSheetId="16">#REF!</definedName>
    <definedName name="ттт" localSheetId="17">#REF!</definedName>
    <definedName name="ттт" localSheetId="18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>#REF!</definedName>
    <definedName name="тттт" localSheetId="11">'Прил. 12'!тттт</definedName>
    <definedName name="тттт" localSheetId="14">'Прил. 15'!тттт</definedName>
    <definedName name="тттт" localSheetId="15">'Прил. 16'!тттт</definedName>
    <definedName name="тттт" localSheetId="16">'Прил. 17'!тттт</definedName>
    <definedName name="тттт" localSheetId="17">'Прил. 18'!тттт</definedName>
    <definedName name="тттт" localSheetId="18">'Прил. 19'!тттт</definedName>
    <definedName name="тттт" localSheetId="3">'Прил. 4'!тттт</definedName>
    <definedName name="тттт" localSheetId="4">'Прил. 5'!тттт</definedName>
    <definedName name="тттт" localSheetId="5">'Прил. 6'!тттт</definedName>
    <definedName name="тттт" localSheetId="6">'Прил. 7'!тттт</definedName>
    <definedName name="тттт">[0]!тттт</definedName>
    <definedName name="тьбтбл" localSheetId="11">'Прил. 12'!тьбтбл</definedName>
    <definedName name="тьбтбл" localSheetId="14">'Прил. 15'!тьбтбл</definedName>
    <definedName name="тьбтбл" localSheetId="15">'Прил. 16'!тьбтбл</definedName>
    <definedName name="тьбтбл" localSheetId="16">'Прил. 17'!тьбтбл</definedName>
    <definedName name="тьбтбл" localSheetId="17">'Прил. 18'!тьбтбл</definedName>
    <definedName name="тьбтбл" localSheetId="18">'Прил. 19'!тьбтбл</definedName>
    <definedName name="тьбтбл" localSheetId="3">'Прил. 4'!тьбтбл</definedName>
    <definedName name="тьбтбл" localSheetId="4">'Прил. 5'!тьбтбл</definedName>
    <definedName name="тьбтбл" localSheetId="5">'Прил. 6'!тьбтбл</definedName>
    <definedName name="тьбтбл" localSheetId="6">'Прил. 7'!тьбтбл</definedName>
    <definedName name="тьбтбл">[0]!тьбтбл</definedName>
    <definedName name="фо_а_н_пц">[8]рабочий!$AR$240:$BI$263</definedName>
    <definedName name="фо_а_с_пц">[8]рабочий!$AS$202:$BI$224</definedName>
    <definedName name="фо_н_03">[8]рабочий!$X$305:$X$327</definedName>
    <definedName name="фо_н_04">[8]рабочий!$X$335:$X$357</definedName>
    <definedName name="фф" localSheetId="11">'[25]Гр5(о)'!#REF!</definedName>
    <definedName name="фф" localSheetId="14">'[25]Гр5(о)'!#REF!</definedName>
    <definedName name="фф" localSheetId="15">'[25]Гр5(о)'!#REF!</definedName>
    <definedName name="фф" localSheetId="16">'[25]Гр5(о)'!#REF!</definedName>
    <definedName name="фф" localSheetId="17">'[25]Гр5(о)'!#REF!</definedName>
    <definedName name="фф" localSheetId="18">'[25]Гр5(о)'!#REF!</definedName>
    <definedName name="фф" localSheetId="2">'[25]Гр5(о)'!#REF!</definedName>
    <definedName name="фф" localSheetId="3">'[25]Гр5(о)'!#REF!</definedName>
    <definedName name="фф" localSheetId="4">'[25]Гр5(о)'!#REF!</definedName>
    <definedName name="фф" localSheetId="5">'[25]Гр5(о)'!#REF!</definedName>
    <definedName name="фф" localSheetId="6">'[25]Гр5(о)'!#REF!</definedName>
    <definedName name="фф">'[25]Гр5(о)'!#REF!</definedName>
    <definedName name="ффф" localSheetId="11">#REF!</definedName>
    <definedName name="ффф" localSheetId="14">#REF!</definedName>
    <definedName name="ффф" localSheetId="15">#REF!</definedName>
    <definedName name="ффф" localSheetId="16">#REF!</definedName>
    <definedName name="ффф" localSheetId="17">#REF!</definedName>
    <definedName name="ффф" localSheetId="18">#REF!</definedName>
    <definedName name="ффф" localSheetId="2">#REF!</definedName>
    <definedName name="ффф" localSheetId="3">#REF!</definedName>
    <definedName name="ффф" localSheetId="4">#REF!</definedName>
    <definedName name="ффф" localSheetId="5">#REF!</definedName>
    <definedName name="ффф" localSheetId="6">#REF!</definedName>
    <definedName name="ффф">#REF!</definedName>
    <definedName name="ььь" localSheetId="11">#REF!</definedName>
    <definedName name="ььь" localSheetId="14">#REF!</definedName>
    <definedName name="ььь" localSheetId="15">#REF!</definedName>
    <definedName name="ььь" localSheetId="16">#REF!</definedName>
    <definedName name="ььь" localSheetId="17">#REF!</definedName>
    <definedName name="ььь" localSheetId="18">#REF!</definedName>
    <definedName name="ььь" localSheetId="2">#REF!</definedName>
    <definedName name="ььь" localSheetId="3">#REF!</definedName>
    <definedName name="ььь" localSheetId="4">#REF!</definedName>
    <definedName name="ььь" localSheetId="5">#REF!</definedName>
    <definedName name="ььь" localSheetId="6">#REF!</definedName>
    <definedName name="ььь">#REF!</definedName>
    <definedName name="э" localSheetId="11">#REF!</definedName>
    <definedName name="э" localSheetId="14">#REF!</definedName>
    <definedName name="э" localSheetId="15">#REF!</definedName>
    <definedName name="э" localSheetId="16">#REF!</definedName>
    <definedName name="э" localSheetId="17">#REF!</definedName>
    <definedName name="э" localSheetId="18">#REF!</definedName>
    <definedName name="э" localSheetId="2">#REF!</definedName>
    <definedName name="э" localSheetId="3">#REF!</definedName>
    <definedName name="э" localSheetId="4">#REF!</definedName>
    <definedName name="э" localSheetId="5">#REF!</definedName>
    <definedName name="э" localSheetId="6">#REF!</definedName>
    <definedName name="э">#REF!</definedName>
    <definedName name="юююю" localSheetId="11">#REF!</definedName>
    <definedName name="юююю" localSheetId="14">#REF!</definedName>
    <definedName name="юююю" localSheetId="15">#REF!</definedName>
    <definedName name="юююю" localSheetId="16">#REF!</definedName>
    <definedName name="юююю" localSheetId="17">#REF!</definedName>
    <definedName name="юююю" localSheetId="18">#REF!</definedName>
    <definedName name="юююю" localSheetId="2">#REF!</definedName>
    <definedName name="юююю" localSheetId="3">#REF!</definedName>
    <definedName name="юююю" localSheetId="4">#REF!</definedName>
    <definedName name="юююю" localSheetId="5">#REF!</definedName>
    <definedName name="юююю" localSheetId="6">#REF!</definedName>
    <definedName name="юююю">#REF!</definedName>
  </definedNames>
  <calcPr calcId="152511"/>
  <fileRecoveryPr repairLoad="1"/>
</workbook>
</file>

<file path=xl/calcChain.xml><?xml version="1.0" encoding="utf-8"?>
<calcChain xmlns="http://schemas.openxmlformats.org/spreadsheetml/2006/main">
  <c r="F9" i="22" l="1"/>
  <c r="G9" i="22"/>
  <c r="H9" i="22"/>
  <c r="J9" i="22"/>
  <c r="L9" i="22"/>
  <c r="N9" i="22"/>
  <c r="C10" i="22"/>
  <c r="H10" i="22" s="1"/>
  <c r="D10" i="22"/>
  <c r="D8" i="22" s="1"/>
  <c r="G8" i="22" s="1"/>
  <c r="E10" i="22"/>
  <c r="F10" i="22" s="1"/>
  <c r="G10" i="22"/>
  <c r="I10" i="22"/>
  <c r="L10" i="22" s="1"/>
  <c r="K10" i="22"/>
  <c r="N10" i="22" s="1"/>
  <c r="M10" i="22"/>
  <c r="M8" i="22" s="1"/>
  <c r="F11" i="22"/>
  <c r="G11" i="22"/>
  <c r="H11" i="22"/>
  <c r="J11" i="22"/>
  <c r="L11" i="22"/>
  <c r="N11" i="22"/>
  <c r="F12" i="22"/>
  <c r="G12" i="22"/>
  <c r="H12" i="22"/>
  <c r="J12" i="22"/>
  <c r="L12" i="22"/>
  <c r="N12" i="22"/>
  <c r="F13" i="22"/>
  <c r="G13" i="22"/>
  <c r="H13" i="22"/>
  <c r="J13" i="22"/>
  <c r="L13" i="22"/>
  <c r="N13" i="22"/>
  <c r="F14" i="22"/>
  <c r="G14" i="22"/>
  <c r="H14" i="22"/>
  <c r="J14" i="22"/>
  <c r="L14" i="22"/>
  <c r="N14" i="22"/>
  <c r="C15" i="22"/>
  <c r="H15" i="22" s="1"/>
  <c r="D15" i="22"/>
  <c r="E15" i="22"/>
  <c r="F15" i="22" s="1"/>
  <c r="G15" i="22"/>
  <c r="I15" i="22"/>
  <c r="L15" i="22" s="1"/>
  <c r="K15" i="22"/>
  <c r="N15" i="22" s="1"/>
  <c r="M15" i="22"/>
  <c r="F16" i="22"/>
  <c r="G16" i="22"/>
  <c r="H16" i="22"/>
  <c r="J16" i="22"/>
  <c r="L16" i="22"/>
  <c r="N16" i="22"/>
  <c r="F17" i="22"/>
  <c r="G17" i="22"/>
  <c r="H17" i="22"/>
  <c r="J17" i="22"/>
  <c r="L17" i="22"/>
  <c r="N17" i="22"/>
  <c r="F18" i="22"/>
  <c r="G18" i="22"/>
  <c r="H18" i="22"/>
  <c r="J18" i="22"/>
  <c r="L18" i="22"/>
  <c r="N18" i="22"/>
  <c r="F19" i="22"/>
  <c r="G19" i="22"/>
  <c r="H19" i="22"/>
  <c r="J19" i="22"/>
  <c r="L19" i="22"/>
  <c r="N19" i="22"/>
  <c r="F20" i="22"/>
  <c r="G20" i="22"/>
  <c r="H20" i="22"/>
  <c r="J20" i="22"/>
  <c r="L20" i="22"/>
  <c r="N20" i="22"/>
  <c r="F21" i="22"/>
  <c r="G21" i="22"/>
  <c r="H21" i="22"/>
  <c r="J21" i="22"/>
  <c r="L21" i="22"/>
  <c r="N21" i="22"/>
  <c r="F22" i="22"/>
  <c r="G22" i="22"/>
  <c r="H22" i="22"/>
  <c r="J22" i="22"/>
  <c r="L22" i="22"/>
  <c r="N22" i="22"/>
  <c r="F23" i="22"/>
  <c r="G23" i="22"/>
  <c r="H23" i="22"/>
  <c r="J23" i="22"/>
  <c r="L23" i="22"/>
  <c r="N23" i="22"/>
  <c r="C24" i="22"/>
  <c r="H24" i="22" s="1"/>
  <c r="D24" i="22"/>
  <c r="E24" i="22"/>
  <c r="F24" i="22" s="1"/>
  <c r="G24" i="22"/>
  <c r="I24" i="22"/>
  <c r="L24" i="22" s="1"/>
  <c r="K24" i="22"/>
  <c r="N24" i="22" s="1"/>
  <c r="M24" i="22"/>
  <c r="F25" i="22"/>
  <c r="G25" i="22"/>
  <c r="H25" i="22"/>
  <c r="J25" i="22"/>
  <c r="L25" i="22"/>
  <c r="N25" i="22"/>
  <c r="F26" i="22"/>
  <c r="G26" i="22"/>
  <c r="H26" i="22"/>
  <c r="J26" i="22"/>
  <c r="L26" i="22"/>
  <c r="N26" i="22"/>
  <c r="F27" i="22"/>
  <c r="G27" i="22"/>
  <c r="H27" i="22"/>
  <c r="J27" i="22"/>
  <c r="L27" i="22"/>
  <c r="N27" i="22"/>
  <c r="F28" i="22"/>
  <c r="G28" i="22"/>
  <c r="H28" i="22"/>
  <c r="J28" i="22"/>
  <c r="L28" i="22"/>
  <c r="N28" i="22"/>
  <c r="F29" i="22"/>
  <c r="G29" i="22"/>
  <c r="H29" i="22"/>
  <c r="J29" i="22"/>
  <c r="L29" i="22"/>
  <c r="N29" i="22"/>
  <c r="F30" i="22"/>
  <c r="G30" i="22"/>
  <c r="H30" i="22"/>
  <c r="J30" i="22"/>
  <c r="L30" i="22"/>
  <c r="N30" i="22"/>
  <c r="F31" i="22"/>
  <c r="G31" i="22"/>
  <c r="H31" i="22"/>
  <c r="J31" i="22"/>
  <c r="L31" i="22"/>
  <c r="N31" i="22"/>
  <c r="C32" i="22"/>
  <c r="H32" i="22" s="1"/>
  <c r="D32" i="22"/>
  <c r="E32" i="22"/>
  <c r="F32" i="22" s="1"/>
  <c r="G32" i="22"/>
  <c r="I32" i="22"/>
  <c r="L32" i="22" s="1"/>
  <c r="K32" i="22"/>
  <c r="N32" i="22" s="1"/>
  <c r="M32" i="22"/>
  <c r="F33" i="22"/>
  <c r="G33" i="22"/>
  <c r="H33" i="22"/>
  <c r="J33" i="22"/>
  <c r="L33" i="22"/>
  <c r="N33" i="22"/>
  <c r="F34" i="22"/>
  <c r="G34" i="22"/>
  <c r="H34" i="22"/>
  <c r="J34" i="22"/>
  <c r="L34" i="22"/>
  <c r="N34" i="22"/>
  <c r="F35" i="22"/>
  <c r="G35" i="22"/>
  <c r="H35" i="22"/>
  <c r="J35" i="22"/>
  <c r="L35" i="22"/>
  <c r="N35" i="22"/>
  <c r="C36" i="22"/>
  <c r="H36" i="22" s="1"/>
  <c r="D36" i="22"/>
  <c r="E36" i="22"/>
  <c r="F36" i="22" s="1"/>
  <c r="G36" i="22"/>
  <c r="I36" i="22"/>
  <c r="L36" i="22" s="1"/>
  <c r="K36" i="22"/>
  <c r="N36" i="22" s="1"/>
  <c r="M36" i="22"/>
  <c r="F37" i="22"/>
  <c r="G37" i="22"/>
  <c r="H37" i="22"/>
  <c r="J37" i="22"/>
  <c r="L37" i="22"/>
  <c r="N37" i="22"/>
  <c r="F38" i="22"/>
  <c r="G38" i="22"/>
  <c r="H38" i="22"/>
  <c r="J38" i="22"/>
  <c r="L38" i="22"/>
  <c r="N38" i="22"/>
  <c r="F39" i="22"/>
  <c r="G39" i="22"/>
  <c r="H39" i="22"/>
  <c r="J39" i="22"/>
  <c r="L39" i="22"/>
  <c r="N39" i="22"/>
  <c r="F40" i="22"/>
  <c r="G40" i="22"/>
  <c r="H40" i="22"/>
  <c r="J40" i="22"/>
  <c r="L40" i="22"/>
  <c r="N40" i="22"/>
  <c r="C41" i="22"/>
  <c r="H41" i="22" s="1"/>
  <c r="D41" i="22"/>
  <c r="E41" i="22"/>
  <c r="F41" i="22" s="1"/>
  <c r="G41" i="22"/>
  <c r="I41" i="22"/>
  <c r="L41" i="22" s="1"/>
  <c r="K41" i="22"/>
  <c r="N41" i="22" s="1"/>
  <c r="M41" i="22"/>
  <c r="F42" i="22"/>
  <c r="G42" i="22"/>
  <c r="H42" i="22"/>
  <c r="J42" i="22"/>
  <c r="L42" i="22"/>
  <c r="N42" i="22"/>
  <c r="F43" i="22"/>
  <c r="G43" i="22"/>
  <c r="H43" i="22"/>
  <c r="J43" i="22"/>
  <c r="L43" i="22"/>
  <c r="N43" i="22"/>
  <c r="F44" i="22"/>
  <c r="G44" i="22"/>
  <c r="H44" i="22"/>
  <c r="J44" i="22"/>
  <c r="L44" i="22"/>
  <c r="N44" i="22"/>
  <c r="F45" i="22"/>
  <c r="G45" i="22"/>
  <c r="H45" i="22"/>
  <c r="J45" i="22"/>
  <c r="L45" i="22"/>
  <c r="N45" i="22"/>
  <c r="F46" i="22"/>
  <c r="G46" i="22"/>
  <c r="H46" i="22"/>
  <c r="J46" i="22"/>
  <c r="L46" i="22"/>
  <c r="N46" i="22"/>
  <c r="B7" i="21"/>
  <c r="B8" i="21"/>
  <c r="B9" i="21"/>
  <c r="B10" i="21"/>
  <c r="B11" i="21"/>
  <c r="C12" i="21"/>
  <c r="D12" i="21"/>
  <c r="D15" i="21" s="1"/>
  <c r="D18" i="21" s="1"/>
  <c r="D21" i="21" s="1"/>
  <c r="E12" i="21"/>
  <c r="E15" i="21" s="1"/>
  <c r="E18" i="21" s="1"/>
  <c r="E21" i="21" s="1"/>
  <c r="B14" i="21"/>
  <c r="B17" i="21"/>
  <c r="B20" i="21"/>
  <c r="B7" i="20"/>
  <c r="C10" i="20"/>
  <c r="B10" i="20" s="1"/>
  <c r="D10" i="20"/>
  <c r="C11" i="20"/>
  <c r="D11" i="20"/>
  <c r="B12" i="20"/>
  <c r="B13" i="20"/>
  <c r="B14" i="20"/>
  <c r="D15" i="20"/>
  <c r="B17" i="20"/>
  <c r="D18" i="20"/>
  <c r="B20" i="20"/>
  <c r="D21" i="20"/>
  <c r="B23" i="20"/>
  <c r="D24" i="20"/>
  <c r="B7" i="19"/>
  <c r="C10" i="19"/>
  <c r="D10" i="19"/>
  <c r="E10" i="19"/>
  <c r="E15" i="19" s="1"/>
  <c r="C11" i="19"/>
  <c r="D11" i="19"/>
  <c r="D15" i="19" s="1"/>
  <c r="E11" i="19"/>
  <c r="B12" i="19"/>
  <c r="B13" i="19"/>
  <c r="B14" i="19"/>
  <c r="B18" i="19"/>
  <c r="C19" i="19"/>
  <c r="D19" i="19"/>
  <c r="D22" i="19" s="1"/>
  <c r="D25" i="19" s="1"/>
  <c r="E19" i="19"/>
  <c r="E22" i="19" s="1"/>
  <c r="E25" i="19" s="1"/>
  <c r="B21" i="19"/>
  <c r="B24" i="19"/>
  <c r="C6" i="18"/>
  <c r="B7" i="18"/>
  <c r="C7" i="18"/>
  <c r="B11" i="18"/>
  <c r="D11" i="18"/>
  <c r="E13" i="18" s="1"/>
  <c r="E20" i="18" s="1"/>
  <c r="E23" i="18" s="1"/>
  <c r="E26" i="18" s="1"/>
  <c r="E29" i="18" s="1"/>
  <c r="C12" i="18"/>
  <c r="B13" i="18"/>
  <c r="B20" i="18" s="1"/>
  <c r="B23" i="18" s="1"/>
  <c r="B26" i="18" s="1"/>
  <c r="B29" i="18" s="1"/>
  <c r="D13" i="18"/>
  <c r="B14" i="18"/>
  <c r="D14" i="18"/>
  <c r="C14" i="18" s="1"/>
  <c r="E14" i="18"/>
  <c r="C15" i="18"/>
  <c r="C16" i="18"/>
  <c r="C17" i="18"/>
  <c r="C18" i="18"/>
  <c r="C19" i="18"/>
  <c r="C22" i="18"/>
  <c r="C25" i="18"/>
  <c r="C28" i="18"/>
  <c r="B9" i="17"/>
  <c r="B11" i="17" s="1"/>
  <c r="B18" i="17" s="1"/>
  <c r="B21" i="17" s="1"/>
  <c r="B24" i="17" s="1"/>
  <c r="B27" i="17" s="1"/>
  <c r="B12" i="17"/>
  <c r="F7" i="16"/>
  <c r="H7" i="16"/>
  <c r="J7" i="16"/>
  <c r="L7" i="16"/>
  <c r="N7" i="16"/>
  <c r="D8" i="16"/>
  <c r="E8" i="16"/>
  <c r="G8" i="16"/>
  <c r="I8" i="16" s="1"/>
  <c r="K8" i="16" s="1"/>
  <c r="F9" i="16"/>
  <c r="H9" i="16"/>
  <c r="J9" i="16"/>
  <c r="F10" i="16"/>
  <c r="G10" i="16"/>
  <c r="J10" i="16" s="1"/>
  <c r="H10" i="16"/>
  <c r="I10" i="16"/>
  <c r="L10" i="16" s="1"/>
  <c r="D11" i="16"/>
  <c r="E11" i="16"/>
  <c r="G11" i="16" s="1"/>
  <c r="I11" i="16" s="1"/>
  <c r="K11" i="16" s="1"/>
  <c r="M11" i="16" s="1"/>
  <c r="F13" i="16"/>
  <c r="H13" i="16"/>
  <c r="F7" i="15"/>
  <c r="H7" i="15"/>
  <c r="J7" i="15"/>
  <c r="L7" i="15"/>
  <c r="N7" i="15"/>
  <c r="D8" i="15"/>
  <c r="E8" i="15"/>
  <c r="G8" i="15" s="1"/>
  <c r="F9" i="15"/>
  <c r="H9" i="15"/>
  <c r="F10" i="15"/>
  <c r="H10" i="15"/>
  <c r="D11" i="15"/>
  <c r="E11" i="15"/>
  <c r="G11" i="15" s="1"/>
  <c r="I11" i="15" s="1"/>
  <c r="K11" i="15" s="1"/>
  <c r="M11" i="15" s="1"/>
  <c r="D12" i="15"/>
  <c r="E12" i="15"/>
  <c r="G12" i="15" s="1"/>
  <c r="I12" i="15" s="1"/>
  <c r="K12" i="15" s="1"/>
  <c r="M12" i="15" s="1"/>
  <c r="F14" i="15"/>
  <c r="H14" i="15"/>
  <c r="B11" i="14"/>
  <c r="B12" i="14"/>
  <c r="B17" i="14" s="1"/>
  <c r="B21" i="14"/>
  <c r="B24" i="14" s="1"/>
  <c r="B27" i="14" s="1"/>
  <c r="D8" i="13"/>
  <c r="E8" i="13"/>
  <c r="F8" i="13"/>
  <c r="G8" i="13"/>
  <c r="H8" i="13"/>
  <c r="I8" i="13"/>
  <c r="J8" i="13"/>
  <c r="K8" i="13"/>
  <c r="L8" i="13"/>
  <c r="M8" i="13"/>
  <c r="N8" i="13"/>
  <c r="F9" i="13"/>
  <c r="H9" i="13"/>
  <c r="J9" i="13"/>
  <c r="L9" i="13"/>
  <c r="N9" i="13"/>
  <c r="F10" i="13"/>
  <c r="H10" i="13"/>
  <c r="J10" i="13"/>
  <c r="L10" i="13"/>
  <c r="N10" i="13"/>
  <c r="F11" i="13"/>
  <c r="H11" i="13"/>
  <c r="J11" i="13"/>
  <c r="L11" i="13"/>
  <c r="N11" i="13"/>
  <c r="F12" i="13"/>
  <c r="H12" i="13"/>
  <c r="J12" i="13"/>
  <c r="L12" i="13"/>
  <c r="N12" i="13"/>
  <c r="F13" i="13"/>
  <c r="H13" i="13"/>
  <c r="J13" i="13"/>
  <c r="L13" i="13"/>
  <c r="N13" i="13"/>
  <c r="D14" i="13"/>
  <c r="E14" i="13"/>
  <c r="F14" i="13"/>
  <c r="G14" i="13"/>
  <c r="H14" i="13"/>
  <c r="I14" i="13"/>
  <c r="J14" i="13"/>
  <c r="K14" i="13"/>
  <c r="L14" i="13"/>
  <c r="M14" i="13"/>
  <c r="N14" i="13"/>
  <c r="F15" i="13"/>
  <c r="H15" i="13"/>
  <c r="J15" i="13"/>
  <c r="L15" i="13"/>
  <c r="N15" i="13"/>
  <c r="F16" i="13"/>
  <c r="H16" i="13"/>
  <c r="J16" i="13"/>
  <c r="L16" i="13"/>
  <c r="N16" i="13"/>
  <c r="F17" i="13"/>
  <c r="H17" i="13"/>
  <c r="J17" i="13"/>
  <c r="L17" i="13"/>
  <c r="N17" i="13"/>
  <c r="D18" i="13"/>
  <c r="E18" i="13"/>
  <c r="F18" i="13"/>
  <c r="G18" i="13"/>
  <c r="H18" i="13"/>
  <c r="I18" i="13"/>
  <c r="J18" i="13"/>
  <c r="K18" i="13"/>
  <c r="L18" i="13"/>
  <c r="M18" i="13"/>
  <c r="N18" i="13"/>
  <c r="F19" i="13"/>
  <c r="H19" i="13"/>
  <c r="J19" i="13"/>
  <c r="L19" i="13"/>
  <c r="N19" i="13"/>
  <c r="F20" i="13"/>
  <c r="H20" i="13"/>
  <c r="J20" i="13"/>
  <c r="L20" i="13"/>
  <c r="N20" i="13"/>
  <c r="D21" i="13"/>
  <c r="E21" i="13"/>
  <c r="H21" i="13" s="1"/>
  <c r="F21" i="13"/>
  <c r="G21" i="13"/>
  <c r="J21" i="13" s="1"/>
  <c r="I21" i="13"/>
  <c r="L21" i="13" s="1"/>
  <c r="K21" i="13"/>
  <c r="N21" i="13" s="1"/>
  <c r="M21" i="13"/>
  <c r="F22" i="13"/>
  <c r="H22" i="13"/>
  <c r="J22" i="13"/>
  <c r="L22" i="13"/>
  <c r="N22" i="13"/>
  <c r="F23" i="13"/>
  <c r="H23" i="13"/>
  <c r="J23" i="13"/>
  <c r="L23" i="13"/>
  <c r="N23" i="13"/>
  <c r="F24" i="13"/>
  <c r="H24" i="13"/>
  <c r="J24" i="13"/>
  <c r="L24" i="13"/>
  <c r="N24" i="13"/>
  <c r="F25" i="13"/>
  <c r="H25" i="13"/>
  <c r="J25" i="13"/>
  <c r="L25" i="13"/>
  <c r="N25" i="13"/>
  <c r="F26" i="13"/>
  <c r="H26" i="13"/>
  <c r="J26" i="13"/>
  <c r="L26" i="13"/>
  <c r="N26" i="13"/>
  <c r="F27" i="13"/>
  <c r="H27" i="13"/>
  <c r="J27" i="13"/>
  <c r="L27" i="13"/>
  <c r="N27" i="13"/>
  <c r="D28" i="13"/>
  <c r="E28" i="13"/>
  <c r="F28" i="13"/>
  <c r="G28" i="13"/>
  <c r="H28" i="13"/>
  <c r="I28" i="13"/>
  <c r="J28" i="13"/>
  <c r="K28" i="13"/>
  <c r="L28" i="13"/>
  <c r="M28" i="13"/>
  <c r="N28" i="13"/>
  <c r="F29" i="13"/>
  <c r="H29" i="13"/>
  <c r="J29" i="13"/>
  <c r="L29" i="13"/>
  <c r="N29" i="13"/>
  <c r="F30" i="13"/>
  <c r="H30" i="13"/>
  <c r="J30" i="13"/>
  <c r="L30" i="13"/>
  <c r="N30" i="13"/>
  <c r="D31" i="13"/>
  <c r="E31" i="13"/>
  <c r="H31" i="13" s="1"/>
  <c r="F31" i="13"/>
  <c r="G31" i="13"/>
  <c r="J31" i="13" s="1"/>
  <c r="I31" i="13"/>
  <c r="L31" i="13" s="1"/>
  <c r="K31" i="13"/>
  <c r="N31" i="13" s="1"/>
  <c r="M31" i="13"/>
  <c r="F32" i="13"/>
  <c r="H32" i="13"/>
  <c r="J32" i="13"/>
  <c r="L32" i="13"/>
  <c r="N32" i="13"/>
  <c r="F33" i="13"/>
  <c r="H33" i="13"/>
  <c r="J33" i="13"/>
  <c r="L33" i="13"/>
  <c r="N33" i="13"/>
  <c r="D34" i="13"/>
  <c r="E34" i="13"/>
  <c r="F34" i="13"/>
  <c r="G34" i="13"/>
  <c r="H34" i="13"/>
  <c r="I34" i="13"/>
  <c r="J34" i="13"/>
  <c r="K34" i="13"/>
  <c r="L34" i="13"/>
  <c r="M34" i="13"/>
  <c r="N34" i="13"/>
  <c r="F35" i="13"/>
  <c r="H35" i="13"/>
  <c r="J35" i="13"/>
  <c r="L35" i="13"/>
  <c r="N35" i="13"/>
  <c r="F36" i="13"/>
  <c r="H36" i="13"/>
  <c r="J36" i="13"/>
  <c r="L36" i="13"/>
  <c r="N36" i="13"/>
  <c r="D37" i="13"/>
  <c r="E37" i="13"/>
  <c r="H37" i="13" s="1"/>
  <c r="F37" i="13"/>
  <c r="G37" i="13"/>
  <c r="J37" i="13" s="1"/>
  <c r="I37" i="13"/>
  <c r="L37" i="13" s="1"/>
  <c r="K37" i="13"/>
  <c r="N37" i="13" s="1"/>
  <c r="M37" i="13"/>
  <c r="F38" i="13"/>
  <c r="H38" i="13"/>
  <c r="J38" i="13"/>
  <c r="L38" i="13"/>
  <c r="N38" i="13"/>
  <c r="F39" i="13"/>
  <c r="H39" i="13"/>
  <c r="J39" i="13"/>
  <c r="L39" i="13"/>
  <c r="N39" i="13"/>
  <c r="F40" i="13"/>
  <c r="H40" i="13"/>
  <c r="J40" i="13"/>
  <c r="L40" i="13"/>
  <c r="N40" i="13"/>
  <c r="F41" i="13"/>
  <c r="H41" i="13"/>
  <c r="J41" i="13"/>
  <c r="L41" i="13"/>
  <c r="N41" i="13"/>
  <c r="F42" i="13"/>
  <c r="H42" i="13"/>
  <c r="J42" i="13"/>
  <c r="L42" i="13"/>
  <c r="N42" i="13"/>
  <c r="A43" i="13"/>
  <c r="A44" i="13"/>
  <c r="I44" i="13"/>
  <c r="K44" i="13"/>
  <c r="L44" i="13"/>
  <c r="M44" i="13"/>
  <c r="A45" i="13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D45" i="13"/>
  <c r="E45" i="13"/>
  <c r="F45" i="13"/>
  <c r="G45" i="13"/>
  <c r="J45" i="13"/>
  <c r="L45" i="13"/>
  <c r="N45" i="13"/>
  <c r="D46" i="13"/>
  <c r="E46" i="13"/>
  <c r="H46" i="13" s="1"/>
  <c r="F46" i="13"/>
  <c r="G46" i="13"/>
  <c r="J46" i="13"/>
  <c r="L46" i="13"/>
  <c r="N46" i="13"/>
  <c r="D47" i="13"/>
  <c r="E47" i="13"/>
  <c r="H47" i="13" s="1"/>
  <c r="F47" i="13"/>
  <c r="G47" i="13"/>
  <c r="J47" i="13"/>
  <c r="L47" i="13"/>
  <c r="N47" i="13"/>
  <c r="D48" i="13"/>
  <c r="E48" i="13"/>
  <c r="H48" i="13" s="1"/>
  <c r="F48" i="13"/>
  <c r="G48" i="13"/>
  <c r="J48" i="13"/>
  <c r="L48" i="13"/>
  <c r="N48" i="13"/>
  <c r="D49" i="13"/>
  <c r="E49" i="13"/>
  <c r="H49" i="13" s="1"/>
  <c r="F49" i="13"/>
  <c r="G49" i="13"/>
  <c r="J49" i="13"/>
  <c r="L49" i="13"/>
  <c r="N49" i="13"/>
  <c r="I50" i="13"/>
  <c r="L50" i="13" s="1"/>
  <c r="K50" i="13"/>
  <c r="N50" i="13" s="1"/>
  <c r="M50" i="13"/>
  <c r="D51" i="13"/>
  <c r="E51" i="13"/>
  <c r="H51" i="13" s="1"/>
  <c r="F51" i="13"/>
  <c r="G51" i="13"/>
  <c r="L51" i="13"/>
  <c r="N51" i="13"/>
  <c r="D52" i="13"/>
  <c r="E52" i="13"/>
  <c r="F52" i="13"/>
  <c r="G52" i="13"/>
  <c r="H52" i="13"/>
  <c r="J52" i="13"/>
  <c r="L52" i="13"/>
  <c r="N52" i="13"/>
  <c r="D53" i="13"/>
  <c r="E53" i="13"/>
  <c r="H53" i="13" s="1"/>
  <c r="F53" i="13"/>
  <c r="G53" i="13"/>
  <c r="J53" i="13" s="1"/>
  <c r="L53" i="13"/>
  <c r="N53" i="13"/>
  <c r="I54" i="13"/>
  <c r="K54" i="13"/>
  <c r="L54" i="13"/>
  <c r="M54" i="13"/>
  <c r="N54" i="13"/>
  <c r="D55" i="13"/>
  <c r="E55" i="13"/>
  <c r="H55" i="13" s="1"/>
  <c r="F55" i="13"/>
  <c r="G55" i="13"/>
  <c r="J55" i="13"/>
  <c r="L55" i="13"/>
  <c r="N55" i="13"/>
  <c r="D56" i="13"/>
  <c r="E56" i="13"/>
  <c r="H56" i="13" s="1"/>
  <c r="F56" i="13"/>
  <c r="G56" i="13"/>
  <c r="J56" i="13" s="1"/>
  <c r="L56" i="13"/>
  <c r="N56" i="13"/>
  <c r="I57" i="13"/>
  <c r="K57" i="13"/>
  <c r="N57" i="13" s="1"/>
  <c r="L57" i="13"/>
  <c r="M57" i="13"/>
  <c r="D58" i="13"/>
  <c r="D57" i="13" s="1"/>
  <c r="F57" i="13" s="1"/>
  <c r="E58" i="13"/>
  <c r="F58" i="13"/>
  <c r="G58" i="13"/>
  <c r="H58" i="13"/>
  <c r="J58" i="13"/>
  <c r="L58" i="13"/>
  <c r="N58" i="13"/>
  <c r="D59" i="13"/>
  <c r="E59" i="13"/>
  <c r="H59" i="13" s="1"/>
  <c r="F59" i="13"/>
  <c r="G59" i="13"/>
  <c r="J59" i="13"/>
  <c r="L59" i="13"/>
  <c r="N59" i="13"/>
  <c r="D60" i="13"/>
  <c r="E60" i="13"/>
  <c r="H60" i="13" s="1"/>
  <c r="F60" i="13"/>
  <c r="G60" i="13"/>
  <c r="J60" i="13"/>
  <c r="L60" i="13"/>
  <c r="N60" i="13"/>
  <c r="D61" i="13"/>
  <c r="E61" i="13"/>
  <c r="H61" i="13" s="1"/>
  <c r="F61" i="13"/>
  <c r="G61" i="13"/>
  <c r="J61" i="13" s="1"/>
  <c r="L61" i="13"/>
  <c r="N61" i="13"/>
  <c r="D62" i="13"/>
  <c r="E62" i="13"/>
  <c r="F62" i="13"/>
  <c r="G62" i="13"/>
  <c r="H62" i="13"/>
  <c r="J62" i="13"/>
  <c r="L62" i="13"/>
  <c r="N62" i="13"/>
  <c r="D63" i="13"/>
  <c r="E63" i="13"/>
  <c r="H63" i="13" s="1"/>
  <c r="F63" i="13"/>
  <c r="G63" i="13"/>
  <c r="J63" i="13"/>
  <c r="L63" i="13"/>
  <c r="N63" i="13"/>
  <c r="I64" i="13"/>
  <c r="K64" i="13"/>
  <c r="N64" i="13" s="1"/>
  <c r="L64" i="13"/>
  <c r="M64" i="13"/>
  <c r="D65" i="13"/>
  <c r="E65" i="13"/>
  <c r="F65" i="13"/>
  <c r="G65" i="13"/>
  <c r="H65" i="13"/>
  <c r="J65" i="13"/>
  <c r="L65" i="13"/>
  <c r="N65" i="13"/>
  <c r="D66" i="13"/>
  <c r="E66" i="13"/>
  <c r="H66" i="13" s="1"/>
  <c r="F66" i="13"/>
  <c r="G66" i="13"/>
  <c r="J66" i="13" s="1"/>
  <c r="L66" i="13"/>
  <c r="N66" i="13"/>
  <c r="I67" i="13"/>
  <c r="K67" i="13"/>
  <c r="N67" i="13" s="1"/>
  <c r="L67" i="13"/>
  <c r="M67" i="13"/>
  <c r="D68" i="13"/>
  <c r="D67" i="13" s="1"/>
  <c r="F67" i="13" s="1"/>
  <c r="E68" i="13"/>
  <c r="F68" i="13"/>
  <c r="G68" i="13"/>
  <c r="H68" i="13"/>
  <c r="J68" i="13"/>
  <c r="L68" i="13"/>
  <c r="N68" i="13"/>
  <c r="D69" i="13"/>
  <c r="E69" i="13"/>
  <c r="H69" i="13" s="1"/>
  <c r="F69" i="13"/>
  <c r="G69" i="13"/>
  <c r="J69" i="13"/>
  <c r="L69" i="13"/>
  <c r="N69" i="13"/>
  <c r="I70" i="13"/>
  <c r="K70" i="13"/>
  <c r="N70" i="13" s="1"/>
  <c r="L70" i="13"/>
  <c r="M70" i="13"/>
  <c r="D71" i="13"/>
  <c r="E71" i="13"/>
  <c r="F71" i="13"/>
  <c r="G71" i="13"/>
  <c r="H71" i="13"/>
  <c r="J71" i="13"/>
  <c r="L71" i="13"/>
  <c r="N71" i="13"/>
  <c r="D72" i="13"/>
  <c r="E72" i="13"/>
  <c r="H72" i="13" s="1"/>
  <c r="F72" i="13"/>
  <c r="G72" i="13"/>
  <c r="J72" i="13" s="1"/>
  <c r="L72" i="13"/>
  <c r="N72" i="13"/>
  <c r="I73" i="13"/>
  <c r="K73" i="13"/>
  <c r="N73" i="13" s="1"/>
  <c r="L73" i="13"/>
  <c r="M73" i="13"/>
  <c r="D74" i="13"/>
  <c r="D73" i="13" s="1"/>
  <c r="F73" i="13" s="1"/>
  <c r="E74" i="13"/>
  <c r="F74" i="13"/>
  <c r="G74" i="13"/>
  <c r="H74" i="13"/>
  <c r="J74" i="13"/>
  <c r="L74" i="13"/>
  <c r="N74" i="13"/>
  <c r="D75" i="13"/>
  <c r="E75" i="13"/>
  <c r="H75" i="13" s="1"/>
  <c r="F75" i="13"/>
  <c r="G75" i="13"/>
  <c r="J75" i="13"/>
  <c r="L75" i="13"/>
  <c r="N75" i="13"/>
  <c r="D76" i="13"/>
  <c r="E76" i="13"/>
  <c r="H76" i="13" s="1"/>
  <c r="F76" i="13"/>
  <c r="G76" i="13"/>
  <c r="J76" i="13"/>
  <c r="L76" i="13"/>
  <c r="N76" i="13"/>
  <c r="D77" i="13"/>
  <c r="E77" i="13"/>
  <c r="H77" i="13" s="1"/>
  <c r="F77" i="13"/>
  <c r="G77" i="13"/>
  <c r="J77" i="13" s="1"/>
  <c r="L77" i="13"/>
  <c r="N77" i="13"/>
  <c r="D78" i="13"/>
  <c r="E78" i="13"/>
  <c r="F78" i="13"/>
  <c r="G78" i="13"/>
  <c r="H78" i="13"/>
  <c r="J78" i="13"/>
  <c r="L78" i="13"/>
  <c r="N78" i="13"/>
  <c r="D80" i="13"/>
  <c r="E80" i="13"/>
  <c r="H80" i="13" s="1"/>
  <c r="F80" i="13"/>
  <c r="G80" i="13"/>
  <c r="J80" i="13" s="1"/>
  <c r="F81" i="13"/>
  <c r="H81" i="13"/>
  <c r="I81" i="13"/>
  <c r="L81" i="13" s="1"/>
  <c r="J81" i="13"/>
  <c r="K81" i="13"/>
  <c r="M81" i="13"/>
  <c r="F82" i="13"/>
  <c r="H82" i="13"/>
  <c r="I82" i="13"/>
  <c r="L82" i="13" s="1"/>
  <c r="J82" i="13"/>
  <c r="K82" i="13"/>
  <c r="N82" i="13" s="1"/>
  <c r="M82" i="13"/>
  <c r="F83" i="13"/>
  <c r="H83" i="13"/>
  <c r="I83" i="13"/>
  <c r="L83" i="13" s="1"/>
  <c r="J83" i="13"/>
  <c r="K83" i="13"/>
  <c r="N83" i="13" s="1"/>
  <c r="M83" i="13"/>
  <c r="F84" i="13"/>
  <c r="H84" i="13"/>
  <c r="I84" i="13"/>
  <c r="L84" i="13" s="1"/>
  <c r="J84" i="13"/>
  <c r="K84" i="13"/>
  <c r="N84" i="13" s="1"/>
  <c r="M84" i="13"/>
  <c r="F85" i="13"/>
  <c r="H85" i="13"/>
  <c r="I85" i="13"/>
  <c r="L85" i="13" s="1"/>
  <c r="J85" i="13"/>
  <c r="K85" i="13"/>
  <c r="N85" i="13" s="1"/>
  <c r="M85" i="13"/>
  <c r="D86" i="13"/>
  <c r="E86" i="13"/>
  <c r="H86" i="13" s="1"/>
  <c r="F86" i="13"/>
  <c r="G86" i="13"/>
  <c r="J86" i="13" s="1"/>
  <c r="F87" i="13"/>
  <c r="H87" i="13"/>
  <c r="I87" i="13"/>
  <c r="L87" i="13" s="1"/>
  <c r="J87" i="13"/>
  <c r="K87" i="13"/>
  <c r="N87" i="13" s="1"/>
  <c r="M87" i="13"/>
  <c r="F88" i="13"/>
  <c r="H88" i="13"/>
  <c r="I88" i="13"/>
  <c r="L88" i="13" s="1"/>
  <c r="J88" i="13"/>
  <c r="K88" i="13"/>
  <c r="N88" i="13" s="1"/>
  <c r="M88" i="13"/>
  <c r="F89" i="13"/>
  <c r="H89" i="13"/>
  <c r="I89" i="13"/>
  <c r="L89" i="13" s="1"/>
  <c r="J89" i="13"/>
  <c r="K89" i="13"/>
  <c r="N89" i="13" s="1"/>
  <c r="M89" i="13"/>
  <c r="D90" i="13"/>
  <c r="E90" i="13"/>
  <c r="F90" i="13"/>
  <c r="G90" i="13"/>
  <c r="H90" i="13"/>
  <c r="J90" i="13"/>
  <c r="F91" i="13"/>
  <c r="H91" i="13"/>
  <c r="I91" i="13"/>
  <c r="J91" i="13"/>
  <c r="K91" i="13"/>
  <c r="M91" i="13"/>
  <c r="F92" i="13"/>
  <c r="H92" i="13"/>
  <c r="I92" i="13"/>
  <c r="L92" i="13" s="1"/>
  <c r="J92" i="13"/>
  <c r="K92" i="13"/>
  <c r="N92" i="13" s="1"/>
  <c r="M92" i="13"/>
  <c r="D93" i="13"/>
  <c r="E93" i="13"/>
  <c r="F93" i="13"/>
  <c r="G93" i="13"/>
  <c r="H93" i="13"/>
  <c r="J93" i="13"/>
  <c r="F94" i="13"/>
  <c r="H94" i="13"/>
  <c r="I94" i="13"/>
  <c r="J94" i="13"/>
  <c r="K94" i="13"/>
  <c r="M94" i="13"/>
  <c r="F95" i="13"/>
  <c r="H95" i="13"/>
  <c r="I95" i="13"/>
  <c r="L95" i="13" s="1"/>
  <c r="J95" i="13"/>
  <c r="K95" i="13"/>
  <c r="N95" i="13" s="1"/>
  <c r="M95" i="13"/>
  <c r="F96" i="13"/>
  <c r="H96" i="13"/>
  <c r="I96" i="13"/>
  <c r="L96" i="13" s="1"/>
  <c r="J96" i="13"/>
  <c r="K96" i="13"/>
  <c r="N96" i="13" s="1"/>
  <c r="M96" i="13"/>
  <c r="F97" i="13"/>
  <c r="H97" i="13"/>
  <c r="I97" i="13"/>
  <c r="L97" i="13" s="1"/>
  <c r="J97" i="13"/>
  <c r="K97" i="13"/>
  <c r="N97" i="13" s="1"/>
  <c r="M97" i="13"/>
  <c r="F98" i="13"/>
  <c r="H98" i="13"/>
  <c r="I98" i="13"/>
  <c r="L98" i="13" s="1"/>
  <c r="J98" i="13"/>
  <c r="K98" i="13"/>
  <c r="N98" i="13" s="1"/>
  <c r="M98" i="13"/>
  <c r="F99" i="13"/>
  <c r="H99" i="13"/>
  <c r="I99" i="13"/>
  <c r="L99" i="13" s="1"/>
  <c r="J99" i="13"/>
  <c r="K99" i="13"/>
  <c r="N99" i="13" s="1"/>
  <c r="M99" i="13"/>
  <c r="D100" i="13"/>
  <c r="E100" i="13"/>
  <c r="F100" i="13"/>
  <c r="G100" i="13"/>
  <c r="H100" i="13"/>
  <c r="J100" i="13"/>
  <c r="F101" i="13"/>
  <c r="H101" i="13"/>
  <c r="I101" i="13"/>
  <c r="J101" i="13"/>
  <c r="K101" i="13"/>
  <c r="M101" i="13"/>
  <c r="F102" i="13"/>
  <c r="H102" i="13"/>
  <c r="I102" i="13"/>
  <c r="L102" i="13" s="1"/>
  <c r="J102" i="13"/>
  <c r="K102" i="13"/>
  <c r="N102" i="13" s="1"/>
  <c r="M102" i="13"/>
  <c r="D103" i="13"/>
  <c r="E103" i="13"/>
  <c r="F103" i="13"/>
  <c r="G103" i="13"/>
  <c r="H103" i="13"/>
  <c r="J103" i="13"/>
  <c r="F104" i="13"/>
  <c r="H104" i="13"/>
  <c r="I104" i="13"/>
  <c r="J104" i="13"/>
  <c r="K104" i="13"/>
  <c r="M104" i="13"/>
  <c r="F105" i="13"/>
  <c r="H105" i="13"/>
  <c r="I105" i="13"/>
  <c r="L105" i="13" s="1"/>
  <c r="J105" i="13"/>
  <c r="K105" i="13"/>
  <c r="N105" i="13" s="1"/>
  <c r="M105" i="13"/>
  <c r="D106" i="13"/>
  <c r="E106" i="13"/>
  <c r="F106" i="13"/>
  <c r="G106" i="13"/>
  <c r="H106" i="13"/>
  <c r="J106" i="13"/>
  <c r="F107" i="13"/>
  <c r="H107" i="13"/>
  <c r="I107" i="13"/>
  <c r="J107" i="13"/>
  <c r="K107" i="13"/>
  <c r="M107" i="13"/>
  <c r="F108" i="13"/>
  <c r="H108" i="13"/>
  <c r="I108" i="13"/>
  <c r="L108" i="13" s="1"/>
  <c r="J108" i="13"/>
  <c r="K108" i="13"/>
  <c r="N108" i="13" s="1"/>
  <c r="M108" i="13"/>
  <c r="D109" i="13"/>
  <c r="E109" i="13"/>
  <c r="F109" i="13"/>
  <c r="G109" i="13"/>
  <c r="H109" i="13"/>
  <c r="J109" i="13"/>
  <c r="F110" i="13"/>
  <c r="H110" i="13"/>
  <c r="I110" i="13"/>
  <c r="J110" i="13"/>
  <c r="K110" i="13"/>
  <c r="M110" i="13"/>
  <c r="F111" i="13"/>
  <c r="H111" i="13"/>
  <c r="I111" i="13"/>
  <c r="L111" i="13" s="1"/>
  <c r="J111" i="13"/>
  <c r="K111" i="13"/>
  <c r="N111" i="13" s="1"/>
  <c r="M111" i="13"/>
  <c r="F112" i="13"/>
  <c r="H112" i="13"/>
  <c r="I112" i="13"/>
  <c r="L112" i="13" s="1"/>
  <c r="J112" i="13"/>
  <c r="K112" i="13"/>
  <c r="N112" i="13" s="1"/>
  <c r="M112" i="13"/>
  <c r="F113" i="13"/>
  <c r="H113" i="13"/>
  <c r="I113" i="13"/>
  <c r="L113" i="13" s="1"/>
  <c r="J113" i="13"/>
  <c r="K113" i="13"/>
  <c r="N113" i="13" s="1"/>
  <c r="M113" i="13"/>
  <c r="F114" i="13"/>
  <c r="H114" i="13"/>
  <c r="I114" i="13"/>
  <c r="L114" i="13" s="1"/>
  <c r="J114" i="13"/>
  <c r="K114" i="13"/>
  <c r="N114" i="13" s="1"/>
  <c r="M114" i="13"/>
  <c r="F116" i="13"/>
  <c r="H116" i="13"/>
  <c r="D117" i="13"/>
  <c r="E117" i="13"/>
  <c r="H118" i="13"/>
  <c r="J118" i="13"/>
  <c r="L118" i="13"/>
  <c r="N118" i="13"/>
  <c r="F119" i="13"/>
  <c r="H119" i="13"/>
  <c r="D8" i="12"/>
  <c r="E8" i="12"/>
  <c r="F8" i="12"/>
  <c r="G8" i="12"/>
  <c r="H8" i="12"/>
  <c r="I8" i="12"/>
  <c r="J8" i="12"/>
  <c r="K8" i="12"/>
  <c r="L8" i="12"/>
  <c r="M8" i="12"/>
  <c r="N8" i="12"/>
  <c r="F9" i="12"/>
  <c r="H9" i="12"/>
  <c r="J9" i="12"/>
  <c r="L9" i="12"/>
  <c r="N9" i="12"/>
  <c r="F10" i="12"/>
  <c r="H10" i="12"/>
  <c r="J10" i="12"/>
  <c r="L10" i="12"/>
  <c r="N10" i="12"/>
  <c r="F11" i="12"/>
  <c r="H11" i="12"/>
  <c r="J11" i="12"/>
  <c r="L11" i="12"/>
  <c r="N11" i="12"/>
  <c r="F12" i="12"/>
  <c r="H12" i="12"/>
  <c r="J12" i="12"/>
  <c r="L12" i="12"/>
  <c r="N12" i="12"/>
  <c r="F13" i="12"/>
  <c r="H13" i="12"/>
  <c r="J13" i="12"/>
  <c r="L13" i="12"/>
  <c r="N13" i="12"/>
  <c r="D14" i="12"/>
  <c r="E14" i="12"/>
  <c r="F14" i="12"/>
  <c r="G14" i="12"/>
  <c r="H14" i="12"/>
  <c r="I14" i="12"/>
  <c r="J14" i="12"/>
  <c r="K14" i="12"/>
  <c r="L14" i="12"/>
  <c r="M14" i="12"/>
  <c r="N14" i="12"/>
  <c r="F15" i="12"/>
  <c r="H15" i="12"/>
  <c r="J15" i="12"/>
  <c r="L15" i="12"/>
  <c r="N15" i="12"/>
  <c r="F16" i="12"/>
  <c r="H16" i="12"/>
  <c r="J16" i="12"/>
  <c r="L16" i="12"/>
  <c r="N16" i="12"/>
  <c r="F17" i="12"/>
  <c r="H17" i="12"/>
  <c r="J17" i="12"/>
  <c r="L17" i="12"/>
  <c r="N17" i="12"/>
  <c r="D18" i="12"/>
  <c r="E18" i="12"/>
  <c r="F18" i="12"/>
  <c r="G18" i="12"/>
  <c r="H18" i="12"/>
  <c r="I18" i="12"/>
  <c r="J18" i="12"/>
  <c r="K18" i="12"/>
  <c r="L18" i="12"/>
  <c r="M18" i="12"/>
  <c r="N18" i="12"/>
  <c r="F19" i="12"/>
  <c r="H19" i="12"/>
  <c r="J19" i="12"/>
  <c r="L19" i="12"/>
  <c r="N19" i="12"/>
  <c r="F20" i="12"/>
  <c r="H20" i="12"/>
  <c r="J20" i="12"/>
  <c r="L20" i="12"/>
  <c r="N20" i="12"/>
  <c r="D21" i="12"/>
  <c r="E21" i="12"/>
  <c r="H21" i="12" s="1"/>
  <c r="F21" i="12"/>
  <c r="G21" i="12"/>
  <c r="J21" i="12" s="1"/>
  <c r="I21" i="12"/>
  <c r="L21" i="12" s="1"/>
  <c r="K21" i="12"/>
  <c r="N21" i="12" s="1"/>
  <c r="M21" i="12"/>
  <c r="F22" i="12"/>
  <c r="H22" i="12"/>
  <c r="J22" i="12"/>
  <c r="L22" i="12"/>
  <c r="N22" i="12"/>
  <c r="F23" i="12"/>
  <c r="H23" i="12"/>
  <c r="J23" i="12"/>
  <c r="L23" i="12"/>
  <c r="N23" i="12"/>
  <c r="F24" i="12"/>
  <c r="H24" i="12"/>
  <c r="J24" i="12"/>
  <c r="L24" i="12"/>
  <c r="N24" i="12"/>
  <c r="F25" i="12"/>
  <c r="H25" i="12"/>
  <c r="J25" i="12"/>
  <c r="L25" i="12"/>
  <c r="N25" i="12"/>
  <c r="F26" i="12"/>
  <c r="H26" i="12"/>
  <c r="J26" i="12"/>
  <c r="L26" i="12"/>
  <c r="N26" i="12"/>
  <c r="F27" i="12"/>
  <c r="H27" i="12"/>
  <c r="J27" i="12"/>
  <c r="L27" i="12"/>
  <c r="N27" i="12"/>
  <c r="D28" i="12"/>
  <c r="E28" i="12"/>
  <c r="F28" i="12"/>
  <c r="G28" i="12"/>
  <c r="H28" i="12"/>
  <c r="I28" i="12"/>
  <c r="J28" i="12"/>
  <c r="K28" i="12"/>
  <c r="L28" i="12"/>
  <c r="M28" i="12"/>
  <c r="N28" i="12"/>
  <c r="F29" i="12"/>
  <c r="H29" i="12"/>
  <c r="J29" i="12"/>
  <c r="L29" i="12"/>
  <c r="N29" i="12"/>
  <c r="F30" i="12"/>
  <c r="H30" i="12"/>
  <c r="J30" i="12"/>
  <c r="L30" i="12"/>
  <c r="N30" i="12"/>
  <c r="D31" i="12"/>
  <c r="E31" i="12"/>
  <c r="H31" i="12" s="1"/>
  <c r="F31" i="12"/>
  <c r="G31" i="12"/>
  <c r="J31" i="12" s="1"/>
  <c r="I31" i="12"/>
  <c r="L31" i="12" s="1"/>
  <c r="K31" i="12"/>
  <c r="N31" i="12" s="1"/>
  <c r="M31" i="12"/>
  <c r="F32" i="12"/>
  <c r="H32" i="12"/>
  <c r="J32" i="12"/>
  <c r="L32" i="12"/>
  <c r="N32" i="12"/>
  <c r="F33" i="12"/>
  <c r="H33" i="12"/>
  <c r="J33" i="12"/>
  <c r="L33" i="12"/>
  <c r="N33" i="12"/>
  <c r="D34" i="12"/>
  <c r="E34" i="12"/>
  <c r="F34" i="12"/>
  <c r="G34" i="12"/>
  <c r="H34" i="12"/>
  <c r="I34" i="12"/>
  <c r="J34" i="12"/>
  <c r="K34" i="12"/>
  <c r="L34" i="12"/>
  <c r="M34" i="12"/>
  <c r="N34" i="12"/>
  <c r="F35" i="12"/>
  <c r="H35" i="12"/>
  <c r="J35" i="12"/>
  <c r="L35" i="12"/>
  <c r="N35" i="12"/>
  <c r="F36" i="12"/>
  <c r="H36" i="12"/>
  <c r="J36" i="12"/>
  <c r="L36" i="12"/>
  <c r="N36" i="12"/>
  <c r="D37" i="12"/>
  <c r="E37" i="12"/>
  <c r="H37" i="12" s="1"/>
  <c r="F37" i="12"/>
  <c r="G37" i="12"/>
  <c r="J37" i="12" s="1"/>
  <c r="I37" i="12"/>
  <c r="L37" i="12" s="1"/>
  <c r="K37" i="12"/>
  <c r="N37" i="12" s="1"/>
  <c r="M37" i="12"/>
  <c r="F38" i="12"/>
  <c r="H38" i="12"/>
  <c r="J38" i="12"/>
  <c r="L38" i="12"/>
  <c r="N38" i="12"/>
  <c r="F39" i="12"/>
  <c r="H39" i="12"/>
  <c r="J39" i="12"/>
  <c r="L39" i="12"/>
  <c r="N39" i="12"/>
  <c r="F40" i="12"/>
  <c r="H40" i="12"/>
  <c r="J40" i="12"/>
  <c r="L40" i="12"/>
  <c r="N40" i="12"/>
  <c r="F41" i="12"/>
  <c r="H41" i="12"/>
  <c r="J41" i="12"/>
  <c r="L41" i="12"/>
  <c r="N41" i="12"/>
  <c r="F42" i="12"/>
  <c r="H42" i="12"/>
  <c r="J42" i="12"/>
  <c r="L42" i="12"/>
  <c r="N42" i="12"/>
  <c r="A43" i="12"/>
  <c r="A44" i="12"/>
  <c r="G44" i="12"/>
  <c r="I44" i="12"/>
  <c r="K44" i="12"/>
  <c r="M44" i="12"/>
  <c r="A45" i="12"/>
  <c r="D45" i="12"/>
  <c r="E45" i="12"/>
  <c r="F45" i="12"/>
  <c r="H45" i="12"/>
  <c r="J45" i="12"/>
  <c r="L45" i="12"/>
  <c r="N45" i="12"/>
  <c r="A46" i="12"/>
  <c r="D46" i="12"/>
  <c r="E46" i="12"/>
  <c r="F46" i="12"/>
  <c r="H46" i="12"/>
  <c r="J46" i="12"/>
  <c r="L46" i="12"/>
  <c r="N46" i="12"/>
  <c r="A47" i="12"/>
  <c r="D47" i="12"/>
  <c r="E47" i="12"/>
  <c r="F47" i="12"/>
  <c r="H47" i="12"/>
  <c r="J47" i="12"/>
  <c r="L47" i="12"/>
  <c r="N47" i="12"/>
  <c r="A48" i="12"/>
  <c r="D48" i="12"/>
  <c r="E48" i="12"/>
  <c r="F48" i="12"/>
  <c r="H48" i="12"/>
  <c r="J48" i="12"/>
  <c r="L48" i="12"/>
  <c r="N48" i="12"/>
  <c r="A49" i="12"/>
  <c r="D49" i="12"/>
  <c r="E49" i="12"/>
  <c r="F49" i="12"/>
  <c r="H49" i="12"/>
  <c r="J49" i="12"/>
  <c r="L49" i="12"/>
  <c r="N49" i="12"/>
  <c r="A50" i="12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G50" i="12"/>
  <c r="I50" i="12"/>
  <c r="J50" i="12"/>
  <c r="K50" i="12"/>
  <c r="L50" i="12"/>
  <c r="M50" i="12"/>
  <c r="N50" i="12"/>
  <c r="D51" i="12"/>
  <c r="E51" i="12"/>
  <c r="F51" i="12"/>
  <c r="H51" i="12"/>
  <c r="J51" i="12"/>
  <c r="L51" i="12"/>
  <c r="N51" i="12"/>
  <c r="D52" i="12"/>
  <c r="E52" i="12"/>
  <c r="F52" i="12"/>
  <c r="H52" i="12"/>
  <c r="J52" i="12"/>
  <c r="L52" i="12"/>
  <c r="N52" i="12"/>
  <c r="D53" i="12"/>
  <c r="E53" i="12"/>
  <c r="F53" i="12"/>
  <c r="H53" i="12"/>
  <c r="J53" i="12"/>
  <c r="L53" i="12"/>
  <c r="N53" i="12"/>
  <c r="G54" i="12"/>
  <c r="J54" i="12" s="1"/>
  <c r="I54" i="12"/>
  <c r="L54" i="12" s="1"/>
  <c r="K54" i="12"/>
  <c r="N54" i="12" s="1"/>
  <c r="M54" i="12"/>
  <c r="D55" i="12"/>
  <c r="E55" i="12"/>
  <c r="F55" i="12"/>
  <c r="H55" i="12"/>
  <c r="J55" i="12"/>
  <c r="L55" i="12"/>
  <c r="N55" i="12"/>
  <c r="D56" i="12"/>
  <c r="E56" i="12"/>
  <c r="F56" i="12"/>
  <c r="H56" i="12"/>
  <c r="J56" i="12"/>
  <c r="L56" i="12"/>
  <c r="N56" i="12"/>
  <c r="G57" i="12"/>
  <c r="I57" i="12"/>
  <c r="J57" i="12"/>
  <c r="K57" i="12"/>
  <c r="L57" i="12"/>
  <c r="M57" i="12"/>
  <c r="N57" i="12"/>
  <c r="D58" i="12"/>
  <c r="E58" i="12"/>
  <c r="F58" i="12"/>
  <c r="H58" i="12"/>
  <c r="J58" i="12"/>
  <c r="L58" i="12"/>
  <c r="N58" i="12"/>
  <c r="D59" i="12"/>
  <c r="E59" i="12"/>
  <c r="F59" i="12"/>
  <c r="H59" i="12"/>
  <c r="J59" i="12"/>
  <c r="L59" i="12"/>
  <c r="N59" i="12"/>
  <c r="D60" i="12"/>
  <c r="E60" i="12"/>
  <c r="F60" i="12"/>
  <c r="H60" i="12"/>
  <c r="J60" i="12"/>
  <c r="L60" i="12"/>
  <c r="N60" i="12"/>
  <c r="D61" i="12"/>
  <c r="E61" i="12"/>
  <c r="F61" i="12"/>
  <c r="H61" i="12"/>
  <c r="J61" i="12"/>
  <c r="L61" i="12"/>
  <c r="N61" i="12"/>
  <c r="D62" i="12"/>
  <c r="E62" i="12"/>
  <c r="F62" i="12"/>
  <c r="H62" i="12"/>
  <c r="J62" i="12"/>
  <c r="L62" i="12"/>
  <c r="N62" i="12"/>
  <c r="D63" i="12"/>
  <c r="E63" i="12"/>
  <c r="F63" i="12"/>
  <c r="H63" i="12"/>
  <c r="J63" i="12"/>
  <c r="L63" i="12"/>
  <c r="N63" i="12"/>
  <c r="G64" i="12"/>
  <c r="J64" i="12" s="1"/>
  <c r="I64" i="12"/>
  <c r="L64" i="12" s="1"/>
  <c r="K64" i="12"/>
  <c r="N64" i="12" s="1"/>
  <c r="M64" i="12"/>
  <c r="D65" i="12"/>
  <c r="E65" i="12"/>
  <c r="F65" i="12"/>
  <c r="H65" i="12"/>
  <c r="J65" i="12"/>
  <c r="L65" i="12"/>
  <c r="N65" i="12"/>
  <c r="D66" i="12"/>
  <c r="E66" i="12"/>
  <c r="F66" i="12"/>
  <c r="H66" i="12"/>
  <c r="J66" i="12"/>
  <c r="L66" i="12"/>
  <c r="N66" i="12"/>
  <c r="G67" i="12"/>
  <c r="I67" i="12"/>
  <c r="J67" i="12"/>
  <c r="K67" i="12"/>
  <c r="L67" i="12"/>
  <c r="M67" i="12"/>
  <c r="N67" i="12"/>
  <c r="D68" i="12"/>
  <c r="E68" i="12"/>
  <c r="F68" i="12"/>
  <c r="H68" i="12"/>
  <c r="J68" i="12"/>
  <c r="L68" i="12"/>
  <c r="N68" i="12"/>
  <c r="D69" i="12"/>
  <c r="E69" i="12"/>
  <c r="F69" i="12"/>
  <c r="H69" i="12"/>
  <c r="J69" i="12"/>
  <c r="L69" i="12"/>
  <c r="N69" i="12"/>
  <c r="G70" i="12"/>
  <c r="J70" i="12" s="1"/>
  <c r="I70" i="12"/>
  <c r="L70" i="12" s="1"/>
  <c r="K70" i="12"/>
  <c r="N70" i="12" s="1"/>
  <c r="M70" i="12"/>
  <c r="D71" i="12"/>
  <c r="E71" i="12"/>
  <c r="F71" i="12"/>
  <c r="H71" i="12"/>
  <c r="J71" i="12"/>
  <c r="L71" i="12"/>
  <c r="N71" i="12"/>
  <c r="D72" i="12"/>
  <c r="E72" i="12"/>
  <c r="F72" i="12"/>
  <c r="H72" i="12"/>
  <c r="J72" i="12"/>
  <c r="L72" i="12"/>
  <c r="N72" i="12"/>
  <c r="G73" i="12"/>
  <c r="I73" i="12"/>
  <c r="J73" i="12"/>
  <c r="K73" i="12"/>
  <c r="L73" i="12"/>
  <c r="M73" i="12"/>
  <c r="N73" i="12"/>
  <c r="D74" i="12"/>
  <c r="E74" i="12"/>
  <c r="F74" i="12"/>
  <c r="H74" i="12"/>
  <c r="J74" i="12"/>
  <c r="L74" i="12"/>
  <c r="N74" i="12"/>
  <c r="D75" i="12"/>
  <c r="E75" i="12"/>
  <c r="F75" i="12"/>
  <c r="H75" i="12"/>
  <c r="J75" i="12"/>
  <c r="L75" i="12"/>
  <c r="N75" i="12"/>
  <c r="D76" i="12"/>
  <c r="E76" i="12"/>
  <c r="F76" i="12"/>
  <c r="H76" i="12"/>
  <c r="J76" i="12"/>
  <c r="L76" i="12"/>
  <c r="N76" i="12"/>
  <c r="D77" i="12"/>
  <c r="E77" i="12"/>
  <c r="F77" i="12"/>
  <c r="H77" i="12"/>
  <c r="J77" i="12"/>
  <c r="L77" i="12"/>
  <c r="N77" i="12"/>
  <c r="D78" i="12"/>
  <c r="E78" i="12"/>
  <c r="F78" i="12"/>
  <c r="H78" i="12"/>
  <c r="J78" i="12"/>
  <c r="L78" i="12"/>
  <c r="N78" i="12"/>
  <c r="D80" i="12"/>
  <c r="E80" i="12"/>
  <c r="F80" i="12"/>
  <c r="H80" i="12"/>
  <c r="F81" i="12"/>
  <c r="G81" i="12"/>
  <c r="H81" i="12"/>
  <c r="I81" i="12"/>
  <c r="J81" i="12"/>
  <c r="K81" i="12"/>
  <c r="L81" i="12"/>
  <c r="M81" i="12"/>
  <c r="N81" i="12"/>
  <c r="F82" i="12"/>
  <c r="G82" i="12"/>
  <c r="H82" i="12"/>
  <c r="I82" i="12"/>
  <c r="J82" i="12"/>
  <c r="K82" i="12"/>
  <c r="L82" i="12"/>
  <c r="M82" i="12"/>
  <c r="N82" i="12"/>
  <c r="F83" i="12"/>
  <c r="G83" i="12"/>
  <c r="H83" i="12"/>
  <c r="I83" i="12"/>
  <c r="J83" i="12"/>
  <c r="K83" i="12"/>
  <c r="L83" i="12"/>
  <c r="M83" i="12"/>
  <c r="N83" i="12"/>
  <c r="F84" i="12"/>
  <c r="G84" i="12"/>
  <c r="H84" i="12"/>
  <c r="I84" i="12"/>
  <c r="J84" i="12"/>
  <c r="K84" i="12"/>
  <c r="L84" i="12"/>
  <c r="M84" i="12"/>
  <c r="N84" i="12"/>
  <c r="F85" i="12"/>
  <c r="G85" i="12"/>
  <c r="H85" i="12"/>
  <c r="I85" i="12"/>
  <c r="J85" i="12"/>
  <c r="K85" i="12"/>
  <c r="L85" i="12"/>
  <c r="M85" i="12"/>
  <c r="N85" i="12"/>
  <c r="D86" i="12"/>
  <c r="E86" i="12"/>
  <c r="F86" i="12"/>
  <c r="H86" i="12"/>
  <c r="F87" i="12"/>
  <c r="G87" i="12"/>
  <c r="H87" i="12"/>
  <c r="I87" i="12"/>
  <c r="K87" i="12"/>
  <c r="M87" i="12"/>
  <c r="F88" i="12"/>
  <c r="G88" i="12"/>
  <c r="J88" i="12" s="1"/>
  <c r="H88" i="12"/>
  <c r="I88" i="12"/>
  <c r="L88" i="12" s="1"/>
  <c r="K88" i="12"/>
  <c r="N88" i="12" s="1"/>
  <c r="M88" i="12"/>
  <c r="F89" i="12"/>
  <c r="G89" i="12"/>
  <c r="J89" i="12" s="1"/>
  <c r="H89" i="12"/>
  <c r="I89" i="12"/>
  <c r="L89" i="12" s="1"/>
  <c r="K89" i="12"/>
  <c r="N89" i="12" s="1"/>
  <c r="M89" i="12"/>
  <c r="D90" i="12"/>
  <c r="E90" i="12"/>
  <c r="F90" i="12"/>
  <c r="H90" i="12"/>
  <c r="F91" i="12"/>
  <c r="G91" i="12"/>
  <c r="H91" i="12"/>
  <c r="I91" i="12"/>
  <c r="J91" i="12"/>
  <c r="K91" i="12"/>
  <c r="L91" i="12"/>
  <c r="M91" i="12"/>
  <c r="N91" i="12"/>
  <c r="F92" i="12"/>
  <c r="G92" i="12"/>
  <c r="H92" i="12"/>
  <c r="I92" i="12"/>
  <c r="J92" i="12"/>
  <c r="K92" i="12"/>
  <c r="L92" i="12"/>
  <c r="M92" i="12"/>
  <c r="N92" i="12"/>
  <c r="D93" i="12"/>
  <c r="E93" i="12"/>
  <c r="F93" i="12"/>
  <c r="H93" i="12"/>
  <c r="F94" i="12"/>
  <c r="G94" i="12"/>
  <c r="H94" i="12"/>
  <c r="I94" i="12"/>
  <c r="K94" i="12"/>
  <c r="M94" i="12"/>
  <c r="M93" i="12" s="1"/>
  <c r="F95" i="12"/>
  <c r="G95" i="12"/>
  <c r="J95" i="12" s="1"/>
  <c r="H95" i="12"/>
  <c r="I95" i="12"/>
  <c r="L95" i="12" s="1"/>
  <c r="K95" i="12"/>
  <c r="M95" i="12"/>
  <c r="N95" i="12"/>
  <c r="F96" i="12"/>
  <c r="G96" i="12"/>
  <c r="H96" i="12"/>
  <c r="I96" i="12"/>
  <c r="J96" i="12"/>
  <c r="K96" i="12"/>
  <c r="L96" i="12"/>
  <c r="M96" i="12"/>
  <c r="N96" i="12"/>
  <c r="F97" i="12"/>
  <c r="G97" i="12"/>
  <c r="H97" i="12"/>
  <c r="I97" i="12"/>
  <c r="J97" i="12"/>
  <c r="K97" i="12"/>
  <c r="L97" i="12"/>
  <c r="M97" i="12"/>
  <c r="N97" i="12"/>
  <c r="F98" i="12"/>
  <c r="G98" i="12"/>
  <c r="H98" i="12"/>
  <c r="I98" i="12"/>
  <c r="J98" i="12"/>
  <c r="K98" i="12"/>
  <c r="L98" i="12"/>
  <c r="M98" i="12"/>
  <c r="N98" i="12"/>
  <c r="F99" i="12"/>
  <c r="G99" i="12"/>
  <c r="H99" i="12"/>
  <c r="I99" i="12"/>
  <c r="J99" i="12"/>
  <c r="K99" i="12"/>
  <c r="L99" i="12"/>
  <c r="M99" i="12"/>
  <c r="N99" i="12"/>
  <c r="D100" i="12"/>
  <c r="F100" i="12" s="1"/>
  <c r="E100" i="12"/>
  <c r="H100" i="12"/>
  <c r="F101" i="12"/>
  <c r="G101" i="12"/>
  <c r="H101" i="12"/>
  <c r="I101" i="12"/>
  <c r="L101" i="12" s="1"/>
  <c r="K101" i="12"/>
  <c r="M101" i="12"/>
  <c r="F102" i="12"/>
  <c r="G102" i="12"/>
  <c r="J102" i="12" s="1"/>
  <c r="H102" i="12"/>
  <c r="I102" i="12"/>
  <c r="L102" i="12" s="1"/>
  <c r="K102" i="12"/>
  <c r="N102" i="12" s="1"/>
  <c r="M102" i="12"/>
  <c r="D103" i="12"/>
  <c r="E103" i="12"/>
  <c r="H103" i="12" s="1"/>
  <c r="F103" i="12"/>
  <c r="F104" i="12"/>
  <c r="G104" i="12"/>
  <c r="H104" i="12"/>
  <c r="I104" i="12"/>
  <c r="J104" i="12"/>
  <c r="K104" i="12"/>
  <c r="L104" i="12"/>
  <c r="M104" i="12"/>
  <c r="N104" i="12"/>
  <c r="F105" i="12"/>
  <c r="G105" i="12"/>
  <c r="H105" i="12"/>
  <c r="I105" i="12"/>
  <c r="J105" i="12"/>
  <c r="K105" i="12"/>
  <c r="L105" i="12"/>
  <c r="M105" i="12"/>
  <c r="N105" i="12"/>
  <c r="D106" i="12"/>
  <c r="E106" i="12"/>
  <c r="F106" i="12"/>
  <c r="H106" i="12"/>
  <c r="F107" i="12"/>
  <c r="G107" i="12"/>
  <c r="H107" i="12"/>
  <c r="I107" i="12"/>
  <c r="L107" i="12" s="1"/>
  <c r="K107" i="12"/>
  <c r="M107" i="12"/>
  <c r="F108" i="12"/>
  <c r="G108" i="12"/>
  <c r="J108" i="12" s="1"/>
  <c r="H108" i="12"/>
  <c r="I108" i="12"/>
  <c r="L108" i="12" s="1"/>
  <c r="K108" i="12"/>
  <c r="N108" i="12" s="1"/>
  <c r="M108" i="12"/>
  <c r="D109" i="12"/>
  <c r="E109" i="12"/>
  <c r="H109" i="12" s="1"/>
  <c r="F109" i="12"/>
  <c r="F110" i="12"/>
  <c r="G110" i="12"/>
  <c r="H110" i="12"/>
  <c r="I110" i="12"/>
  <c r="J110" i="12"/>
  <c r="K110" i="12"/>
  <c r="L110" i="12"/>
  <c r="M110" i="12"/>
  <c r="N110" i="12"/>
  <c r="F111" i="12"/>
  <c r="G111" i="12"/>
  <c r="H111" i="12"/>
  <c r="I111" i="12"/>
  <c r="J111" i="12"/>
  <c r="K111" i="12"/>
  <c r="L111" i="12"/>
  <c r="M111" i="12"/>
  <c r="N111" i="12"/>
  <c r="F112" i="12"/>
  <c r="G112" i="12"/>
  <c r="H112" i="12"/>
  <c r="I112" i="12"/>
  <c r="J112" i="12"/>
  <c r="K112" i="12"/>
  <c r="L112" i="12"/>
  <c r="M112" i="12"/>
  <c r="N112" i="12"/>
  <c r="F113" i="12"/>
  <c r="G113" i="12"/>
  <c r="H113" i="12"/>
  <c r="I113" i="12"/>
  <c r="J113" i="12"/>
  <c r="K113" i="12"/>
  <c r="L113" i="12"/>
  <c r="M113" i="12"/>
  <c r="N113" i="12"/>
  <c r="F114" i="12"/>
  <c r="G114" i="12"/>
  <c r="H114" i="12"/>
  <c r="I114" i="12"/>
  <c r="J114" i="12"/>
  <c r="K114" i="12"/>
  <c r="L114" i="12"/>
  <c r="M114" i="12"/>
  <c r="N114" i="12"/>
  <c r="F116" i="12"/>
  <c r="H116" i="12"/>
  <c r="D118" i="12"/>
  <c r="E118" i="12"/>
  <c r="H119" i="12"/>
  <c r="L119" i="12"/>
  <c r="N119" i="12"/>
  <c r="F120" i="12"/>
  <c r="H120" i="12"/>
  <c r="F7" i="11"/>
  <c r="H7" i="11"/>
  <c r="J7" i="11"/>
  <c r="L7" i="11"/>
  <c r="N7" i="11"/>
  <c r="F8" i="11"/>
  <c r="H8" i="11"/>
  <c r="J8" i="11"/>
  <c r="L8" i="11"/>
  <c r="N8" i="11"/>
  <c r="D9" i="11"/>
  <c r="E9" i="11"/>
  <c r="F9" i="11"/>
  <c r="D10" i="11"/>
  <c r="G10" i="11" s="1"/>
  <c r="I10" i="11" s="1"/>
  <c r="E10" i="11"/>
  <c r="F10" i="11"/>
  <c r="F11" i="11"/>
  <c r="H11" i="11"/>
  <c r="H12" i="11"/>
  <c r="D13" i="11"/>
  <c r="E13" i="11"/>
  <c r="H13" i="11" s="1"/>
  <c r="F13" i="11"/>
  <c r="F14" i="11"/>
  <c r="G14" i="11"/>
  <c r="H14" i="11"/>
  <c r="I14" i="11"/>
  <c r="J14" i="11"/>
  <c r="K14" i="11"/>
  <c r="L14" i="11"/>
  <c r="M14" i="11"/>
  <c r="N14" i="11"/>
  <c r="F15" i="11"/>
  <c r="G15" i="11"/>
  <c r="J15" i="11" s="1"/>
  <c r="H15" i="11"/>
  <c r="I15" i="11"/>
  <c r="L15" i="11" s="1"/>
  <c r="D16" i="11"/>
  <c r="D17" i="11" s="1"/>
  <c r="E16" i="11"/>
  <c r="E17" i="11" s="1"/>
  <c r="F16" i="11"/>
  <c r="H16" i="11"/>
  <c r="F18" i="11"/>
  <c r="G18" i="11"/>
  <c r="J18" i="11" s="1"/>
  <c r="H18" i="11"/>
  <c r="I18" i="11"/>
  <c r="L18" i="11" s="1"/>
  <c r="K18" i="11"/>
  <c r="N18" i="11" s="1"/>
  <c r="D19" i="11"/>
  <c r="D20" i="11" s="1"/>
  <c r="E19" i="11"/>
  <c r="F19" i="11"/>
  <c r="H19" i="11"/>
  <c r="E20" i="11"/>
  <c r="E21" i="11" s="1"/>
  <c r="F22" i="11"/>
  <c r="H22" i="11"/>
  <c r="D24" i="11"/>
  <c r="E24" i="11"/>
  <c r="G24" i="11" s="1"/>
  <c r="I24" i="11" s="1"/>
  <c r="K24" i="11" s="1"/>
  <c r="M24" i="11" s="1"/>
  <c r="F26" i="11"/>
  <c r="H26" i="11"/>
  <c r="C7" i="10"/>
  <c r="D7" i="10" s="1"/>
  <c r="E7" i="10" s="1"/>
  <c r="F7" i="10" s="1"/>
  <c r="G7" i="10" s="1"/>
  <c r="H7" i="10" s="1"/>
  <c r="I7" i="10" s="1"/>
  <c r="J7" i="10" s="1"/>
  <c r="D8" i="10"/>
  <c r="F8" i="10" s="1"/>
  <c r="G8" i="10"/>
  <c r="G11" i="10" s="1"/>
  <c r="D9" i="10"/>
  <c r="F9" i="10"/>
  <c r="G9" i="10"/>
  <c r="D10" i="10"/>
  <c r="F10" i="10" s="1"/>
  <c r="G10" i="10"/>
  <c r="D11" i="10"/>
  <c r="F11" i="10" s="1"/>
  <c r="D12" i="10"/>
  <c r="F12" i="10" s="1"/>
  <c r="D13" i="10"/>
  <c r="F13" i="10" s="1"/>
  <c r="D14" i="10"/>
  <c r="F14" i="10" s="1"/>
  <c r="B14" i="9"/>
  <c r="B17" i="9" s="1"/>
  <c r="B21" i="9"/>
  <c r="B24" i="9" s="1"/>
  <c r="B28" i="9"/>
  <c r="B31" i="9" s="1"/>
  <c r="B33" i="9"/>
  <c r="B35" i="9" s="1"/>
  <c r="B36" i="9"/>
  <c r="B40" i="9"/>
  <c r="B11" i="8"/>
  <c r="B19" i="8" s="1"/>
  <c r="B27" i="8" s="1"/>
  <c r="B32" i="8" s="1"/>
  <c r="B36" i="8" s="1"/>
  <c r="B40" i="8" s="1"/>
  <c r="B20" i="8"/>
  <c r="B9" i="7"/>
  <c r="B15" i="7" s="1"/>
  <c r="B23" i="7" s="1"/>
  <c r="B28" i="7" s="1"/>
  <c r="B32" i="7" s="1"/>
  <c r="B36" i="7" s="1"/>
  <c r="B16" i="7"/>
  <c r="C7" i="6"/>
  <c r="D7" i="6"/>
  <c r="B7" i="6" s="1"/>
  <c r="B8" i="6"/>
  <c r="B9" i="6"/>
  <c r="B10" i="6"/>
  <c r="B12" i="6"/>
  <c r="B13" i="6"/>
  <c r="B14" i="6"/>
  <c r="C15" i="6"/>
  <c r="D15" i="6"/>
  <c r="B20" i="6"/>
  <c r="C21" i="6"/>
  <c r="D21" i="6"/>
  <c r="D26" i="6" s="1"/>
  <c r="D34" i="6" s="1"/>
  <c r="D39" i="6" s="1"/>
  <c r="D43" i="6" s="1"/>
  <c r="D47" i="6" s="1"/>
  <c r="B22" i="6"/>
  <c r="B23" i="6"/>
  <c r="C26" i="6"/>
  <c r="B26" i="6" s="1"/>
  <c r="C27" i="6"/>
  <c r="D27" i="6"/>
  <c r="B27" i="6" s="1"/>
  <c r="B28" i="6"/>
  <c r="B29" i="6"/>
  <c r="B30" i="6"/>
  <c r="B31" i="6"/>
  <c r="B32" i="6"/>
  <c r="B33" i="6"/>
  <c r="C34" i="6"/>
  <c r="B34" i="6" s="1"/>
  <c r="B38" i="6"/>
  <c r="C39" i="6"/>
  <c r="B39" i="6" s="1"/>
  <c r="B42" i="6"/>
  <c r="C43" i="6"/>
  <c r="B43" i="6" s="1"/>
  <c r="B46" i="6"/>
  <c r="C47" i="6"/>
  <c r="B47" i="6" s="1"/>
  <c r="H7" i="5"/>
  <c r="I7" i="5"/>
  <c r="B7" i="5" s="1"/>
  <c r="C8" i="5"/>
  <c r="B8" i="5" s="1"/>
  <c r="D8" i="5"/>
  <c r="E8" i="5"/>
  <c r="F8" i="5"/>
  <c r="G8" i="5"/>
  <c r="H8" i="5"/>
  <c r="I8" i="5"/>
  <c r="E11" i="5"/>
  <c r="F11" i="5"/>
  <c r="E14" i="5"/>
  <c r="F14" i="5"/>
  <c r="E15" i="5"/>
  <c r="F15" i="5"/>
  <c r="C16" i="5"/>
  <c r="D16" i="5"/>
  <c r="E16" i="5"/>
  <c r="F16" i="5"/>
  <c r="G16" i="5"/>
  <c r="C20" i="5"/>
  <c r="C22" i="5" s="1"/>
  <c r="C30" i="5" s="1"/>
  <c r="D20" i="5"/>
  <c r="E20" i="5"/>
  <c r="E22" i="5" s="1"/>
  <c r="E30" i="5" s="1"/>
  <c r="E36" i="5" s="1"/>
  <c r="E41" i="5" s="1"/>
  <c r="E46" i="5" s="1"/>
  <c r="F20" i="5"/>
  <c r="G20" i="5"/>
  <c r="G22" i="5" s="1"/>
  <c r="G30" i="5" s="1"/>
  <c r="G36" i="5" s="1"/>
  <c r="G41" i="5" s="1"/>
  <c r="G46" i="5" s="1"/>
  <c r="E21" i="5"/>
  <c r="F21" i="5"/>
  <c r="D22" i="5"/>
  <c r="D30" i="5" s="1"/>
  <c r="D36" i="5" s="1"/>
  <c r="D41" i="5" s="1"/>
  <c r="D46" i="5" s="1"/>
  <c r="F22" i="5"/>
  <c r="F30" i="5" s="1"/>
  <c r="F36" i="5" s="1"/>
  <c r="F41" i="5" s="1"/>
  <c r="F46" i="5" s="1"/>
  <c r="J22" i="5"/>
  <c r="J30" i="5" s="1"/>
  <c r="J36" i="5" s="1"/>
  <c r="J41" i="5" s="1"/>
  <c r="J46" i="5" s="1"/>
  <c r="K22" i="5"/>
  <c r="C23" i="5"/>
  <c r="D23" i="5"/>
  <c r="E23" i="5"/>
  <c r="F23" i="5"/>
  <c r="G23" i="5"/>
  <c r="J23" i="5"/>
  <c r="K23" i="5"/>
  <c r="I30" i="5"/>
  <c r="K30" i="5"/>
  <c r="K36" i="5" s="1"/>
  <c r="K41" i="5" s="1"/>
  <c r="K46" i="5" s="1"/>
  <c r="C33" i="5"/>
  <c r="D33" i="5"/>
  <c r="E33" i="5"/>
  <c r="F33" i="5"/>
  <c r="G33" i="5"/>
  <c r="E34" i="5"/>
  <c r="F34" i="5"/>
  <c r="C38" i="5"/>
  <c r="D38" i="5"/>
  <c r="E38" i="5"/>
  <c r="F38" i="5"/>
  <c r="G38" i="5"/>
  <c r="E39" i="5"/>
  <c r="F39" i="5"/>
  <c r="I41" i="5"/>
  <c r="C43" i="5"/>
  <c r="D43" i="5"/>
  <c r="E43" i="5"/>
  <c r="F43" i="5"/>
  <c r="G43" i="5"/>
  <c r="E44" i="5"/>
  <c r="F44" i="5"/>
  <c r="B74" i="5"/>
  <c r="H30" i="5" s="1"/>
  <c r="C74" i="5"/>
  <c r="B77" i="5"/>
  <c r="H36" i="5" s="1"/>
  <c r="C77" i="5"/>
  <c r="I36" i="5" s="1"/>
  <c r="B80" i="5"/>
  <c r="H41" i="5" s="1"/>
  <c r="C80" i="5"/>
  <c r="B83" i="5"/>
  <c r="H46" i="5" s="1"/>
  <c r="C83" i="5"/>
  <c r="I46" i="5" s="1"/>
  <c r="B7" i="4"/>
  <c r="C10" i="4"/>
  <c r="C12" i="4"/>
  <c r="C13" i="4"/>
  <c r="D13" i="4"/>
  <c r="E13" i="4"/>
  <c r="E18" i="4" s="1"/>
  <c r="E21" i="4" s="1"/>
  <c r="E24" i="4" s="1"/>
  <c r="E27" i="4" s="1"/>
  <c r="G13" i="4"/>
  <c r="G18" i="4" s="1"/>
  <c r="G21" i="4" s="1"/>
  <c r="G24" i="4" s="1"/>
  <c r="G27" i="4" s="1"/>
  <c r="C14" i="4"/>
  <c r="B14" i="4" s="1"/>
  <c r="D14" i="4"/>
  <c r="E14" i="4"/>
  <c r="F14" i="4"/>
  <c r="G14" i="4"/>
  <c r="B15" i="4"/>
  <c r="B16" i="4"/>
  <c r="B17" i="4"/>
  <c r="D18" i="4"/>
  <c r="D21" i="4" s="1"/>
  <c r="D24" i="4" s="1"/>
  <c r="D27" i="4" s="1"/>
  <c r="B20" i="4"/>
  <c r="B23" i="4"/>
  <c r="B26" i="4"/>
  <c r="D30" i="4"/>
  <c r="B33" i="4"/>
  <c r="C33" i="4"/>
  <c r="D33" i="4"/>
  <c r="E33" i="4"/>
  <c r="E30" i="4" s="1"/>
  <c r="F13" i="4" s="1"/>
  <c r="F18" i="4" s="1"/>
  <c r="F21" i="4" s="1"/>
  <c r="F24" i="4" s="1"/>
  <c r="F27" i="4" s="1"/>
  <c r="H21" i="11" l="1"/>
  <c r="E23" i="11"/>
  <c r="M18" i="11"/>
  <c r="K15" i="11"/>
  <c r="G9" i="11"/>
  <c r="K106" i="12"/>
  <c r="N106" i="12" s="1"/>
  <c r="G106" i="12"/>
  <c r="J106" i="12" s="1"/>
  <c r="K100" i="12"/>
  <c r="N100" i="12" s="1"/>
  <c r="G100" i="12"/>
  <c r="J100" i="12" s="1"/>
  <c r="G93" i="12"/>
  <c r="J93" i="12" s="1"/>
  <c r="J94" i="12"/>
  <c r="I86" i="12"/>
  <c r="L86" i="12" s="1"/>
  <c r="L87" i="12"/>
  <c r="G118" i="12"/>
  <c r="M109" i="12"/>
  <c r="K109" i="12"/>
  <c r="N109" i="12" s="1"/>
  <c r="I109" i="12"/>
  <c r="L109" i="12" s="1"/>
  <c r="G109" i="12"/>
  <c r="J109" i="12" s="1"/>
  <c r="N107" i="12"/>
  <c r="J107" i="12"/>
  <c r="M103" i="12"/>
  <c r="K103" i="12"/>
  <c r="N103" i="12" s="1"/>
  <c r="I103" i="12"/>
  <c r="L103" i="12" s="1"/>
  <c r="G103" i="12"/>
  <c r="J103" i="12" s="1"/>
  <c r="N101" i="12"/>
  <c r="J101" i="12"/>
  <c r="K93" i="12"/>
  <c r="N93" i="12" s="1"/>
  <c r="N94" i="12"/>
  <c r="K86" i="12"/>
  <c r="N86" i="12" s="1"/>
  <c r="N87" i="12"/>
  <c r="D73" i="12"/>
  <c r="F73" i="12" s="1"/>
  <c r="E70" i="12"/>
  <c r="H70" i="12" s="1"/>
  <c r="D67" i="12"/>
  <c r="F67" i="12" s="1"/>
  <c r="E64" i="12"/>
  <c r="H64" i="12" s="1"/>
  <c r="D57" i="12"/>
  <c r="F57" i="12" s="1"/>
  <c r="E54" i="12"/>
  <c r="H54" i="12" s="1"/>
  <c r="M43" i="12"/>
  <c r="I43" i="12"/>
  <c r="L43" i="12" s="1"/>
  <c r="L44" i="12"/>
  <c r="M106" i="12"/>
  <c r="I106" i="12"/>
  <c r="L106" i="12" s="1"/>
  <c r="M100" i="12"/>
  <c r="I100" i="12"/>
  <c r="L100" i="12" s="1"/>
  <c r="I93" i="12"/>
  <c r="L93" i="12" s="1"/>
  <c r="L94" i="12"/>
  <c r="M86" i="12"/>
  <c r="G86" i="12"/>
  <c r="J86" i="12" s="1"/>
  <c r="J87" i="12"/>
  <c r="E79" i="12"/>
  <c r="E115" i="12" s="1"/>
  <c r="D50" i="12"/>
  <c r="F50" i="12" s="1"/>
  <c r="E44" i="12"/>
  <c r="H44" i="12" s="1"/>
  <c r="K43" i="12"/>
  <c r="N43" i="12" s="1"/>
  <c r="N44" i="12"/>
  <c r="G43" i="12"/>
  <c r="J43" i="12" s="1"/>
  <c r="J44" i="12"/>
  <c r="M90" i="12"/>
  <c r="K90" i="12"/>
  <c r="N90" i="12" s="1"/>
  <c r="I90" i="12"/>
  <c r="L90" i="12" s="1"/>
  <c r="G90" i="12"/>
  <c r="J90" i="12" s="1"/>
  <c r="M80" i="12"/>
  <c r="K80" i="12"/>
  <c r="N80" i="12" s="1"/>
  <c r="I80" i="12"/>
  <c r="G80" i="12"/>
  <c r="J80" i="12" s="1"/>
  <c r="D79" i="12"/>
  <c r="E73" i="12"/>
  <c r="H73" i="12" s="1"/>
  <c r="D70" i="12"/>
  <c r="F70" i="12" s="1"/>
  <c r="E67" i="12"/>
  <c r="H67" i="12" s="1"/>
  <c r="D64" i="12"/>
  <c r="F64" i="12" s="1"/>
  <c r="E57" i="12"/>
  <c r="H57" i="12" s="1"/>
  <c r="D54" i="12"/>
  <c r="F54" i="12" s="1"/>
  <c r="E50" i="12"/>
  <c r="H50" i="12" s="1"/>
  <c r="D44" i="12"/>
  <c r="D43" i="12" s="1"/>
  <c r="F43" i="12" s="1"/>
  <c r="M7" i="12"/>
  <c r="K90" i="13"/>
  <c r="N90" i="13" s="1"/>
  <c r="I90" i="13"/>
  <c r="L90" i="13" s="1"/>
  <c r="K80" i="13"/>
  <c r="D70" i="13"/>
  <c r="F70" i="13" s="1"/>
  <c r="D64" i="13"/>
  <c r="F64" i="13" s="1"/>
  <c r="G50" i="13"/>
  <c r="J50" i="13" s="1"/>
  <c r="E50" i="13"/>
  <c r="H50" i="13" s="1"/>
  <c r="G44" i="13"/>
  <c r="E44" i="13"/>
  <c r="K43" i="13"/>
  <c r="N43" i="13" s="1"/>
  <c r="G117" i="13"/>
  <c r="M109" i="13"/>
  <c r="M106" i="13"/>
  <c r="M103" i="13"/>
  <c r="M100" i="13"/>
  <c r="M90" i="13"/>
  <c r="M86" i="13"/>
  <c r="M80" i="13"/>
  <c r="G73" i="13"/>
  <c r="J73" i="13" s="1"/>
  <c r="E73" i="13"/>
  <c r="H73" i="13" s="1"/>
  <c r="G67" i="13"/>
  <c r="J67" i="13" s="1"/>
  <c r="E67" i="13"/>
  <c r="H67" i="13" s="1"/>
  <c r="G57" i="13"/>
  <c r="J57" i="13" s="1"/>
  <c r="E57" i="13"/>
  <c r="H57" i="13" s="1"/>
  <c r="D54" i="13"/>
  <c r="F54" i="13" s="1"/>
  <c r="J51" i="13"/>
  <c r="D50" i="13"/>
  <c r="F50" i="13" s="1"/>
  <c r="H45" i="13"/>
  <c r="D44" i="13"/>
  <c r="D43" i="13" s="1"/>
  <c r="F43" i="13" s="1"/>
  <c r="N44" i="13"/>
  <c r="M7" i="13"/>
  <c r="K8" i="22"/>
  <c r="N8" i="22" s="1"/>
  <c r="I8" i="22"/>
  <c r="L8" i="22" s="1"/>
  <c r="E8" i="22"/>
  <c r="C8" i="22"/>
  <c r="H8" i="22" s="1"/>
  <c r="J41" i="22"/>
  <c r="J36" i="22"/>
  <c r="J32" i="22"/>
  <c r="J24" i="22"/>
  <c r="J15" i="22"/>
  <c r="J10" i="22"/>
  <c r="B12" i="21"/>
  <c r="C15" i="21"/>
  <c r="B11" i="20"/>
  <c r="C15" i="20"/>
  <c r="B10" i="19"/>
  <c r="B19" i="19"/>
  <c r="B11" i="19"/>
  <c r="C22" i="19"/>
  <c r="C15" i="19"/>
  <c r="B15" i="19" s="1"/>
  <c r="C13" i="18"/>
  <c r="D20" i="18"/>
  <c r="K9" i="16"/>
  <c r="N9" i="16" s="1"/>
  <c r="M8" i="16"/>
  <c r="M9" i="16" s="1"/>
  <c r="I13" i="16"/>
  <c r="L13" i="16" s="1"/>
  <c r="G13" i="16"/>
  <c r="J13" i="16" s="1"/>
  <c r="I9" i="16"/>
  <c r="L9" i="16" s="1"/>
  <c r="K10" i="16" s="1"/>
  <c r="I8" i="15"/>
  <c r="G9" i="15"/>
  <c r="K106" i="13"/>
  <c r="N106" i="13" s="1"/>
  <c r="N107" i="13"/>
  <c r="I106" i="13"/>
  <c r="L106" i="13" s="1"/>
  <c r="L107" i="13"/>
  <c r="K100" i="13"/>
  <c r="N100" i="13" s="1"/>
  <c r="N101" i="13"/>
  <c r="I100" i="13"/>
  <c r="L100" i="13" s="1"/>
  <c r="L101" i="13"/>
  <c r="M93" i="13"/>
  <c r="M79" i="13"/>
  <c r="M115" i="13" s="1"/>
  <c r="F44" i="13"/>
  <c r="H117" i="13"/>
  <c r="K109" i="13"/>
  <c r="N109" i="13" s="1"/>
  <c r="N110" i="13"/>
  <c r="I109" i="13"/>
  <c r="L109" i="13" s="1"/>
  <c r="L110" i="13"/>
  <c r="K103" i="13"/>
  <c r="N103" i="13" s="1"/>
  <c r="N104" i="13"/>
  <c r="I103" i="13"/>
  <c r="L103" i="13" s="1"/>
  <c r="L104" i="13"/>
  <c r="K93" i="13"/>
  <c r="N93" i="13" s="1"/>
  <c r="N94" i="13"/>
  <c r="I93" i="13"/>
  <c r="L93" i="13" s="1"/>
  <c r="L94" i="13"/>
  <c r="N80" i="13"/>
  <c r="K79" i="13"/>
  <c r="K86" i="13"/>
  <c r="N86" i="13" s="1"/>
  <c r="I86" i="13"/>
  <c r="L86" i="13" s="1"/>
  <c r="I80" i="13"/>
  <c r="D79" i="13"/>
  <c r="E79" i="13"/>
  <c r="M43" i="13"/>
  <c r="I43" i="13"/>
  <c r="L43" i="13" s="1"/>
  <c r="D7" i="13"/>
  <c r="F7" i="13" s="1"/>
  <c r="K7" i="13"/>
  <c r="N7" i="13" s="1"/>
  <c r="G7" i="13"/>
  <c r="J7" i="13" s="1"/>
  <c r="N91" i="13"/>
  <c r="L91" i="13"/>
  <c r="N81" i="13"/>
  <c r="G79" i="13"/>
  <c r="G70" i="13"/>
  <c r="J70" i="13" s="1"/>
  <c r="E70" i="13"/>
  <c r="H70" i="13" s="1"/>
  <c r="G64" i="13"/>
  <c r="J64" i="13" s="1"/>
  <c r="E64" i="13"/>
  <c r="H64" i="13" s="1"/>
  <c r="G54" i="13"/>
  <c r="J54" i="13" s="1"/>
  <c r="E54" i="13"/>
  <c r="H54" i="13" s="1"/>
  <c r="J44" i="13"/>
  <c r="H44" i="13"/>
  <c r="I7" i="13"/>
  <c r="L7" i="13" s="1"/>
  <c r="E7" i="13"/>
  <c r="H7" i="13" s="1"/>
  <c r="F79" i="12"/>
  <c r="D115" i="12"/>
  <c r="F44" i="12"/>
  <c r="D7" i="12"/>
  <c r="F7" i="12" s="1"/>
  <c r="K7" i="12"/>
  <c r="N7" i="12" s="1"/>
  <c r="G7" i="12"/>
  <c r="J7" i="12" s="1"/>
  <c r="H118" i="12"/>
  <c r="M79" i="12"/>
  <c r="M115" i="12" s="1"/>
  <c r="K79" i="12"/>
  <c r="I79" i="12"/>
  <c r="G79" i="12"/>
  <c r="L80" i="12"/>
  <c r="H79" i="12"/>
  <c r="E43" i="12"/>
  <c r="H43" i="12" s="1"/>
  <c r="I7" i="12"/>
  <c r="L7" i="12" s="1"/>
  <c r="E7" i="12"/>
  <c r="H7" i="12" s="1"/>
  <c r="D21" i="11"/>
  <c r="I12" i="11"/>
  <c r="L12" i="11" s="1"/>
  <c r="K10" i="11"/>
  <c r="G11" i="11"/>
  <c r="I9" i="11"/>
  <c r="G12" i="11"/>
  <c r="J12" i="11" s="1"/>
  <c r="G12" i="10"/>
  <c r="I11" i="10"/>
  <c r="B38" i="9"/>
  <c r="B39" i="9" s="1"/>
  <c r="B47" i="9" s="1"/>
  <c r="B52" i="9" s="1"/>
  <c r="B56" i="9" s="1"/>
  <c r="B60" i="9" s="1"/>
  <c r="B21" i="6"/>
  <c r="B30" i="5"/>
  <c r="C36" i="5"/>
  <c r="B13" i="4"/>
  <c r="C18" i="4"/>
  <c r="N15" i="11" l="1"/>
  <c r="M15" i="11"/>
  <c r="E117" i="12"/>
  <c r="H117" i="12" s="1"/>
  <c r="H115" i="12"/>
  <c r="I118" i="12"/>
  <c r="J118" i="12"/>
  <c r="G43" i="13"/>
  <c r="J43" i="13" s="1"/>
  <c r="I117" i="13"/>
  <c r="J117" i="13"/>
  <c r="F8" i="22"/>
  <c r="J8" i="22"/>
  <c r="B15" i="21"/>
  <c r="C18" i="21"/>
  <c r="C18" i="20"/>
  <c r="B15" i="20"/>
  <c r="B22" i="19"/>
  <c r="C25" i="19"/>
  <c r="B25" i="19" s="1"/>
  <c r="C20" i="18"/>
  <c r="D23" i="18"/>
  <c r="N10" i="16"/>
  <c r="K13" i="16"/>
  <c r="N13" i="16" s="1"/>
  <c r="M10" i="16"/>
  <c r="M13" i="16" s="1"/>
  <c r="K8" i="15"/>
  <c r="I9" i="15"/>
  <c r="J9" i="15"/>
  <c r="G10" i="15"/>
  <c r="J79" i="13"/>
  <c r="G115" i="13"/>
  <c r="J115" i="13" s="1"/>
  <c r="F79" i="13"/>
  <c r="D115" i="13"/>
  <c r="F115" i="13" s="1"/>
  <c r="N79" i="13"/>
  <c r="K115" i="13"/>
  <c r="N115" i="13" s="1"/>
  <c r="E43" i="13"/>
  <c r="H43" i="13" s="1"/>
  <c r="H79" i="13"/>
  <c r="E115" i="13"/>
  <c r="H115" i="13" s="1"/>
  <c r="G116" i="13" s="1"/>
  <c r="L80" i="13"/>
  <c r="I79" i="13"/>
  <c r="I115" i="12"/>
  <c r="L79" i="12"/>
  <c r="F115" i="12"/>
  <c r="D117" i="12"/>
  <c r="G117" i="12" s="1"/>
  <c r="G115" i="12"/>
  <c r="J79" i="12"/>
  <c r="K115" i="12"/>
  <c r="N79" i="12"/>
  <c r="G16" i="11"/>
  <c r="G19" i="11"/>
  <c r="J11" i="11"/>
  <c r="G13" i="11"/>
  <c r="J13" i="11" s="1"/>
  <c r="K9" i="11"/>
  <c r="I11" i="11"/>
  <c r="M10" i="11"/>
  <c r="M12" i="11" s="1"/>
  <c r="K12" i="11"/>
  <c r="N12" i="11" s="1"/>
  <c r="F21" i="11"/>
  <c r="D23" i="11"/>
  <c r="G23" i="11" s="1"/>
  <c r="I23" i="11" s="1"/>
  <c r="K23" i="11" s="1"/>
  <c r="M23" i="11" s="1"/>
  <c r="G13" i="10"/>
  <c r="I12" i="10"/>
  <c r="B36" i="5"/>
  <c r="C41" i="5"/>
  <c r="C21" i="4"/>
  <c r="B18" i="4"/>
  <c r="K118" i="12" l="1"/>
  <c r="L118" i="12"/>
  <c r="K117" i="13"/>
  <c r="L117" i="13"/>
  <c r="B18" i="21"/>
  <c r="C21" i="21"/>
  <c r="B21" i="21" s="1"/>
  <c r="C21" i="20"/>
  <c r="B18" i="20"/>
  <c r="C23" i="18"/>
  <c r="D26" i="18"/>
  <c r="J10" i="15"/>
  <c r="G14" i="15"/>
  <c r="J14" i="15" s="1"/>
  <c r="L9" i="15"/>
  <c r="I10" i="15"/>
  <c r="M8" i="15"/>
  <c r="M9" i="15" s="1"/>
  <c r="M10" i="15" s="1"/>
  <c r="M14" i="15" s="1"/>
  <c r="K9" i="15"/>
  <c r="L79" i="13"/>
  <c r="I115" i="13"/>
  <c r="L115" i="13" s="1"/>
  <c r="J116" i="13"/>
  <c r="I116" i="13"/>
  <c r="G119" i="13"/>
  <c r="J119" i="13" s="1"/>
  <c r="N115" i="12"/>
  <c r="G116" i="12"/>
  <c r="J115" i="12"/>
  <c r="J117" i="12"/>
  <c r="I117" i="12"/>
  <c r="L115" i="12"/>
  <c r="I16" i="11"/>
  <c r="I19" i="11"/>
  <c r="L11" i="11"/>
  <c r="I13" i="11"/>
  <c r="L13" i="11" s="1"/>
  <c r="G20" i="11"/>
  <c r="J19" i="11"/>
  <c r="K11" i="11"/>
  <c r="M9" i="11"/>
  <c r="M11" i="11" s="1"/>
  <c r="G17" i="11"/>
  <c r="J16" i="11"/>
  <c r="G14" i="10"/>
  <c r="I14" i="10" s="1"/>
  <c r="I13" i="10"/>
  <c r="B41" i="5"/>
  <c r="C46" i="5"/>
  <c r="B46" i="5" s="1"/>
  <c r="B21" i="4"/>
  <c r="C24" i="4"/>
  <c r="N118" i="12" l="1"/>
  <c r="M118" i="12"/>
  <c r="M117" i="13"/>
  <c r="N117" i="13"/>
  <c r="C24" i="20"/>
  <c r="B24" i="20" s="1"/>
  <c r="B21" i="20"/>
  <c r="C26" i="18"/>
  <c r="D29" i="18"/>
  <c r="C29" i="18" s="1"/>
  <c r="N9" i="15"/>
  <c r="K10" i="15"/>
  <c r="L10" i="15"/>
  <c r="I14" i="15"/>
  <c r="L14" i="15" s="1"/>
  <c r="L116" i="13"/>
  <c r="I119" i="13"/>
  <c r="L119" i="13" s="1"/>
  <c r="K116" i="13"/>
  <c r="L117" i="12"/>
  <c r="K117" i="12"/>
  <c r="I116" i="12"/>
  <c r="J116" i="12"/>
  <c r="G120" i="12"/>
  <c r="J120" i="12" s="1"/>
  <c r="M16" i="11"/>
  <c r="M17" i="11" s="1"/>
  <c r="M19" i="11"/>
  <c r="M20" i="11" s="1"/>
  <c r="M13" i="11"/>
  <c r="L19" i="11"/>
  <c r="I20" i="11"/>
  <c r="K16" i="11"/>
  <c r="K19" i="11"/>
  <c r="N11" i="11"/>
  <c r="K13" i="11"/>
  <c r="N13" i="11" s="1"/>
  <c r="G21" i="11"/>
  <c r="L16" i="11"/>
  <c r="I17" i="11"/>
  <c r="B24" i="4"/>
  <c r="C27" i="4"/>
  <c r="B27" i="4" s="1"/>
  <c r="N10" i="15" l="1"/>
  <c r="K14" i="15"/>
  <c r="N14" i="15" s="1"/>
  <c r="N116" i="13"/>
  <c r="M116" i="13"/>
  <c r="M119" i="13" s="1"/>
  <c r="K119" i="13"/>
  <c r="N119" i="13" s="1"/>
  <c r="N117" i="12"/>
  <c r="M117" i="12"/>
  <c r="M116" i="12" s="1"/>
  <c r="M120" i="12" s="1"/>
  <c r="K116" i="12"/>
  <c r="L116" i="12"/>
  <c r="I120" i="12"/>
  <c r="L120" i="12" s="1"/>
  <c r="J21" i="11"/>
  <c r="G22" i="11"/>
  <c r="K17" i="11"/>
  <c r="N16" i="11"/>
  <c r="M21" i="11"/>
  <c r="M22" i="11" s="1"/>
  <c r="M26" i="11" s="1"/>
  <c r="K20" i="11"/>
  <c r="N19" i="11"/>
  <c r="I21" i="11"/>
  <c r="N116" i="12" l="1"/>
  <c r="K120" i="12"/>
  <c r="N120" i="12" s="1"/>
  <c r="L21" i="11"/>
  <c r="I22" i="11"/>
  <c r="K21" i="11"/>
  <c r="J22" i="11"/>
  <c r="G26" i="11"/>
  <c r="J26" i="11" s="1"/>
  <c r="L22" i="11" l="1"/>
  <c r="I26" i="11"/>
  <c r="L26" i="11" s="1"/>
  <c r="N21" i="11"/>
  <c r="K22" i="11"/>
  <c r="N22" i="11" l="1"/>
  <c r="K26" i="11"/>
  <c r="N26" i="11" s="1"/>
  <c r="B19" i="3" l="1"/>
  <c r="B18" i="3" l="1"/>
  <c r="B26" i="3" l="1"/>
  <c r="B30" i="3" s="1"/>
  <c r="B34" i="3" s="1"/>
  <c r="B38" i="3" s="1"/>
</calcChain>
</file>

<file path=xl/sharedStrings.xml><?xml version="1.0" encoding="utf-8"?>
<sst xmlns="http://schemas.openxmlformats.org/spreadsheetml/2006/main" count="1491" uniqueCount="577">
  <si>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</si>
  <si>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</si>
  <si>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</si>
  <si>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</si>
  <si>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Сумма налога на прибыль, поступившая в бюджет субъекта РФ в предыдущем году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</si>
  <si>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</si>
  <si>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</si>
  <si>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</si>
  <si>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Контрольно-проверочная работа</t>
  </si>
  <si>
    <t>Миграция плательщиков</t>
  </si>
  <si>
    <t>Изменения в базе налогообложения, связанные со спецификой экономической деятельности СПД</t>
  </si>
  <si>
    <t>Общая сумма налога на прибыль, ожидаемая к поступлению в текущем году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</si>
  <si>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</si>
  <si>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</si>
  <si>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</si>
  <si>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Недоимка на начало года, возможная ко взысканию</t>
  </si>
  <si>
    <t>Погашение начислений за счет имеющейся переплаты</t>
  </si>
  <si>
    <t xml:space="preserve">182 1 01 01012 02 0000 110 
182 1 01 01014 02 0000 110 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</si>
  <si>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</si>
  <si>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</si>
  <si>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</si>
  <si>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</si>
  <si>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Данные по консолидированным группам налогоплательщиков</t>
  </si>
  <si>
    <t>Налог на прибыль организаций, зачисляемый в бюджеты субъектов Российской Федерации</t>
  </si>
  <si>
    <t>Коэффициент изменения ставок</t>
  </si>
  <si>
    <t>Приложение № 1
к Методике</t>
  </si>
  <si>
    <t>Темп роста прибыли прибыльных организаций для целей бухгалтерского учета</t>
  </si>
  <si>
    <t>Участники СЭЗ (включение/исключение плательщиков в единый реестр участников СЭЗ, увеличение льготной ставки по налогу)</t>
  </si>
  <si>
    <t>Прочие факторы (миграция, участники СЭЗ, изменения в базе НО)</t>
  </si>
  <si>
    <t>Средний период, на который берется патент, мес.</t>
  </si>
  <si>
    <t>Стоимость патента в г. Севастополе, руб. в месяц</t>
  </si>
  <si>
    <t>Потребность в привлечении иностранных работников, всего, тыс. чел.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</si>
  <si>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патента, тыс.руб</t>
  </si>
  <si>
    <r>
      <rPr>
        <b/>
        <i/>
        <sz val="12"/>
        <color theme="1"/>
        <rFont val="Times New Roman"/>
        <family val="1"/>
        <charset val="204"/>
      </rPr>
      <t xml:space="preserve">Справочно: расчет поступлений в текущем году по КБК </t>
    </r>
    <r>
      <rPr>
        <b/>
        <i/>
        <sz val="10"/>
        <color theme="1"/>
        <rFont val="Times New Roman"/>
        <family val="1"/>
        <charset val="204"/>
      </rPr>
      <t xml:space="preserve">
</t>
    </r>
    <r>
      <rPr>
        <b/>
        <i/>
        <sz val="10.5"/>
        <color theme="1"/>
        <rFont val="Times New Roman"/>
        <family val="1"/>
        <charset val="204"/>
      </rPr>
      <t>182 1 01 02040 01 0000 110</t>
    </r>
  </si>
  <si>
    <t>Текущий год</t>
  </si>
  <si>
    <t>Период 1</t>
  </si>
  <si>
    <t>Период 2</t>
  </si>
  <si>
    <t>Период 3</t>
  </si>
  <si>
    <t>Показатели</t>
  </si>
  <si>
    <t>Прочие факторы (миграция, изменения в базе НО)</t>
  </si>
  <si>
    <t>Темп роста фонда заработной платы работников организаций</t>
  </si>
  <si>
    <t>Общая сумма налога, ожидаемая к поступлению в текущем году</t>
  </si>
  <si>
    <t>Выпадающие доходы</t>
  </si>
  <si>
    <t>Легализация заработной платы</t>
  </si>
  <si>
    <t>Рост контингента налогоплательщиков, в т.ч. за счет миграции</t>
  </si>
  <si>
    <t>Расчетный прогноз поступлений в бюджет</t>
  </si>
  <si>
    <t>Прогнозируемая налоговая база на текущий период</t>
  </si>
  <si>
    <t xml:space="preserve">Темп роста фонда заработной платы работников организаций </t>
  </si>
  <si>
    <t>Средняя налоговая ставка в целом по региону</t>
  </si>
  <si>
    <t>Сумма налога исчисленная по всем налоговым ставкам</t>
  </si>
  <si>
    <t>Налоговая база, подлежащая налогообложению по всем налоговым ставкам</t>
  </si>
  <si>
    <t>Сумма налога, поступившая в бюджет субъекта РФ в предыдущем году</t>
  </si>
  <si>
    <t>182 1 01 02050 01 0000 110</t>
  </si>
  <si>
    <t>182 1 01 02040 01 0000 110</t>
  </si>
  <si>
    <t>182 1 01 02030 01 0000 110</t>
  </si>
  <si>
    <t>182 1 01 02020 01 0000 110</t>
  </si>
  <si>
    <t>182 1 01 02010 01 0000 110</t>
  </si>
  <si>
    <t>в т.ч.</t>
  </si>
  <si>
    <t>Сумма за период</t>
  </si>
  <si>
    <t>Налог на доходы физических лиц</t>
  </si>
  <si>
    <t>Приложение № 2
к Методике</t>
  </si>
  <si>
    <t>Прочие факторы</t>
  </si>
  <si>
    <t>Коэффициент снижения задолженности</t>
  </si>
  <si>
    <t>Сумма платежей, ожидаемая к поступлению в текущем году</t>
  </si>
  <si>
    <t>Прочие факторы, влияющие на сумму поступлений</t>
  </si>
  <si>
    <t>Изменения в законодательстве</t>
  </si>
  <si>
    <t>Платежи, не оплаченые на начало года, которые будут оплачены в текущем году</t>
  </si>
  <si>
    <t>Задолженность на начало года</t>
  </si>
  <si>
    <t>Поступило по источнику в прошлом году</t>
  </si>
  <si>
    <t>182 1 03 02350 01 0000 110</t>
  </si>
  <si>
    <t>182 1 03 02340 01 0000 110</t>
  </si>
  <si>
    <t>Сумма задолженности по акцизам на вина с защищенным географическим указанием, с защищенным наименованием места происхождения</t>
  </si>
  <si>
    <t>Ст2 - новая ставка</t>
  </si>
  <si>
    <t>N2 - количество месяцев действия новой ставки</t>
  </si>
  <si>
    <t>Ст1 - старая ставка</t>
  </si>
  <si>
    <t>N1 - количество месяцев действия старой ставки</t>
  </si>
  <si>
    <t>Ст = (N1 * Ст1 + N2 * Ст2) / 12, где</t>
  </si>
  <si>
    <t>* В случае изменения ставки в течение года, расчет среднегодовой ставки производится по формуле:</t>
  </si>
  <si>
    <t>руб. за 1 л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</si>
  <si>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</si>
  <si>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Игристые вина (шампанские)</t>
  </si>
  <si>
    <t>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дистиллятов</t>
  </si>
  <si>
    <t>Вина, фруктовые вина (за исключением игристых вин (шампанских), ликерных вин)</t>
  </si>
  <si>
    <t>руб. за 1 л безводного этилового спирта, содержащегося в подакцизном товаре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</si>
  <si>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</si>
  <si>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Виноматериалы, виноградное сусло, фруктовое сусло</t>
  </si>
  <si>
    <t>руб. за 1 тонну</t>
  </si>
  <si>
    <t>Виноград, использованный для производства вина, игристого вина (шампанского), ликерного вина с защищенным географическим указанием, с защищенным наименованием места происхождения (специального вина), виноматериалов, виноградного сусла, спиртных напитков, произведенных по технологии полного цикла, реализованных в налоговом периоде</t>
  </si>
  <si>
    <t>Второй год планируемого периода</t>
  </si>
  <si>
    <t>Первый год планируемого периода</t>
  </si>
  <si>
    <t>Очередной финансовый год</t>
  </si>
  <si>
    <t>Прошлый год</t>
  </si>
  <si>
    <t>ед.изм</t>
  </si>
  <si>
    <t>Среднегодовая налоговая ставка *</t>
  </si>
  <si>
    <t>Виды подакцизных товаров</t>
  </si>
  <si>
    <t>Справочно (согласно ст. 193 НК РФ):</t>
  </si>
  <si>
    <t>Коэффициент изменения ставок, %</t>
  </si>
  <si>
    <t xml:space="preserve">Индекс промышленного производства </t>
  </si>
  <si>
    <t>в т.ч. сумма фактических возвратов по КБК 182 1 03 02330 01 0000 110</t>
  </si>
  <si>
    <t>Общая сумма акцизов, ожидаемая к поступлению в бюджет субъекта РФ в текущем году</t>
  </si>
  <si>
    <t>Расчетные ожидаемые проступления текущего года в бюджет субъекта РФ</t>
  </si>
  <si>
    <t>Коэффициент собираемости, %</t>
  </si>
  <si>
    <t>Сумма акциза, заявленная к вычету</t>
  </si>
  <si>
    <t>Сумма акциза, подлежащая начислению</t>
  </si>
  <si>
    <t>Доля игристых вин в НО, %</t>
  </si>
  <si>
    <t>Доля вин в НО, %</t>
  </si>
  <si>
    <t>Налогооблагаемая база, литров, в т.ч.</t>
  </si>
  <si>
    <t>Отсчисления акцизов в бюджет субъекта РФ в текущем году</t>
  </si>
  <si>
    <t>в т.ч. бюджет субъекта РФ</t>
  </si>
  <si>
    <t>Фактичекие поступления за предыдущий год</t>
  </si>
  <si>
    <t>182 1 03 02112 01 0000 110</t>
  </si>
  <si>
    <t>182 1 03 02111 01 0000 110</t>
  </si>
  <si>
    <t>182 1 03 02100 01 0000 110</t>
  </si>
  <si>
    <t>182 1 03 02091 01 0000 110</t>
  </si>
  <si>
    <t>182 1 03 02090 01 0000 110</t>
  </si>
  <si>
    <t>182 1 03 02022 01 1000 110</t>
  </si>
  <si>
    <t>182 1 03 02021 01 1000 110</t>
  </si>
  <si>
    <t xml:space="preserve">в т.ч. </t>
  </si>
  <si>
    <t xml:space="preserve">Акцизы, производимые на территории Российской Федерации </t>
  </si>
  <si>
    <t>Приложение № 3
к Методике</t>
  </si>
  <si>
    <t>* Выбор индекса-дефлятора зависит от экономической ситуации в регионе</t>
  </si>
  <si>
    <t>Коэффициент изменения ставок налога согласно законодательству, %</t>
  </si>
  <si>
    <t>Темп роста объемов валового регионального продукта (или Индекс потребительских цен) *</t>
  </si>
  <si>
    <t>Коэффициент изменения количества плательщиков, %</t>
  </si>
  <si>
    <t>Изменения в базе налогообложения, связанные со спецификой деятельности СПД</t>
  </si>
  <si>
    <t>Изменение ставок налога согласно законодательству</t>
  </si>
  <si>
    <t>Минимальный налог</t>
  </si>
  <si>
    <t>Налог с доходов / Налог с доходов, уменьшенных на величину расходов</t>
  </si>
  <si>
    <t>Сумма налога, подлежащая уплате, в т.ч.</t>
  </si>
  <si>
    <t xml:space="preserve">Сумма исчисленного налога </t>
  </si>
  <si>
    <t>Налоговая база</t>
  </si>
  <si>
    <t>Сумма убытка, полученного в предыдущих налоговых периодах</t>
  </si>
  <si>
    <t>Сумма расходов, понесенных  налогоплательщиками</t>
  </si>
  <si>
    <t>Сумма полученных доходов</t>
  </si>
  <si>
    <t>Коэффициент изменения количества налогоплательщиков, %</t>
  </si>
  <si>
    <t xml:space="preserve">Прогнозируемое количество налогоплательщиков, которые в текущем году предоставят результативные декларации (ед./чел.) </t>
  </si>
  <si>
    <t>Количество налогоплательщиков, применяющих налоговую ставку в размере 0 процентов (ед./чел.)</t>
  </si>
  <si>
    <t>Количество налогоплательщиков, представивших нулевую отчетность  (ед./чел.)</t>
  </si>
  <si>
    <t>в том числе:</t>
  </si>
  <si>
    <t>Количество налогоплательщиков, представивших налоговые декларации (ед./чел.)</t>
  </si>
  <si>
    <t>182 1 05 01020 01 0000 110
182 1 05 01050 01 0000 110</t>
  </si>
  <si>
    <t>182 1 05 01010 01 0000 110</t>
  </si>
  <si>
    <t>Налог, взимаемый в связи с применением упрощенной системы налогообложения</t>
  </si>
  <si>
    <t>Приложение № 4
к Методике</t>
  </si>
  <si>
    <t>Сумма единого налога, подлежащая уплате в бюджет</t>
  </si>
  <si>
    <t>Сумма исчисленного единого налога на вмененный доход</t>
  </si>
  <si>
    <t xml:space="preserve">Прогнозируемое количество налогоплательщиков в текущем году (ед./чел.) </t>
  </si>
  <si>
    <t xml:space="preserve">Количество налогоплательщиков,  представивших налоговые декларации по ЕНВД за прошлый год (ед./чел.) </t>
  </si>
  <si>
    <t>182 1 05 02000 01 0000 110</t>
  </si>
  <si>
    <t>Единый налог на вмененный доход для отдельных видов деятельности</t>
  </si>
  <si>
    <t>Приложение № 5
к Методике</t>
  </si>
  <si>
    <t>Сумма исчисленного налога</t>
  </si>
  <si>
    <t>Сумма расходов</t>
  </si>
  <si>
    <t>Сумма доходов</t>
  </si>
  <si>
    <t>Количество налогоплательщиков, представивших налоговые декларации по единому сельскохозяйственному налогу (ед./чел.)</t>
  </si>
  <si>
    <t>182 1 05 03000 01 0000 110</t>
  </si>
  <si>
    <t>Единый сельскохозяйственный налог</t>
  </si>
  <si>
    <t>Приложение № 6
к Методике</t>
  </si>
  <si>
    <t>Индекс потребительских цен</t>
  </si>
  <si>
    <t>Коэффициент изменения количества патентов, %</t>
  </si>
  <si>
    <t>Общая расчетная сумма ожидаемых поступлений текущего года</t>
  </si>
  <si>
    <t>Сумма фактических поступлений за предыдущий год</t>
  </si>
  <si>
    <t>Прогнозируемое количество выданых патентов в текущем году, ед.</t>
  </si>
  <si>
    <t>Количество патентов, выданых в предыдущем году, ед</t>
  </si>
  <si>
    <t>Прочие виды деятельности</t>
  </si>
  <si>
    <t>Парикмахерские и косметические услуги</t>
  </si>
  <si>
    <t>Сдача в аренду (наем) жилых и нежилых помещений</t>
  </si>
  <si>
    <t>Темп роста оборота розничной торговли</t>
  </si>
  <si>
    <t>Розничная торговля, осуществляемая через объекты стационарной торговой сети</t>
  </si>
  <si>
    <t>в том числе основные виды предпринимательской деятельнсти:</t>
  </si>
  <si>
    <t>Всего выдано патентов (единиц):</t>
  </si>
  <si>
    <t>Прогнозное количество индивидуальных предпринимателей, избравших  патентную систему налогообложения в текущем году (чел.)</t>
  </si>
  <si>
    <t>Количество индивидуальных предпринимателей, применявших патентную систему налогообложения в прошлом году (чел.)</t>
  </si>
  <si>
    <t>182 1 05 04000 02 0000 110</t>
  </si>
  <si>
    <t>Наименование показателей</t>
  </si>
  <si>
    <t xml:space="preserve">Налог, взимаемый в связи с применением 
патентной системы налогообложения </t>
  </si>
  <si>
    <t>Приложение № 7
к Методике</t>
  </si>
  <si>
    <t>* Зеленым цветом отмечены ячейки, в которые проставляются показатели из отчетности</t>
  </si>
  <si>
    <t>Х</t>
  </si>
  <si>
    <t>Предшествующий период 1</t>
  </si>
  <si>
    <t>Предшествующий период 2</t>
  </si>
  <si>
    <t>Предшествующий период 3</t>
  </si>
  <si>
    <t>А</t>
  </si>
  <si>
    <t>№ 1-НМ, стр. 1520</t>
  </si>
  <si>
    <t>№ 1-НМ, стр. 1520
гр.5*гр.6+/-гр.7</t>
  </si>
  <si>
    <t>гр.4*гр.3</t>
  </si>
  <si>
    <t>устанавливается п.8 ст 408 НК РФ</t>
  </si>
  <si>
    <t>гр.1*гр.2</t>
  </si>
  <si>
    <t>№ 5-МН, стр. 3411</t>
  </si>
  <si>
    <t>Источник данных</t>
  </si>
  <si>
    <t>Справочно: сумма начисленного налога</t>
  </si>
  <si>
    <t>Сумма налога к уплате с учетом собираемости и фактора F</t>
  </si>
  <si>
    <t>фактор F</t>
  </si>
  <si>
    <t>Средняя  собираемость за три периода</t>
  </si>
  <si>
    <t>Сумма налога, подлежащая уплате в бюджет - всего</t>
  </si>
  <si>
    <t>Коэффициент переходного периода</t>
  </si>
  <si>
    <t>Сумма налога по кадастровой стоимости</t>
  </si>
  <si>
    <t>Средняя ставка по кадастровой стоимости, %</t>
  </si>
  <si>
    <t>Общая кадастровая стоимость строений, помещений и сооружений, по которым предъявлен налог к уплате, с учетом вычетов</t>
  </si>
  <si>
    <t>Период *</t>
  </si>
  <si>
    <t>тыс. рублей</t>
  </si>
  <si>
    <t>Налог на имущество физических лиц</t>
  </si>
  <si>
    <t>Приложение № 8
к Методике</t>
  </si>
  <si>
    <t>отчет 1-НМ, стр.1570</t>
  </si>
  <si>
    <t xml:space="preserve">
Сумма налога на имущество организаций
</t>
  </si>
  <si>
    <t>стр.20/ стр.16*100</t>
  </si>
  <si>
    <t xml:space="preserve">Коэффициент собираемости, % </t>
  </si>
  <si>
    <t>стр.16/стр.15*100</t>
  </si>
  <si>
    <t>Коэффициент переходящих платежей, %</t>
  </si>
  <si>
    <t xml:space="preserve">Сумма начисленная </t>
  </si>
  <si>
    <t>стр.7+стр.11+стр.14</t>
  </si>
  <si>
    <t>Сумма налога, исчисленная к уплате в бюджет-всего, с учетом корректировки по магистральным трубопроводам и железнодорожным путям</t>
  </si>
  <si>
    <t>стр.12+стр.13-стр.5</t>
  </si>
  <si>
    <r>
      <t xml:space="preserve">Сумма налога, дополнительно начисленная в связи с повышением (понижением) ставки в отношении железнодрожных путей </t>
    </r>
    <r>
      <rPr>
        <i/>
        <sz val="14"/>
        <color theme="1"/>
        <rFont val="Times New Roman"/>
        <family val="1"/>
        <charset val="204"/>
      </rPr>
      <t xml:space="preserve">(Н </t>
    </r>
    <r>
      <rPr>
        <i/>
        <vertAlign val="subscript"/>
        <sz val="14"/>
        <color theme="1"/>
        <rFont val="Times New Roman"/>
        <family val="1"/>
        <charset val="204"/>
      </rPr>
      <t>жд.</t>
    </r>
    <r>
      <rPr>
        <i/>
        <sz val="14"/>
        <color theme="1"/>
        <rFont val="Times New Roman"/>
        <family val="1"/>
        <charset val="204"/>
      </rPr>
      <t>)</t>
    </r>
  </si>
  <si>
    <t>стр.5-стр.12</t>
  </si>
  <si>
    <r>
      <t>Сумма налога, исчисленная к уплате в бюджет исходя из среднегодовой стоимости (без учета налога в отношении железнодорожных путей)</t>
    </r>
    <r>
      <rPr>
        <i/>
        <sz val="14"/>
        <color theme="1"/>
        <rFont val="Times New Roman"/>
        <family val="1"/>
        <charset val="204"/>
      </rPr>
      <t/>
    </r>
  </si>
  <si>
    <t>отчет 5-НИО, стр. 1603</t>
  </si>
  <si>
    <t>Сумма налога, исчисленного в отношении железнодорожных путей</t>
  </si>
  <si>
    <t>стр.9+стр.10-стр.5</t>
  </si>
  <si>
    <r>
      <t xml:space="preserve">Сумма налога, дополнительно начисленная в связи с повышением ставки в отношении магистральных трубопроводов </t>
    </r>
    <r>
      <rPr>
        <i/>
        <sz val="14"/>
        <color theme="1"/>
        <rFont val="Times New Roman"/>
        <family val="1"/>
        <charset val="204"/>
      </rPr>
      <t xml:space="preserve">(Н </t>
    </r>
    <r>
      <rPr>
        <i/>
        <vertAlign val="subscript"/>
        <sz val="14"/>
        <color theme="1"/>
        <rFont val="Times New Roman"/>
        <family val="1"/>
        <charset val="204"/>
      </rPr>
      <t>мт.</t>
    </r>
    <r>
      <rPr>
        <i/>
        <sz val="14"/>
        <color theme="1"/>
        <rFont val="Times New Roman"/>
        <family val="1"/>
        <charset val="204"/>
      </rPr>
      <t>)</t>
    </r>
  </si>
  <si>
    <t>стр.5-стр.9</t>
  </si>
  <si>
    <r>
      <t>Сумма налога, исчисленная к уплате в бюджет по среднегодовой стоимости (без учета налога в отношении магистральных трубопроводов и ЛЭП)</t>
    </r>
    <r>
      <rPr>
        <i/>
        <sz val="14"/>
        <color theme="1"/>
        <rFont val="Times New Roman"/>
        <family val="1"/>
        <charset val="204"/>
      </rPr>
      <t/>
    </r>
  </si>
  <si>
    <t>отчет 5-НИО, стр. 1602</t>
  </si>
  <si>
    <t>Сумма налога, исчисленная в отношении магистральных трубопроводов и ЛЭП (с учетом изменения ставки)</t>
  </si>
  <si>
    <t>отчет 5-НИО, стр. 1602 + стр.1603</t>
  </si>
  <si>
    <r>
      <t>Сумма налога, исчисленная в отношении магистральных трубопроводов, ЛЭП и железнодорожных путей</t>
    </r>
    <r>
      <rPr>
        <i/>
        <sz val="14"/>
        <color theme="1"/>
        <rFont val="Times New Roman"/>
        <family val="1"/>
        <charset val="204"/>
      </rPr>
      <t/>
    </r>
  </si>
  <si>
    <t>стр.5+стр.6</t>
  </si>
  <si>
    <r>
      <t xml:space="preserve">Сумма налога, исчисленная к уплате в бюджет-всего </t>
    </r>
    <r>
      <rPr>
        <i/>
        <sz val="14"/>
        <color theme="1"/>
        <rFont val="Times New Roman"/>
        <family val="1"/>
        <charset val="204"/>
      </rPr>
      <t/>
    </r>
  </si>
  <si>
    <t>отчет 5-НИО, стр.1610</t>
  </si>
  <si>
    <t>Сумма налога, исчисленная к уплате в бюджет исходя из кадастровой стоимости</t>
  </si>
  <si>
    <t>отчет 5-НИО, стр.1601</t>
  </si>
  <si>
    <r>
      <t xml:space="preserve">Сумма налога, исчисленная к уплате в бюджет исходя из среднегодовой стоимости </t>
    </r>
    <r>
      <rPr>
        <i/>
        <sz val="14"/>
        <color theme="1"/>
        <rFont val="Times New Roman"/>
        <family val="1"/>
        <charset val="204"/>
      </rPr>
      <t xml:space="preserve">(Н2 </t>
    </r>
    <r>
      <rPr>
        <i/>
        <vertAlign val="subscript"/>
        <sz val="14"/>
        <color theme="1"/>
        <rFont val="Times New Roman"/>
        <family val="1"/>
        <charset val="204"/>
      </rPr>
      <t>среднегод.прогноз.п.</t>
    </r>
    <r>
      <rPr>
        <i/>
        <sz val="14"/>
        <color theme="1"/>
        <rFont val="Times New Roman"/>
        <family val="1"/>
        <charset val="204"/>
      </rPr>
      <t>)**</t>
    </r>
  </si>
  <si>
    <t>Ставка налога на имущество организаций, исчисленная исходя из кадастровой стоимости</t>
  </si>
  <si>
    <t>Ставка налога на имущество организаций, исчисленная исходя из среднегодовой стоимости</t>
  </si>
  <si>
    <t>отчет 5-НИО, стр.1520</t>
  </si>
  <si>
    <t>Налоговая база в виде кадастровой стоимости</t>
  </si>
  <si>
    <t>отчет 5-НИО, стр.1510</t>
  </si>
  <si>
    <t xml:space="preserve">Налоговая база в виде среднегодовой стоимости имущества </t>
  </si>
  <si>
    <t>ТЕМП, %</t>
  </si>
  <si>
    <t>Два предшествующих периода</t>
  </si>
  <si>
    <t>Источники данных</t>
  </si>
  <si>
    <t>Наименование показателя *</t>
  </si>
  <si>
    <t>№ п.п.</t>
  </si>
  <si>
    <t xml:space="preserve">Налог на имущество организаций </t>
  </si>
  <si>
    <t>Приложение № 9
к Методике</t>
  </si>
  <si>
    <t>** Обращаю внимание на то, что прогнозное количество транспортных средств ни при каких условиях не может содержать в себе дробь</t>
  </si>
  <si>
    <t>отчет 1-НМ, стр.1595</t>
  </si>
  <si>
    <t>Сумма транспортного налога</t>
  </si>
  <si>
    <t>Фактор F (+/-)</t>
  </si>
  <si>
    <t>стр.114/110*100</t>
  </si>
  <si>
    <t>стр.110/стр.109*100</t>
  </si>
  <si>
    <t>Сумма транспортного налога начисленная</t>
  </si>
  <si>
    <t>данные строки 73</t>
  </si>
  <si>
    <t>Сумма налога, подлежащего уплате в бюджет</t>
  </si>
  <si>
    <t>отчет 5-ТН,стр.1470</t>
  </si>
  <si>
    <t>Воздушные транспортные средства</t>
  </si>
  <si>
    <t>отчет 5-ТН,стр.1461</t>
  </si>
  <si>
    <t>Иные водные транспортные средства</t>
  </si>
  <si>
    <t>отчет 5-ТН,стр.1460</t>
  </si>
  <si>
    <t>Несамоходные (буксируемые) суда, для которых определяется валовая вместимость</t>
  </si>
  <si>
    <t>отчет 5-ТН,стр.1459</t>
  </si>
  <si>
    <t>свыше 100 л.с. (свыше 73,55 кВт)</t>
  </si>
  <si>
    <t>отчет 5-ТН,стр.1458</t>
  </si>
  <si>
    <t>до 100 л.с. (до 73,55 кВт) включительно</t>
  </si>
  <si>
    <t>отчет 5-ТН,стр.1457</t>
  </si>
  <si>
    <t xml:space="preserve">Гидроциклы с мощностью двигателя: </t>
  </si>
  <si>
    <t>отчет 5-ТН,стр.1456</t>
  </si>
  <si>
    <t>отчет 5-ТН,стр.1455</t>
  </si>
  <si>
    <t>отчет 5-ТН,стр.1454</t>
  </si>
  <si>
    <t xml:space="preserve">Яхты и другие парусно-моторные суда с мощностью двигателя: </t>
  </si>
  <si>
    <t>отчет 5-ТН,стр.1453</t>
  </si>
  <si>
    <t>отчет 5-ТН,стр.1452</t>
  </si>
  <si>
    <t>отчет 5-ТН,стр.1451</t>
  </si>
  <si>
    <t xml:space="preserve">Катера, моторные лодки и другие водные транспортные средства с мощностью двигателя: </t>
  </si>
  <si>
    <t>отчет 5-ТН,стр.1439</t>
  </si>
  <si>
    <t>свыше 50 л.с. (свыше 36,77 кВт)</t>
  </si>
  <si>
    <t>отчет 5-ТН,стр.1438</t>
  </si>
  <si>
    <t>до 50 л.с. (до 36,77 кВт) включительно</t>
  </si>
  <si>
    <t>отчет 5-ТН,стр.1437</t>
  </si>
  <si>
    <t xml:space="preserve">Снегоходы, мотосани с мощностью двигателя: </t>
  </si>
  <si>
    <t>отчет 5-ТН,стр.1436</t>
  </si>
  <si>
    <t>Другие самоходные траснспортные средства, машины и механизмы на пневматическом и гусеничном ходу</t>
  </si>
  <si>
    <t>отчет 5-ТН,стр.1435</t>
  </si>
  <si>
    <t>свыше 250 л.с. (свыше 183,9 кВт)</t>
  </si>
  <si>
    <t>отчет 5-ТН,стр.1434</t>
  </si>
  <si>
    <t>свыше 200 л.с. до 250 л.с. (свыше 147,1 кВт до 183,9 кВт) включительно</t>
  </si>
  <si>
    <t>отчет 5-ТН,стр.1433</t>
  </si>
  <si>
    <t>свыше 150 л.с. до 200 л.с. (свыше 110,33 кВт до 147,1 кВт) включительно</t>
  </si>
  <si>
    <t>отчет 5-ТН,стр.1432</t>
  </si>
  <si>
    <t>свыше 100 л.с. до 150 л.с. (свыше 73,55 кВт до 110,33 кВт) включительно</t>
  </si>
  <si>
    <t>отчет 5-ТН,стр.1431</t>
  </si>
  <si>
    <t>отчет 5-ТН,стр.1430</t>
  </si>
  <si>
    <t>Грузовые автомобили с мощностью двигателя:</t>
  </si>
  <si>
    <t>отчет 5-ТН,стр.1429</t>
  </si>
  <si>
    <t>свыше 200 л.с. (свыше 147,1 кВт)</t>
  </si>
  <si>
    <t>отчет 5-ТН,стр.1428</t>
  </si>
  <si>
    <t>до 200 л.с. (до 147,1 кВт) включительно</t>
  </si>
  <si>
    <t>отчет 5-ТН,стр.1427</t>
  </si>
  <si>
    <t>Автобусы с мощностью двигателя:</t>
  </si>
  <si>
    <t>отчет 5-ТН,стр.1426</t>
  </si>
  <si>
    <t>свыше 35 л.с. (свыше 25,74 кВт)</t>
  </si>
  <si>
    <t>отчет 5-ТН,стр.1425</t>
  </si>
  <si>
    <t>свыше 20 л.с. до 35 л.с. (свыше 14,7 кВт до 25,74 кВт) включительно</t>
  </si>
  <si>
    <t>отчет 5-ТН,стр.1424</t>
  </si>
  <si>
    <t>до 20 л.с. (до 14,7 кВт) включительно</t>
  </si>
  <si>
    <t>отчет 5-ТН,стр.1423</t>
  </si>
  <si>
    <t>Мотоциклы и мотороллеры с мощностью двигателя:</t>
  </si>
  <si>
    <t>отчет 5-ТН,стр.1416</t>
  </si>
  <si>
    <t>отчет 5-ТН,стр.1415</t>
  </si>
  <si>
    <t>отчет 5-ТН,стр.1414</t>
  </si>
  <si>
    <t>отчет 5-ТН,стр.1413</t>
  </si>
  <si>
    <t>отчет 5-ТН,стр.1412</t>
  </si>
  <si>
    <t>отчет 5-ТН,стр.1411</t>
  </si>
  <si>
    <t>Автомобили легковые с мощностью двигателя:</t>
  </si>
  <si>
    <t>отчет 5-ТН,стр.1400</t>
  </si>
  <si>
    <t>Сумма налога, подлежащего уплате в бюджет, в том числе по видам транспортных средств:</t>
  </si>
  <si>
    <t>Средняя сумма налога, подлежащего уплате в бюджет на одно ТС, в том числе:</t>
  </si>
  <si>
    <t>отчет 5-ТН,стр.1370</t>
  </si>
  <si>
    <t>отчет 5-ТН,стр.1361</t>
  </si>
  <si>
    <t>отчет 5-ТН,стр.1360</t>
  </si>
  <si>
    <t>отчет 5-ТН,стр.1359</t>
  </si>
  <si>
    <t>отчет 5-ТН,стр.1358</t>
  </si>
  <si>
    <t>отчет 5-ТН,стр.1357</t>
  </si>
  <si>
    <t>отчет 5-ТН,стр.1356</t>
  </si>
  <si>
    <t>отчет 5-ТН,стр.1355</t>
  </si>
  <si>
    <t>отчет 5-ТН,стр.1354</t>
  </si>
  <si>
    <t>отчет 5-ТН,стр.1353</t>
  </si>
  <si>
    <t>отчет 5-ТН,стр.1352</t>
  </si>
  <si>
    <t>отчет 5-ТН,стр.1351</t>
  </si>
  <si>
    <t>отчет 5-ТН,стр.1339</t>
  </si>
  <si>
    <t>отчет 5-ТН,стр.1338</t>
  </si>
  <si>
    <t>отчет 5-ТН,стр.1337</t>
  </si>
  <si>
    <t>отчет 5-ТН,стр.1336</t>
  </si>
  <si>
    <t>Другие самоходные транспортные средства, машины и механизмы на пневматическом и гусеничном ходу</t>
  </si>
  <si>
    <t>отчет 5-ТН,стр.1335</t>
  </si>
  <si>
    <t>отчет 5-ТН,стр.1334</t>
  </si>
  <si>
    <t>отчет 5-ТН,стр.1333</t>
  </si>
  <si>
    <t>отчет 5-ТН,стр.1332</t>
  </si>
  <si>
    <t>отчет 5-ТН,стр.1331</t>
  </si>
  <si>
    <t>отчет 5-ТН,стр.1330</t>
  </si>
  <si>
    <t>отчет 5-ТН,стр.1329</t>
  </si>
  <si>
    <t>отчет 5-ТН,стр.1328</t>
  </si>
  <si>
    <t>отчет 5-ТН,стр.1327</t>
  </si>
  <si>
    <t>отчет 5-ТН,стр.1326</t>
  </si>
  <si>
    <t>отчет 5-ТН,стр.1325</t>
  </si>
  <si>
    <t>отчет 5-ТН,стр.1324</t>
  </si>
  <si>
    <t>отчет 5-ТН,стр.1323</t>
  </si>
  <si>
    <t>отчет 5-ТН,стр.1316</t>
  </si>
  <si>
    <t>отчет 5-ТН,стр.1315</t>
  </si>
  <si>
    <t>отчет 5-ТН,стр.1314</t>
  </si>
  <si>
    <t>отчет 5-ТН,стр.1313</t>
  </si>
  <si>
    <t>отчет 5-ТН,стр.1312</t>
  </si>
  <si>
    <t>отчет 5-ТН,стр.1311</t>
  </si>
  <si>
    <t>отчет 5-ТН,стр.1300</t>
  </si>
  <si>
    <t>Количество объектов транспортных средств по видам транспортных средств: **</t>
  </si>
  <si>
    <t>Транспортный налог с организаций</t>
  </si>
  <si>
    <t>Приложение № 10
к Методике</t>
  </si>
  <si>
    <t>отчет 1-НМ, стр.1600</t>
  </si>
  <si>
    <t>стр.113/стр.110*100</t>
  </si>
  <si>
    <t>Сумма налога, подлежащего уплате в бюджет, в том числе по видам транспортных средств</t>
  </si>
  <si>
    <t>отчет 5-ТН,стр.2470</t>
  </si>
  <si>
    <t>отчет 5-ТН,стр.2461</t>
  </si>
  <si>
    <t>отчет 5-ТН,стр.2460</t>
  </si>
  <si>
    <t>отчет 5-ТН,стр.2459</t>
  </si>
  <si>
    <t>отчет 5-ТН,стр.2458</t>
  </si>
  <si>
    <t>отчет 5-ТН,стр.2457</t>
  </si>
  <si>
    <t>отчет 5-ТН,стр.2456</t>
  </si>
  <si>
    <t>отчет 5-ТН,стр.2455</t>
  </si>
  <si>
    <t>отчет 5-ТН,стр.2454</t>
  </si>
  <si>
    <t>отчет 5-ТН,стр.2453</t>
  </si>
  <si>
    <t>отчет 5-ТН,стр.2452</t>
  </si>
  <si>
    <t>отчет 5-ТН,стр.2451</t>
  </si>
  <si>
    <t>отчет 5-ТН,стр.2439</t>
  </si>
  <si>
    <t>отчет 5-ТН,стр.2438</t>
  </si>
  <si>
    <t>отчет 5-ТН,стр.2437</t>
  </si>
  <si>
    <t>отчет 5-ТН,стр.2436</t>
  </si>
  <si>
    <t>отчет 5-ТН,стр.2435</t>
  </si>
  <si>
    <t>отчет 5-ТН,стр.2434</t>
  </si>
  <si>
    <t>отчет 5-ТН,стр.2433</t>
  </si>
  <si>
    <t>отчет 5-ТН,стр.2432</t>
  </si>
  <si>
    <t>отчет 5-ТН,стр.2431</t>
  </si>
  <si>
    <t>отчет 5-ТН,стр.2430</t>
  </si>
  <si>
    <t>отчет 5-ТН,стр.2429</t>
  </si>
  <si>
    <t>отчет 5-ТН,стр.2428</t>
  </si>
  <si>
    <t>отчет 5-ТН,стр.2427</t>
  </si>
  <si>
    <t>отчет 5-ТН,стр.2426</t>
  </si>
  <si>
    <t>отчет 5-ТН,стр.2425</t>
  </si>
  <si>
    <t>отчет 5-ТН,стр.2424</t>
  </si>
  <si>
    <t>отчет 5-ТН,стр.2423</t>
  </si>
  <si>
    <t>отчет 5-ТН,стр.2416</t>
  </si>
  <si>
    <t>отчет 5-ТН,стр.2415</t>
  </si>
  <si>
    <t>отчет 5-ТН,стр.2414</t>
  </si>
  <si>
    <t>отчет 5-ТН,стр.2413</t>
  </si>
  <si>
    <t>отчет 5-ТН,стр.2412</t>
  </si>
  <si>
    <t>отчет 5-ТН,стр.2411</t>
  </si>
  <si>
    <t>отчет 5-ТН,стр.2400</t>
  </si>
  <si>
    <t>отчет 5-ТН,стр.2370</t>
  </si>
  <si>
    <t>отчет 5-ТН,стр.2361</t>
  </si>
  <si>
    <t>отчет 5-ТН,стр.2360</t>
  </si>
  <si>
    <t>отчет 5-ТН,стр.2359</t>
  </si>
  <si>
    <t>отчет 5-ТН,стр.2358</t>
  </si>
  <si>
    <t>отчет 5-ТН,стр.2357</t>
  </si>
  <si>
    <t>отчет 5-ТН,стр.2356</t>
  </si>
  <si>
    <t>отчет 5-ТН,стр.2355</t>
  </si>
  <si>
    <t>отчет 5-ТН,стр.2354</t>
  </si>
  <si>
    <t>отчет 5-ТН,стр.2353</t>
  </si>
  <si>
    <t>отчет 5-ТН,стр.2352</t>
  </si>
  <si>
    <t>отчет 5-ТН,стр.2351</t>
  </si>
  <si>
    <t>отчет 5-ТН,стр.2339</t>
  </si>
  <si>
    <t>отчет 5-ТН,стр.2338</t>
  </si>
  <si>
    <t>отчет 5-ТН,стр.2337</t>
  </si>
  <si>
    <t>отчет 5-ТН,стр.2336</t>
  </si>
  <si>
    <t>отчет 5-ТН,стр.2335</t>
  </si>
  <si>
    <t>отчет 5-ТН,стр.2334</t>
  </si>
  <si>
    <t>отчет 5-ТН,стр.2333</t>
  </si>
  <si>
    <t>отчет 5-ТН,стр.2332</t>
  </si>
  <si>
    <t>отчет 5-ТН,стр.2331</t>
  </si>
  <si>
    <t>отчет 5-ТН,стр.2330</t>
  </si>
  <si>
    <t>отчет 5-ТН,стр.2329</t>
  </si>
  <si>
    <t>отчет 5-ТН,стр.2328</t>
  </si>
  <si>
    <t>отчет 5-ТН,стр.2327</t>
  </si>
  <si>
    <t>отчет 5-ТН,стр.2326</t>
  </si>
  <si>
    <t>отчет 5-ТН,стр.2325</t>
  </si>
  <si>
    <t>отчет 5-ТН,стр.2324</t>
  </si>
  <si>
    <t>отчет 5-ТН,стр.2323</t>
  </si>
  <si>
    <t>отчет 5-ТН,стр.2316</t>
  </si>
  <si>
    <t>отчет 5-ТН,стр.2315</t>
  </si>
  <si>
    <t>отчет 5-ТН,стр.2314</t>
  </si>
  <si>
    <t>отчет 5-ТН,стр.2313</t>
  </si>
  <si>
    <t>отчет 5-ТН,стр.2312</t>
  </si>
  <si>
    <t>отчет 5-ТН,стр.2311</t>
  </si>
  <si>
    <t>отчет 5-ТН,стр.2300</t>
  </si>
  <si>
    <t>Транспортный налог с физических лиц</t>
  </si>
  <si>
    <t>Приложение № 11
к Методике</t>
  </si>
  <si>
    <t>Коэффициент изменения количества плательщиков</t>
  </si>
  <si>
    <t>Ставка налога в очередном финансовом году</t>
  </si>
  <si>
    <t>Количество объектов, подлежащих налогообложению в очередном финансовом году, ед.</t>
  </si>
  <si>
    <t>Ожидаемые проступления текущего года</t>
  </si>
  <si>
    <t>Ставка налога в текущем году</t>
  </si>
  <si>
    <t>Количество объектов, подлежащих налогообложению в текущем году, ед.</t>
  </si>
  <si>
    <t>Количество объектов, подлежавших налогообложению в предыдущем году, ед.</t>
  </si>
  <si>
    <t>182 1 06 05000 02 0000 110</t>
  </si>
  <si>
    <t xml:space="preserve">Налог на игорный бизнес </t>
  </si>
  <si>
    <t>Приложение № 12
к Методике</t>
  </si>
  <si>
    <t>1-НМ, стр. 1631</t>
  </si>
  <si>
    <t>Сумма земельного налога</t>
  </si>
  <si>
    <t>стр.8/4</t>
  </si>
  <si>
    <t>стр. 4/3</t>
  </si>
  <si>
    <t>Коэффициент переходящих платежей</t>
  </si>
  <si>
    <t>Сумма земельного налога начисленная</t>
  </si>
  <si>
    <t>5-МН, стр.1600</t>
  </si>
  <si>
    <t>Сумма налога, подлежащего уплате в бюджет-всего</t>
  </si>
  <si>
    <t>стр.3/1*100</t>
  </si>
  <si>
    <t>Средняя ставка налога, %</t>
  </si>
  <si>
    <t>5-МН, стр.1500</t>
  </si>
  <si>
    <t>Налоговая база (кадастровая стоимость с учетом льгот) с применением коэффициента экстраполяции</t>
  </si>
  <si>
    <t>Наименование показателя</t>
  </si>
  <si>
    <t>Земельный налог с организаций</t>
  </si>
  <si>
    <t>Приложение № 13
к Методике</t>
  </si>
  <si>
    <t xml:space="preserve"> </t>
  </si>
  <si>
    <t>стр.4*стр.5 +/- стр.6</t>
  </si>
  <si>
    <t>Сумма земельного налога, подлежащего к уплате в бюджет</t>
  </si>
  <si>
    <t>стр.7/4</t>
  </si>
  <si>
    <t>отчет 1-НМ, стр. 1639</t>
  </si>
  <si>
    <t>отчет 5-МН, стр.2500</t>
  </si>
  <si>
    <t>Средняя ставка налога</t>
  </si>
  <si>
    <t>отчет 5-МН, стр.2400</t>
  </si>
  <si>
    <t>Налоговая база (кадастровая стоимость) с применением коэффициента экстраполяции</t>
  </si>
  <si>
    <t>Земельный налог с физических лиц</t>
  </si>
  <si>
    <t>Приложение № 14
к Методике</t>
  </si>
  <si>
    <t>Коэффициент изменения стоимости добытых общераспространенных полезных ископаемых</t>
  </si>
  <si>
    <t xml:space="preserve">Сумма налога, подлежащая уплате в бюджет за налоговые периоды отчетного года </t>
  </si>
  <si>
    <t>Прогнозная стоимость добытого полезного ископаемого (общераспространенные полезные ископаемые) в текущем году</t>
  </si>
  <si>
    <t>Стоимость добытого полезного ископаемого (общераспространенные полезные ископаемые) в предыдущем году</t>
  </si>
  <si>
    <t>182 1 07 01020 01 0000 110</t>
  </si>
  <si>
    <t>Налог на добычу полезных ископаемых</t>
  </si>
  <si>
    <t>Приложение № 15
к Методике</t>
  </si>
  <si>
    <t xml:space="preserve">* Для КБК 182 1 07 04020 01 0000 110 и КБК 182 1 07 04030 01 0000 110 в качестве значения данного индекса-дефлятора допускается принять Темп роста объемов валового регионального продукта </t>
  </si>
  <si>
    <t>Коэффициент изменения количества полученных разрешений *</t>
  </si>
  <si>
    <t>Выпадающие доходы (сумма сбора, не поступившая в бюджет в связи с предоставлением льгот по сбору)</t>
  </si>
  <si>
    <t>Сумма сбора, подлежащая уплате в бюджет</t>
  </si>
  <si>
    <t>Коэффициент изменения количества полученных разрешений</t>
  </si>
  <si>
    <t>Количество полученных разрешений в текущем году году, ед.</t>
  </si>
  <si>
    <t>Количество полученных разрешений в предыдущем году, ед.</t>
  </si>
  <si>
    <t>Количество плательщиков сбора в предыдущем году, ед.</t>
  </si>
  <si>
    <t>182 1 07 04030 01 0000 110</t>
  </si>
  <si>
    <t>182 1 07 04020 01 0000 110</t>
  </si>
  <si>
    <t>Всего</t>
  </si>
  <si>
    <t>182 1 07 04010 01 0000 110</t>
  </si>
  <si>
    <t>Показетель</t>
  </si>
  <si>
    <t>Сборы за пользование объектами животного мира и за пользование объектами водных биологических ресурсов</t>
  </si>
  <si>
    <t>Приложение № 16
к Методике</t>
  </si>
  <si>
    <t>Размер (расчетный размер) государственной пошлины</t>
  </si>
  <si>
    <t xml:space="preserve">Прогнозируемое количество государственных пошлин </t>
  </si>
  <si>
    <t>Разовые поступления государственной пошлины (суммы, превышающие средний показатель)</t>
  </si>
  <si>
    <t>Выпадающие доходы (возвраты государственной пошлины)</t>
  </si>
  <si>
    <t>Поступило государственной пошлины в прошлом году</t>
  </si>
  <si>
    <t xml:space="preserve">182 1 08 07310 01 0000 110 </t>
  </si>
  <si>
    <t>182 1 08 07010 01 0000 110</t>
  </si>
  <si>
    <t>182 1 08 03010 01 0000 110</t>
  </si>
  <si>
    <t xml:space="preserve">Государственная пошлина </t>
  </si>
  <si>
    <t>Приложение № 17
к Методике</t>
  </si>
  <si>
    <t>Общая сумма платежей, ожидаемая к поступлению в текущем году</t>
  </si>
  <si>
    <t>Разовые поступления (суммы, превышающие средний показатель)</t>
  </si>
  <si>
    <t>Выпадающие доходы (возвраты)</t>
  </si>
  <si>
    <t>Средний (расчётный) размер платы за предоставление сведений и документов</t>
  </si>
  <si>
    <t>Прогнозируемое (расчётное) количество обращений за предоставлением сведений и документов</t>
  </si>
  <si>
    <t>182 1 13 01190 01 0000 130</t>
  </si>
  <si>
    <t>182 1 13 01020 01 0000 130</t>
  </si>
  <si>
    <t>Доходы от оказания платных услуг (работ) и компенсации затрат государства</t>
  </si>
  <si>
    <t>Приложение № 18
к Методике</t>
  </si>
  <si>
    <t>182 1 16 10129 01 0000 140</t>
  </si>
  <si>
    <t>182 1 16 10123 01 0031 140</t>
  </si>
  <si>
    <t>182 1 16 10122 01 0001 140</t>
  </si>
  <si>
    <t xml:space="preserve">Штрафы, санкции, возмещение ущерба </t>
  </si>
  <si>
    <t>Приложение № 19
к Методике</t>
  </si>
  <si>
    <t>* С учетом кассового плана по муниципальным округам</t>
  </si>
  <si>
    <t>182 1 16 10122 01 0001 140
182 1 16 10123 01 0031 140
182 1 16 10129 01 0000 140</t>
  </si>
  <si>
    <t>182 1 13 01020 01 0000 130
182 1 13 01190 01 0000 130</t>
  </si>
  <si>
    <t xml:space="preserve">182 1 08 03010 01 0000 110
182 1 08 07010 01 0000 110
182 1 08 07310 01 0000 110 </t>
  </si>
  <si>
    <t>Государственная пошлина</t>
  </si>
  <si>
    <t>По внутренним водным объектам</t>
  </si>
  <si>
    <t>Исключая внутренние водные объекты</t>
  </si>
  <si>
    <t>Сбор за пользование объектами водных биологических ресурсов</t>
  </si>
  <si>
    <t>Сбор за пользование объектами животного мира</t>
  </si>
  <si>
    <t>182 1 06 06040 00 0000 110</t>
  </si>
  <si>
    <t>Физические лица</t>
  </si>
  <si>
    <t>182 1 06 06030 00 0000 110</t>
  </si>
  <si>
    <t>Организации</t>
  </si>
  <si>
    <t>Земельный налог</t>
  </si>
  <si>
    <t>Налог на игорный бизнес, зачисляемый в бюджеты субъектов Российской Федерации</t>
  </si>
  <si>
    <t>182 1 06 04012 02 0000 110</t>
  </si>
  <si>
    <t>182 1 06 04011 02 0000 110</t>
  </si>
  <si>
    <t>Транспортный налог</t>
  </si>
  <si>
    <t>182 1 06 02000 02 0000 110</t>
  </si>
  <si>
    <t>Налог на имущество организаций</t>
  </si>
  <si>
    <t>182 1 06 01000 02 0000 110</t>
  </si>
  <si>
    <t>Налог, взымаемый в связи с применением патентной системы налогообложения</t>
  </si>
  <si>
    <t>182 1 05 01020 01 0000 110</t>
  </si>
  <si>
    <t>В качестве объекта налогообложения доходы, уменьшенные на величину расходов</t>
  </si>
  <si>
    <t>В качестве объекта налогообложения доходы</t>
  </si>
  <si>
    <t>182 1 03 02330 01 0000 110</t>
  </si>
  <si>
    <t>Акцизы на средние дистилляты</t>
  </si>
  <si>
    <t>Акцизы на игристые вина с защищенным географическим указанием</t>
  </si>
  <si>
    <t>Акцизы на вина с защищенным географическим указанием</t>
  </si>
  <si>
    <t>Акцизы на пиво</t>
  </si>
  <si>
    <t>Акцизы на вина, фруктовые вина, игристые вина (шампанские), винные напитки, из подакцизного винограда</t>
  </si>
  <si>
    <t>Акцизы на вина, фруктовые вина, игристые вина (шампанские), винные напитки, кроме производимых из подакцизного винограда</t>
  </si>
  <si>
    <t>182 1 03 02022 01 0000 110</t>
  </si>
  <si>
    <t>Акцизы на виноматериалы и сусло из подакцизного винограда</t>
  </si>
  <si>
    <t>182 1 03 02021 01 0000 110</t>
  </si>
  <si>
    <t>Акцизы на виноматериалы и сусло, кроме производимых из подакцизного винограда</t>
  </si>
  <si>
    <t>Акцизы</t>
  </si>
  <si>
    <t>НДФЛ в виде фиксированных авансовых платежей с доходов, полученных иностранными гражданами</t>
  </si>
  <si>
    <t>НДФЛ с доходов, полученых в соответствии со ст. 228 НК РФ</t>
  </si>
  <si>
    <t xml:space="preserve">НДФЛ с доходов, полученных от осуществления деятельности ИП </t>
  </si>
  <si>
    <t>НДФЛ с доходов, источником которых является налоговый агент</t>
  </si>
  <si>
    <t xml:space="preserve">182 1 01 01012 02 0000 110 </t>
  </si>
  <si>
    <t>Налог на прибыль организаций</t>
  </si>
  <si>
    <t>Бюджет субъекта РФ</t>
  </si>
  <si>
    <t>%</t>
  </si>
  <si>
    <t>+,-</t>
  </si>
  <si>
    <t>Темп роста, %</t>
  </si>
  <si>
    <t>Прогноз 
на на второй год планируемого периода</t>
  </si>
  <si>
    <t>Прогноз 
на на первый год планируемого периода</t>
  </si>
  <si>
    <t>Прогноз 
на очередной финансовый год</t>
  </si>
  <si>
    <t>Темп роста к прошлому году, %</t>
  </si>
  <si>
    <t>Прогноз исп-я КП</t>
  </si>
  <si>
    <t>Прогноз 
на текущий год</t>
  </si>
  <si>
    <t>Кассовый план на текущий год*</t>
  </si>
  <si>
    <t>Факт
прошлого года</t>
  </si>
  <si>
    <t>КБК</t>
  </si>
  <si>
    <t>Наименование источника доходов</t>
  </si>
  <si>
    <t>_____________________________________ (наименование налогового органа)</t>
  </si>
  <si>
    <t>поступлений в Консолидированный бюджет города Севастополя</t>
  </si>
  <si>
    <t>Прогноз</t>
  </si>
  <si>
    <t>Приложение № 20
к Методике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</si>
</sst>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0.0%"/>
    <numFmt numFmtId="166" formatCode="#,##0_ ;\-#,##0\ "/>
    <numFmt numFmtId="167" formatCode="#,##0.0"/>
    <numFmt numFmtId="168" formatCode="#,##0.00\ &quot;₽&quot;"/>
    <numFmt numFmtId="169" formatCode="0.0000%"/>
    <numFmt numFmtId="170" formatCode="0.000%"/>
  </numFmts>
  <fonts count="6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0" tint="-0.249977111117893"/>
      <name val="Arial"/>
      <family val="2"/>
      <charset val="204"/>
    </font>
    <font>
      <u/>
      <sz val="11"/>
      <name val="Times New Roman"/>
      <family val="1"/>
      <charset val="204"/>
    </font>
    <font>
      <i/>
      <sz val="11"/>
      <color theme="0" tint="-0.249977111117893"/>
      <name val="Times New Roman"/>
      <family val="1"/>
      <charset val="204"/>
    </font>
    <font>
      <i/>
      <sz val="11"/>
      <name val="Arial"/>
      <family val="2"/>
      <charset val="204"/>
    </font>
    <font>
      <i/>
      <sz val="11"/>
      <color theme="0" tint="-0.249977111117893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vertAlign val="subscript"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theme="5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27" fillId="0" borderId="0"/>
    <xf numFmtId="0" fontId="27" fillId="0" borderId="0"/>
    <xf numFmtId="9" fontId="34" fillId="0" borderId="0" applyFont="0" applyFill="0" applyBorder="0" applyAlignment="0" applyProtection="0"/>
    <xf numFmtId="0" fontId="34" fillId="0" borderId="0"/>
    <xf numFmtId="0" fontId="2" fillId="0" borderId="0"/>
  </cellStyleXfs>
  <cellXfs count="487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Alignment="1">
      <alignment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8" fillId="0" borderId="0" xfId="3" applyFont="1" applyAlignment="1">
      <alignment vertical="center" wrapText="1"/>
    </xf>
    <xf numFmtId="0" fontId="8" fillId="0" borderId="0" xfId="3" applyFont="1" applyFill="1" applyAlignment="1">
      <alignment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0" fontId="3" fillId="0" borderId="1" xfId="3" applyFont="1" applyFill="1" applyBorder="1" applyAlignment="1">
      <alignment vertical="center" wrapText="1"/>
    </xf>
    <xf numFmtId="166" fontId="3" fillId="0" borderId="1" xfId="4" applyNumberFormat="1" applyFont="1" applyFill="1" applyBorder="1" applyAlignment="1">
      <alignment horizontal="right" vertical="center" wrapText="1"/>
    </xf>
    <xf numFmtId="0" fontId="10" fillId="0" borderId="0" xfId="3" applyFont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3" fontId="8" fillId="0" borderId="0" xfId="3" applyNumberFormat="1" applyFont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165" fontId="13" fillId="0" borderId="1" xfId="5" applyNumberFormat="1" applyFont="1" applyFill="1" applyBorder="1" applyAlignment="1">
      <alignment horizontal="center" vertical="center" wrapText="1"/>
    </xf>
    <xf numFmtId="165" fontId="13" fillId="0" borderId="1" xfId="5" applyNumberFormat="1" applyFont="1" applyBorder="1" applyAlignment="1">
      <alignment horizontal="center" vertical="center" wrapText="1"/>
    </xf>
    <xf numFmtId="165" fontId="8" fillId="0" borderId="0" xfId="5" applyNumberFormat="1" applyFont="1" applyAlignment="1">
      <alignment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4" fillId="0" borderId="0" xfId="3" applyFont="1" applyFill="1" applyAlignment="1">
      <alignment vertical="center" wrapText="1"/>
    </xf>
    <xf numFmtId="0" fontId="16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vertical="center" wrapText="1"/>
    </xf>
    <xf numFmtId="3" fontId="6" fillId="0" borderId="1" xfId="6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vertical="center" wrapText="1"/>
    </xf>
    <xf numFmtId="3" fontId="3" fillId="0" borderId="1" xfId="6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vertical="center" wrapText="1"/>
    </xf>
    <xf numFmtId="165" fontId="3" fillId="0" borderId="1" xfId="6" applyNumberFormat="1" applyFont="1" applyFill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 inden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vertical="center"/>
    </xf>
    <xf numFmtId="0" fontId="7" fillId="0" borderId="0" xfId="6" applyFont="1" applyFill="1" applyBorder="1" applyAlignment="1">
      <alignment vertical="center" wrapText="1"/>
    </xf>
    <xf numFmtId="0" fontId="19" fillId="0" borderId="1" xfId="6" applyFont="1" applyFill="1" applyBorder="1" applyAlignment="1">
      <alignment vertical="center" wrapText="1"/>
    </xf>
    <xf numFmtId="0" fontId="4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vertical="center" wrapText="1"/>
    </xf>
    <xf numFmtId="0" fontId="4" fillId="0" borderId="1" xfId="6" applyFont="1" applyBorder="1" applyAlignment="1">
      <alignment horizontal="center" vertical="center" textRotation="90" wrapText="1"/>
    </xf>
    <xf numFmtId="0" fontId="19" fillId="0" borderId="1" xfId="6" applyFont="1" applyFill="1" applyBorder="1" applyAlignment="1">
      <alignment horizontal="center" vertical="center" wrapText="1"/>
    </xf>
    <xf numFmtId="3" fontId="20" fillId="0" borderId="0" xfId="6" applyNumberFormat="1" applyFont="1" applyFill="1" applyBorder="1" applyAlignment="1">
      <alignment horizontal="center" vertical="center"/>
    </xf>
    <xf numFmtId="3" fontId="3" fillId="0" borderId="0" xfId="6" applyNumberFormat="1" applyFont="1" applyFill="1" applyBorder="1" applyAlignment="1">
      <alignment horizontal="center" vertical="center"/>
    </xf>
    <xf numFmtId="0" fontId="21" fillId="0" borderId="0" xfId="6" applyFont="1" applyFill="1" applyBorder="1" applyAlignment="1">
      <alignment vertical="center" wrapText="1"/>
    </xf>
    <xf numFmtId="0" fontId="3" fillId="0" borderId="0" xfId="6" applyFont="1" applyFill="1" applyBorder="1" applyAlignment="1">
      <alignment vertical="center" wrapText="1"/>
    </xf>
    <xf numFmtId="3" fontId="22" fillId="2" borderId="1" xfId="6" applyNumberFormat="1" applyFont="1" applyFill="1" applyBorder="1" applyAlignment="1">
      <alignment horizontal="center" vertical="center"/>
    </xf>
    <xf numFmtId="3" fontId="6" fillId="3" borderId="1" xfId="6" applyNumberFormat="1" applyFont="1" applyFill="1" applyBorder="1" applyAlignment="1">
      <alignment horizontal="center" vertical="center"/>
    </xf>
    <xf numFmtId="3" fontId="6" fillId="0" borderId="1" xfId="6" applyNumberFormat="1" applyFont="1" applyFill="1" applyBorder="1" applyAlignment="1">
      <alignment horizontal="center" vertical="center"/>
    </xf>
    <xf numFmtId="3" fontId="22" fillId="0" borderId="1" xfId="6" applyNumberFormat="1" applyFont="1" applyFill="1" applyBorder="1" applyAlignment="1">
      <alignment horizontal="center" vertical="center"/>
    </xf>
    <xf numFmtId="3" fontId="20" fillId="2" borderId="1" xfId="6" applyNumberFormat="1" applyFont="1" applyFill="1" applyBorder="1" applyAlignment="1">
      <alignment horizontal="center" vertical="center"/>
    </xf>
    <xf numFmtId="3" fontId="3" fillId="3" borderId="1" xfId="6" applyNumberFormat="1" applyFont="1" applyFill="1" applyBorder="1" applyAlignment="1">
      <alignment horizontal="center" vertical="center"/>
    </xf>
    <xf numFmtId="3" fontId="3" fillId="0" borderId="1" xfId="6" applyNumberFormat="1" applyFont="1" applyFill="1" applyBorder="1" applyAlignment="1">
      <alignment horizontal="center" vertical="center"/>
    </xf>
    <xf numFmtId="3" fontId="20" fillId="0" borderId="1" xfId="6" applyNumberFormat="1" applyFont="1" applyFill="1" applyBorder="1" applyAlignment="1">
      <alignment horizontal="center" vertical="center"/>
    </xf>
    <xf numFmtId="165" fontId="23" fillId="2" borderId="1" xfId="6" applyNumberFormat="1" applyFont="1" applyFill="1" applyBorder="1" applyAlignment="1">
      <alignment horizontal="center" vertical="center"/>
    </xf>
    <xf numFmtId="165" fontId="7" fillId="3" borderId="1" xfId="6" applyNumberFormat="1" applyFont="1" applyFill="1" applyBorder="1" applyAlignment="1">
      <alignment horizontal="center" vertical="center"/>
    </xf>
    <xf numFmtId="165" fontId="7" fillId="0" borderId="1" xfId="6" applyNumberFormat="1" applyFont="1" applyFill="1" applyBorder="1" applyAlignment="1">
      <alignment horizontal="center" vertical="center"/>
    </xf>
    <xf numFmtId="165" fontId="23" fillId="0" borderId="1" xfId="6" applyNumberFormat="1" applyFont="1" applyFill="1" applyBorder="1" applyAlignment="1">
      <alignment horizontal="center" vertical="center"/>
    </xf>
    <xf numFmtId="167" fontId="7" fillId="0" borderId="1" xfId="6" applyNumberFormat="1" applyFont="1" applyFill="1" applyBorder="1" applyAlignment="1">
      <alignment horizontal="center" vertical="center"/>
    </xf>
    <xf numFmtId="165" fontId="20" fillId="2" borderId="1" xfId="6" applyNumberFormat="1" applyFont="1" applyFill="1" applyBorder="1" applyAlignment="1">
      <alignment horizontal="center" vertical="center"/>
    </xf>
    <xf numFmtId="165" fontId="3" fillId="3" borderId="1" xfId="6" applyNumberFormat="1" applyFont="1" applyFill="1" applyBorder="1" applyAlignment="1">
      <alignment horizontal="center" vertical="center"/>
    </xf>
    <xf numFmtId="165" fontId="3" fillId="0" borderId="1" xfId="6" applyNumberFormat="1" applyFont="1" applyFill="1" applyBorder="1" applyAlignment="1">
      <alignment horizontal="center" vertical="center"/>
    </xf>
    <xf numFmtId="165" fontId="20" fillId="0" borderId="1" xfId="6" applyNumberFormat="1" applyFont="1" applyFill="1" applyBorder="1" applyAlignment="1">
      <alignment horizontal="center" vertical="center"/>
    </xf>
    <xf numFmtId="167" fontId="3" fillId="0" borderId="1" xfId="6" applyNumberFormat="1" applyFont="1" applyFill="1" applyBorder="1" applyAlignment="1">
      <alignment horizontal="center" vertical="center"/>
    </xf>
    <xf numFmtId="3" fontId="23" fillId="2" borderId="1" xfId="6" applyNumberFormat="1" applyFont="1" applyFill="1" applyBorder="1" applyAlignment="1">
      <alignment horizontal="center" vertical="center"/>
    </xf>
    <xf numFmtId="3" fontId="7" fillId="3" borderId="1" xfId="6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3" fontId="23" fillId="0" borderId="1" xfId="6" applyNumberFormat="1" applyFont="1" applyFill="1" applyBorder="1" applyAlignment="1">
      <alignment horizontal="center" vertical="center"/>
    </xf>
    <xf numFmtId="3" fontId="7" fillId="4" borderId="1" xfId="6" applyNumberFormat="1" applyFont="1" applyFill="1" applyBorder="1" applyAlignment="1">
      <alignment horizontal="center" vertical="center"/>
    </xf>
    <xf numFmtId="0" fontId="23" fillId="0" borderId="1" xfId="6" applyFont="1" applyFill="1" applyBorder="1" applyAlignment="1">
      <alignment horizontal="left" vertical="center" wrapText="1" indent="2"/>
    </xf>
    <xf numFmtId="0" fontId="20" fillId="0" borderId="1" xfId="6" applyFont="1" applyFill="1" applyBorder="1" applyAlignment="1">
      <alignment horizontal="left" vertical="center" wrapText="1" indent="1"/>
    </xf>
    <xf numFmtId="0" fontId="20" fillId="0" borderId="1" xfId="6" applyFont="1" applyFill="1" applyBorder="1" applyAlignment="1">
      <alignment vertical="center" wrapText="1"/>
    </xf>
    <xf numFmtId="165" fontId="7" fillId="2" borderId="1" xfId="7" applyNumberFormat="1" applyFont="1" applyFill="1" applyBorder="1" applyAlignment="1">
      <alignment horizontal="center" vertical="center"/>
    </xf>
    <xf numFmtId="165" fontId="7" fillId="3" borderId="1" xfId="7" applyNumberFormat="1" applyFont="1" applyFill="1" applyBorder="1" applyAlignment="1">
      <alignment horizontal="center" vertical="center"/>
    </xf>
    <xf numFmtId="165" fontId="7" fillId="0" borderId="1" xfId="7" applyNumberFormat="1" applyFont="1" applyFill="1" applyBorder="1" applyAlignment="1">
      <alignment horizontal="center" vertical="center"/>
    </xf>
    <xf numFmtId="165" fontId="23" fillId="0" borderId="1" xfId="7" applyNumberFormat="1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left" vertical="center" wrapText="1" indent="2"/>
    </xf>
    <xf numFmtId="9" fontId="20" fillId="2" borderId="1" xfId="7" applyNumberFormat="1" applyFont="1" applyFill="1" applyBorder="1" applyAlignment="1">
      <alignment horizontal="center" vertical="center"/>
    </xf>
    <xf numFmtId="9" fontId="3" fillId="3" borderId="1" xfId="7" applyNumberFormat="1" applyFont="1" applyFill="1" applyBorder="1" applyAlignment="1">
      <alignment horizontal="center" vertical="center"/>
    </xf>
    <xf numFmtId="9" fontId="3" fillId="0" borderId="1" xfId="7" applyNumberFormat="1" applyFont="1" applyFill="1" applyBorder="1" applyAlignment="1">
      <alignment horizontal="center" vertical="center"/>
    </xf>
    <xf numFmtId="9" fontId="20" fillId="0" borderId="1" xfId="7" applyNumberFormat="1" applyFont="1" applyFill="1" applyBorder="1" applyAlignment="1">
      <alignment horizontal="center" vertical="center"/>
    </xf>
    <xf numFmtId="0" fontId="22" fillId="0" borderId="1" xfId="6" applyFont="1" applyFill="1" applyBorder="1" applyAlignment="1">
      <alignment horizontal="left" vertical="center" wrapText="1" indent="1"/>
    </xf>
    <xf numFmtId="0" fontId="6" fillId="2" borderId="1" xfId="6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vertical="center"/>
    </xf>
    <xf numFmtId="0" fontId="24" fillId="0" borderId="0" xfId="6" applyFont="1" applyFill="1" applyBorder="1" applyAlignment="1">
      <alignment horizontal="center" vertical="center" wrapText="1"/>
    </xf>
    <xf numFmtId="0" fontId="25" fillId="0" borderId="0" xfId="6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3" fontId="6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28" fillId="0" borderId="0" xfId="8" applyFont="1"/>
    <xf numFmtId="0" fontId="29" fillId="0" borderId="0" xfId="8" applyFont="1"/>
    <xf numFmtId="0" fontId="6" fillId="0" borderId="1" xfId="8" applyFont="1" applyFill="1" applyBorder="1" applyAlignment="1">
      <alignment vertical="center" wrapText="1"/>
    </xf>
    <xf numFmtId="3" fontId="28" fillId="0" borderId="0" xfId="8" applyNumberFormat="1" applyFont="1"/>
    <xf numFmtId="3" fontId="3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vertical="center" wrapText="1"/>
    </xf>
    <xf numFmtId="165" fontId="7" fillId="0" borderId="1" xfId="5" applyNumberFormat="1" applyFont="1" applyBorder="1" applyAlignment="1">
      <alignment horizontal="center" vertical="center" wrapText="1"/>
    </xf>
    <xf numFmtId="0" fontId="7" fillId="0" borderId="1" xfId="8" applyFont="1" applyFill="1" applyBorder="1" applyAlignment="1">
      <alignment vertical="center" wrapText="1"/>
    </xf>
    <xf numFmtId="3" fontId="3" fillId="0" borderId="1" xfId="8" applyNumberFormat="1" applyFont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4" fontId="3" fillId="0" borderId="1" xfId="5" applyNumberFormat="1" applyFont="1" applyFill="1" applyBorder="1" applyAlignment="1">
      <alignment horizontal="center" vertical="center" wrapText="1"/>
    </xf>
    <xf numFmtId="3" fontId="6" fillId="0" borderId="1" xfId="5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center" wrapText="1" indent="1"/>
    </xf>
    <xf numFmtId="3" fontId="6" fillId="0" borderId="1" xfId="8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left" vertical="center" wrapText="1"/>
    </xf>
    <xf numFmtId="0" fontId="3" fillId="0" borderId="1" xfId="8" applyFont="1" applyBorder="1" applyAlignment="1">
      <alignment horizontal="left" vertical="center" wrapText="1" indent="1"/>
    </xf>
    <xf numFmtId="0" fontId="7" fillId="0" borderId="1" xfId="8" applyFont="1" applyBorder="1" applyAlignment="1">
      <alignment horizontal="left" vertical="center" wrapText="1" indent="1"/>
    </xf>
    <xf numFmtId="165" fontId="7" fillId="0" borderId="1" xfId="8" applyNumberFormat="1" applyFont="1" applyBorder="1" applyAlignment="1">
      <alignment horizontal="center" vertical="center" wrapText="1"/>
    </xf>
    <xf numFmtId="0" fontId="30" fillId="0" borderId="1" xfId="8" applyFont="1" applyFill="1" applyBorder="1" applyAlignment="1">
      <alignment horizontal="left" vertical="center" wrapText="1"/>
    </xf>
    <xf numFmtId="0" fontId="31" fillId="0" borderId="0" xfId="8" applyFont="1" applyFill="1" applyAlignment="1">
      <alignment vertical="center" wrapText="1"/>
    </xf>
    <xf numFmtId="0" fontId="28" fillId="0" borderId="0" xfId="8" applyFont="1" applyBorder="1"/>
    <xf numFmtId="0" fontId="32" fillId="0" borderId="0" xfId="8" applyFont="1"/>
    <xf numFmtId="0" fontId="33" fillId="0" borderId="0" xfId="8" applyFont="1"/>
    <xf numFmtId="3" fontId="28" fillId="0" borderId="3" xfId="8" applyNumberFormat="1" applyFont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 wrapText="1"/>
    </xf>
    <xf numFmtId="0" fontId="3" fillId="0" borderId="3" xfId="8" applyFont="1" applyBorder="1" applyAlignment="1">
      <alignment horizontal="left" vertical="center" wrapText="1"/>
    </xf>
    <xf numFmtId="0" fontId="6" fillId="0" borderId="3" xfId="8" applyFont="1" applyBorder="1" applyAlignment="1">
      <alignment horizontal="left" vertical="center" wrapText="1"/>
    </xf>
    <xf numFmtId="0" fontId="31" fillId="0" borderId="0" xfId="8" applyFont="1" applyFill="1" applyAlignment="1">
      <alignment vertical="center"/>
    </xf>
    <xf numFmtId="0" fontId="6" fillId="0" borderId="1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right" vertical="center" wrapText="1"/>
    </xf>
    <xf numFmtId="0" fontId="28" fillId="0" borderId="0" xfId="8" applyFont="1" applyBorder="1" applyAlignment="1">
      <alignment horizontal="center" vertical="center" wrapText="1"/>
    </xf>
    <xf numFmtId="0" fontId="4" fillId="0" borderId="0" xfId="8" applyNumberFormat="1" applyFont="1" applyFill="1" applyAlignment="1">
      <alignment horizontal="right" vertical="center" wrapText="1"/>
    </xf>
    <xf numFmtId="0" fontId="3" fillId="0" borderId="0" xfId="9" applyFont="1" applyFill="1" applyAlignment="1" applyProtection="1">
      <alignment vertical="center" wrapText="1"/>
      <protection locked="0"/>
    </xf>
    <xf numFmtId="3" fontId="14" fillId="0" borderId="0" xfId="9" applyNumberFormat="1" applyFont="1" applyFill="1" applyBorder="1" applyAlignment="1" applyProtection="1">
      <alignment horizontal="right" vertical="center" wrapText="1"/>
      <protection locked="0"/>
    </xf>
    <xf numFmtId="3" fontId="24" fillId="0" borderId="0" xfId="9" applyNumberFormat="1" applyFont="1" applyFill="1" applyBorder="1" applyAlignment="1" applyProtection="1">
      <alignment horizontal="right" vertical="center" wrapText="1"/>
      <protection locked="0"/>
    </xf>
    <xf numFmtId="165" fontId="14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11" applyFont="1"/>
    <xf numFmtId="167" fontId="26" fillId="0" borderId="0" xfId="11" applyNumberFormat="1" applyFont="1" applyFill="1" applyBorder="1" applyAlignment="1">
      <alignment horizontal="right" vertical="center" wrapText="1"/>
    </xf>
    <xf numFmtId="0" fontId="36" fillId="0" borderId="0" xfId="11" applyFont="1" applyFill="1" applyBorder="1" applyAlignment="1">
      <alignment horizontal="center" vertical="center" wrapText="1"/>
    </xf>
    <xf numFmtId="0" fontId="36" fillId="0" borderId="0" xfId="11" applyFont="1" applyFill="1" applyBorder="1" applyAlignment="1">
      <alignment horizontal="left" vertical="center" wrapText="1"/>
    </xf>
    <xf numFmtId="0" fontId="36" fillId="0" borderId="0" xfId="11" applyFont="1" applyFill="1" applyBorder="1" applyAlignment="1">
      <alignment horizontal="center" vertical="center"/>
    </xf>
    <xf numFmtId="3" fontId="37" fillId="0" borderId="1" xfId="9" applyNumberFormat="1" applyFont="1" applyFill="1" applyBorder="1" applyAlignment="1" applyProtection="1">
      <alignment horizontal="center" vertical="center" wrapText="1"/>
      <protection locked="0"/>
    </xf>
    <xf numFmtId="3" fontId="24" fillId="0" borderId="1" xfId="9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9" applyNumberFormat="1" applyFont="1" applyFill="1" applyBorder="1" applyAlignment="1" applyProtection="1">
      <alignment horizontal="right" vertical="center" wrapText="1"/>
      <protection locked="0"/>
    </xf>
    <xf numFmtId="165" fontId="14" fillId="0" borderId="1" xfId="10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9" applyNumberFormat="1" applyFont="1" applyFill="1" applyBorder="1" applyAlignment="1" applyProtection="1">
      <alignment vertical="center" wrapText="1"/>
      <protection locked="0"/>
    </xf>
    <xf numFmtId="165" fontId="14" fillId="0" borderId="1" xfId="10" applyNumberFormat="1" applyFont="1" applyFill="1" applyBorder="1" applyAlignment="1" applyProtection="1">
      <alignment vertical="center" wrapText="1"/>
      <protection locked="0"/>
    </xf>
    <xf numFmtId="0" fontId="14" fillId="0" borderId="1" xfId="9" applyFont="1" applyFill="1" applyBorder="1" applyAlignment="1" applyProtection="1">
      <alignment horizontal="left" vertical="center" wrapText="1"/>
      <protection locked="0"/>
    </xf>
    <xf numFmtId="3" fontId="14" fillId="4" borderId="1" xfId="9" applyNumberFormat="1" applyFont="1" applyFill="1" applyBorder="1" applyAlignment="1" applyProtection="1">
      <alignment vertical="center" wrapText="1"/>
      <protection locked="0"/>
    </xf>
    <xf numFmtId="3" fontId="37" fillId="5" borderId="1" xfId="9" applyNumberFormat="1" applyFont="1" applyFill="1" applyBorder="1" applyAlignment="1" applyProtection="1">
      <alignment horizontal="right" vertical="center" wrapText="1"/>
      <protection locked="0"/>
    </xf>
    <xf numFmtId="3" fontId="24" fillId="5" borderId="1" xfId="9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9" applyFont="1" applyFill="1" applyAlignment="1" applyProtection="1">
      <alignment vertical="center" wrapText="1"/>
      <protection locked="0"/>
    </xf>
    <xf numFmtId="0" fontId="38" fillId="0" borderId="1" xfId="9" applyFont="1" applyFill="1" applyBorder="1" applyAlignment="1" applyProtection="1">
      <alignment horizontal="center" vertical="center" wrapText="1"/>
      <protection locked="0"/>
    </xf>
    <xf numFmtId="0" fontId="39" fillId="0" borderId="1" xfId="9" applyFont="1" applyFill="1" applyBorder="1" applyAlignment="1" applyProtection="1">
      <alignment horizontal="center" vertical="center" wrapText="1"/>
      <protection locked="0"/>
    </xf>
    <xf numFmtId="0" fontId="40" fillId="0" borderId="1" xfId="12" applyFont="1" applyFill="1" applyBorder="1" applyAlignment="1">
      <alignment horizontal="center" vertical="center" wrapText="1"/>
    </xf>
    <xf numFmtId="0" fontId="41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12" applyFont="1" applyFill="1" applyBorder="1" applyAlignment="1">
      <alignment horizontal="center" vertical="center" wrapText="1"/>
    </xf>
    <xf numFmtId="0" fontId="7" fillId="0" borderId="1" xfId="9" applyFont="1" applyFill="1" applyBorder="1" applyAlignment="1" applyProtection="1">
      <alignment horizontal="center" vertical="center" wrapText="1"/>
      <protection locked="0"/>
    </xf>
    <xf numFmtId="0" fontId="6" fillId="0" borderId="1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center" vertical="center" wrapText="1"/>
      <protection locked="0"/>
    </xf>
    <xf numFmtId="0" fontId="14" fillId="0" borderId="1" xfId="9" applyFont="1" applyFill="1" applyBorder="1" applyAlignment="1" applyProtection="1">
      <alignment horizontal="center" vertical="center" wrapText="1"/>
      <protection locked="0"/>
    </xf>
    <xf numFmtId="0" fontId="42" fillId="0" borderId="0" xfId="11" applyFont="1" applyBorder="1" applyAlignment="1">
      <alignment horizontal="right" vertical="center" wrapText="1"/>
    </xf>
    <xf numFmtId="0" fontId="13" fillId="0" borderId="0" xfId="11" applyFont="1" applyBorder="1" applyAlignment="1">
      <alignment horizontal="right" vertical="center" wrapText="1"/>
    </xf>
    <xf numFmtId="0" fontId="42" fillId="0" borderId="0" xfId="11" applyFont="1" applyBorder="1" applyAlignment="1">
      <alignment horizontal="center" vertical="center" wrapText="1"/>
    </xf>
    <xf numFmtId="0" fontId="34" fillId="0" borderId="0" xfId="11" applyAlignment="1">
      <alignment horizontal="center" vertical="center" wrapText="1"/>
    </xf>
    <xf numFmtId="0" fontId="43" fillId="0" borderId="0" xfId="11" applyFont="1" applyAlignment="1">
      <alignment horizontal="center" vertical="center" wrapText="1"/>
    </xf>
    <xf numFmtId="0" fontId="44" fillId="0" borderId="0" xfId="11" applyNumberFormat="1" applyFont="1" applyFill="1" applyAlignment="1">
      <alignment horizontal="right" vertical="center" wrapText="1"/>
    </xf>
    <xf numFmtId="0" fontId="45" fillId="0" borderId="0" xfId="11" applyFont="1" applyAlignment="1">
      <alignment horizontal="center" vertical="center" wrapText="1"/>
    </xf>
    <xf numFmtId="3" fontId="34" fillId="0" borderId="0" xfId="11" applyNumberFormat="1" applyAlignment="1">
      <alignment horizontal="center" vertical="center" wrapText="1"/>
    </xf>
    <xf numFmtId="0" fontId="44" fillId="0" borderId="0" xfId="11" applyFont="1"/>
    <xf numFmtId="0" fontId="46" fillId="0" borderId="0" xfId="11" applyFont="1"/>
    <xf numFmtId="0" fontId="35" fillId="0" borderId="0" xfId="11" applyFont="1" applyFill="1"/>
    <xf numFmtId="167" fontId="47" fillId="0" borderId="0" xfId="11" applyNumberFormat="1" applyFont="1" applyFill="1" applyBorder="1" applyAlignment="1">
      <alignment horizontal="right" vertical="center"/>
    </xf>
    <xf numFmtId="3" fontId="42" fillId="0" borderId="0" xfId="11" applyNumberFormat="1" applyFont="1" applyFill="1" applyBorder="1" applyAlignment="1">
      <alignment horizontal="right" vertical="center"/>
    </xf>
    <xf numFmtId="167" fontId="48" fillId="0" borderId="0" xfId="11" applyNumberFormat="1" applyFont="1" applyFill="1" applyBorder="1" applyAlignment="1">
      <alignment horizontal="right" vertical="center" wrapText="1"/>
    </xf>
    <xf numFmtId="0" fontId="10" fillId="0" borderId="0" xfId="11" applyFont="1" applyFill="1" applyBorder="1" applyAlignment="1">
      <alignment horizontal="center" vertical="center" wrapText="1"/>
    </xf>
    <xf numFmtId="0" fontId="42" fillId="0" borderId="0" xfId="11" applyFont="1" applyFill="1" applyBorder="1" applyAlignment="1">
      <alignment horizontal="left" vertical="center" wrapText="1"/>
    </xf>
    <xf numFmtId="0" fontId="42" fillId="0" borderId="0" xfId="11" applyFont="1" applyFill="1" applyBorder="1" applyAlignment="1">
      <alignment horizontal="center" vertical="center"/>
    </xf>
    <xf numFmtId="0" fontId="34" fillId="0" borderId="0" xfId="11" applyFill="1" applyAlignment="1">
      <alignment horizontal="center" vertical="center" wrapText="1"/>
    </xf>
    <xf numFmtId="2" fontId="42" fillId="0" borderId="1" xfId="11" applyNumberFormat="1" applyFont="1" applyFill="1" applyBorder="1" applyAlignment="1">
      <alignment horizontal="right" vertical="center" wrapText="1"/>
    </xf>
    <xf numFmtId="3" fontId="42" fillId="0" borderId="1" xfId="11" applyNumberFormat="1" applyFont="1" applyFill="1" applyBorder="1" applyAlignment="1">
      <alignment horizontal="right" vertical="center" wrapText="1"/>
    </xf>
    <xf numFmtId="164" fontId="42" fillId="0" borderId="1" xfId="11" applyNumberFormat="1" applyFont="1" applyFill="1" applyBorder="1" applyAlignment="1">
      <alignment horizontal="right" vertical="center" wrapText="1"/>
    </xf>
    <xf numFmtId="3" fontId="42" fillId="4" borderId="1" xfId="11" applyNumberFormat="1" applyFont="1" applyFill="1" applyBorder="1" applyAlignment="1">
      <alignment horizontal="right" vertical="center" wrapText="1"/>
    </xf>
    <xf numFmtId="0" fontId="42" fillId="0" borderId="1" xfId="11" applyFont="1" applyFill="1" applyBorder="1" applyAlignment="1">
      <alignment horizontal="center" vertical="center" wrapText="1"/>
    </xf>
    <xf numFmtId="0" fontId="42" fillId="0" borderId="1" xfId="11" applyFont="1" applyFill="1" applyBorder="1" applyAlignment="1">
      <alignment horizontal="left" vertical="center" wrapText="1"/>
    </xf>
    <xf numFmtId="0" fontId="44" fillId="0" borderId="1" xfId="11" applyFont="1" applyFill="1" applyBorder="1" applyAlignment="1">
      <alignment horizontal="center" vertical="center" wrapText="1"/>
    </xf>
    <xf numFmtId="0" fontId="34" fillId="6" borderId="0" xfId="11" applyFill="1" applyAlignment="1">
      <alignment horizontal="center" vertical="center" wrapText="1"/>
    </xf>
    <xf numFmtId="164" fontId="44" fillId="6" borderId="1" xfId="11" applyNumberFormat="1" applyFont="1" applyFill="1" applyBorder="1" applyAlignment="1">
      <alignment horizontal="right" vertical="center" wrapText="1"/>
    </xf>
    <xf numFmtId="4" fontId="46" fillId="6" borderId="1" xfId="11" applyNumberFormat="1" applyFont="1" applyFill="1" applyBorder="1" applyAlignment="1">
      <alignment horizontal="right" vertical="center" wrapText="1"/>
    </xf>
    <xf numFmtId="3" fontId="46" fillId="6" borderId="1" xfId="11" applyNumberFormat="1" applyFont="1" applyFill="1" applyBorder="1" applyAlignment="1">
      <alignment horizontal="right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46" fillId="6" borderId="1" xfId="11" applyFont="1" applyFill="1" applyBorder="1" applyAlignment="1">
      <alignment horizontal="left" vertical="center" wrapText="1"/>
    </xf>
    <xf numFmtId="0" fontId="44" fillId="0" borderId="1" xfId="11" applyFont="1" applyBorder="1" applyAlignment="1">
      <alignment horizontal="center" vertical="center" wrapText="1"/>
    </xf>
    <xf numFmtId="2" fontId="46" fillId="6" borderId="1" xfId="11" applyNumberFormat="1" applyFont="1" applyFill="1" applyBorder="1" applyAlignment="1">
      <alignment horizontal="right" vertical="center" wrapText="1"/>
    </xf>
    <xf numFmtId="164" fontId="46" fillId="6" borderId="1" xfId="11" applyNumberFormat="1" applyFont="1" applyFill="1" applyBorder="1" applyAlignment="1">
      <alignment horizontal="right" vertical="center" wrapText="1"/>
    </xf>
    <xf numFmtId="2" fontId="44" fillId="6" borderId="1" xfId="11" applyNumberFormat="1" applyFont="1" applyFill="1" applyBorder="1" applyAlignment="1">
      <alignment horizontal="right" vertical="center" wrapText="1"/>
    </xf>
    <xf numFmtId="3" fontId="44" fillId="6" borderId="1" xfId="11" applyNumberFormat="1" applyFont="1" applyFill="1" applyBorder="1" applyAlignment="1">
      <alignment horizontal="right" vertical="center" wrapText="1"/>
    </xf>
    <xf numFmtId="3" fontId="44" fillId="4" borderId="1" xfId="11" applyNumberFormat="1" applyFont="1" applyFill="1" applyBorder="1" applyAlignment="1">
      <alignment horizontal="right" vertical="center" wrapText="1"/>
    </xf>
    <xf numFmtId="0" fontId="44" fillId="6" borderId="1" xfId="11" applyFont="1" applyFill="1" applyBorder="1" applyAlignment="1">
      <alignment horizontal="left" vertical="center" wrapText="1"/>
    </xf>
    <xf numFmtId="0" fontId="34" fillId="7" borderId="0" xfId="11" applyFill="1" applyAlignment="1">
      <alignment horizontal="center" vertical="center" wrapText="1"/>
    </xf>
    <xf numFmtId="164" fontId="44" fillId="0" borderId="1" xfId="11" applyNumberFormat="1" applyFont="1" applyFill="1" applyBorder="1" applyAlignment="1">
      <alignment horizontal="center" vertical="center" wrapText="1"/>
    </xf>
    <xf numFmtId="3" fontId="44" fillId="0" borderId="1" xfId="11" applyNumberFormat="1" applyFont="1" applyFill="1" applyBorder="1" applyAlignment="1">
      <alignment horizontal="right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44" fillId="0" borderId="1" xfId="11" applyFont="1" applyFill="1" applyBorder="1" applyAlignment="1">
      <alignment horizontal="left" vertical="center" wrapText="1"/>
    </xf>
    <xf numFmtId="3" fontId="50" fillId="6" borderId="1" xfId="11" applyNumberFormat="1" applyFont="1" applyFill="1" applyBorder="1" applyAlignment="1">
      <alignment horizontal="right" vertical="center" wrapText="1"/>
    </xf>
    <xf numFmtId="3" fontId="50" fillId="4" borderId="1" xfId="11" applyNumberFormat="1" applyFont="1" applyFill="1" applyBorder="1" applyAlignment="1">
      <alignment horizontal="right" vertical="center" wrapText="1"/>
    </xf>
    <xf numFmtId="2" fontId="44" fillId="6" borderId="1" xfId="10" applyNumberFormat="1" applyFont="1" applyFill="1" applyBorder="1" applyAlignment="1">
      <alignment horizontal="right" vertical="center" wrapText="1"/>
    </xf>
    <xf numFmtId="0" fontId="34" fillId="8" borderId="0" xfId="11" applyFill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34" fillId="9" borderId="0" xfId="11" applyFill="1" applyAlignment="1">
      <alignment horizontal="center" vertical="center" wrapText="1"/>
    </xf>
    <xf numFmtId="2" fontId="44" fillId="10" borderId="1" xfId="10" applyNumberFormat="1" applyFont="1" applyFill="1" applyBorder="1" applyAlignment="1">
      <alignment horizontal="right" vertical="center" wrapText="1"/>
    </xf>
    <xf numFmtId="3" fontId="44" fillId="10" borderId="1" xfId="11" applyNumberFormat="1" applyFont="1" applyFill="1" applyBorder="1" applyAlignment="1">
      <alignment horizontal="right" vertical="center" wrapText="1"/>
    </xf>
    <xf numFmtId="0" fontId="8" fillId="10" borderId="1" xfId="11" applyFont="1" applyFill="1" applyBorder="1" applyAlignment="1">
      <alignment horizontal="center" vertical="center" wrapText="1"/>
    </xf>
    <xf numFmtId="0" fontId="44" fillId="10" borderId="1" xfId="11" applyFont="1" applyFill="1" applyBorder="1" applyAlignment="1">
      <alignment horizontal="left" vertical="center" wrapText="1"/>
    </xf>
    <xf numFmtId="0" fontId="44" fillId="10" borderId="1" xfId="11" applyFont="1" applyFill="1" applyBorder="1" applyAlignment="1">
      <alignment horizontal="center" vertical="center" wrapText="1"/>
    </xf>
    <xf numFmtId="2" fontId="44" fillId="0" borderId="1" xfId="11" applyNumberFormat="1" applyFont="1" applyFill="1" applyBorder="1" applyAlignment="1">
      <alignment horizontal="right" vertical="center" wrapText="1"/>
    </xf>
    <xf numFmtId="3" fontId="50" fillId="0" borderId="1" xfId="11" applyNumberFormat="1" applyFont="1" applyFill="1" applyBorder="1" applyAlignment="1">
      <alignment horizontal="right" vertical="center" wrapText="1"/>
    </xf>
    <xf numFmtId="2" fontId="44" fillId="0" borderId="1" xfId="10" applyNumberFormat="1" applyFont="1" applyFill="1" applyBorder="1" applyAlignment="1">
      <alignment horizontal="right" vertical="center" wrapText="1"/>
    </xf>
    <xf numFmtId="4" fontId="44" fillId="10" borderId="1" xfId="11" applyNumberFormat="1" applyFont="1" applyFill="1" applyBorder="1" applyAlignment="1">
      <alignment horizontal="center" vertical="center" wrapText="1"/>
    </xf>
    <xf numFmtId="2" fontId="44" fillId="6" borderId="1" xfId="10" applyNumberFormat="1" applyFont="1" applyFill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44" fillId="0" borderId="1" xfId="11" applyFont="1" applyBorder="1" applyAlignment="1">
      <alignment horizontal="left" vertical="center" wrapText="1"/>
    </xf>
    <xf numFmtId="2" fontId="44" fillId="10" borderId="1" xfId="11" applyNumberFormat="1" applyFont="1" applyFill="1" applyBorder="1" applyAlignment="1">
      <alignment horizontal="right" vertical="center" wrapText="1"/>
    </xf>
    <xf numFmtId="3" fontId="44" fillId="0" borderId="1" xfId="11" applyNumberFormat="1" applyFont="1" applyBorder="1" applyAlignment="1">
      <alignment horizontal="right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42" fillId="0" borderId="0" xfId="11" applyFont="1" applyBorder="1" applyAlignment="1">
      <alignment vertical="center" wrapText="1"/>
    </xf>
    <xf numFmtId="0" fontId="13" fillId="0" borderId="0" xfId="11" applyFont="1"/>
    <xf numFmtId="0" fontId="51" fillId="0" borderId="0" xfId="11" applyFont="1"/>
    <xf numFmtId="0" fontId="13" fillId="0" borderId="0" xfId="11" applyFont="1" applyFill="1"/>
    <xf numFmtId="2" fontId="48" fillId="0" borderId="1" xfId="10" applyNumberFormat="1" applyFont="1" applyFill="1" applyBorder="1" applyAlignment="1">
      <alignment horizontal="right" vertical="center"/>
    </xf>
    <xf numFmtId="3" fontId="5" fillId="0" borderId="1" xfId="11" applyNumberFormat="1" applyFont="1" applyFill="1" applyBorder="1" applyAlignment="1">
      <alignment horizontal="right" vertical="center"/>
    </xf>
    <xf numFmtId="3" fontId="5" fillId="4" borderId="1" xfId="11" applyNumberFormat="1" applyFont="1" applyFill="1" applyBorder="1" applyAlignment="1">
      <alignment horizontal="right" vertical="center"/>
    </xf>
    <xf numFmtId="0" fontId="24" fillId="0" borderId="1" xfId="1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left" vertical="center" wrapText="1"/>
    </xf>
    <xf numFmtId="2" fontId="50" fillId="6" borderId="1" xfId="10" applyNumberFormat="1" applyFont="1" applyFill="1" applyBorder="1" applyAlignment="1">
      <alignment horizontal="right" vertical="center" wrapText="1"/>
    </xf>
    <xf numFmtId="0" fontId="50" fillId="6" borderId="1" xfId="11" applyFont="1" applyFill="1" applyBorder="1" applyAlignment="1">
      <alignment horizontal="right" vertical="center" wrapText="1"/>
    </xf>
    <xf numFmtId="3" fontId="44" fillId="6" borderId="1" xfId="11" applyNumberFormat="1" applyFont="1" applyFill="1" applyBorder="1" applyAlignment="1">
      <alignment horizontal="right" vertical="center"/>
    </xf>
    <xf numFmtId="3" fontId="50" fillId="6" borderId="1" xfId="11" applyNumberFormat="1" applyFont="1" applyFill="1" applyBorder="1" applyAlignment="1">
      <alignment horizontal="center" vertical="center" wrapText="1"/>
    </xf>
    <xf numFmtId="2" fontId="46" fillId="0" borderId="1" xfId="10" applyNumberFormat="1" applyFont="1" applyBorder="1" applyAlignment="1">
      <alignment horizontal="right" vertical="center"/>
    </xf>
    <xf numFmtId="2" fontId="52" fillId="6" borderId="1" xfId="10" applyNumberFormat="1" applyFont="1" applyFill="1" applyBorder="1" applyAlignment="1">
      <alignment horizontal="right" vertical="center" wrapText="1"/>
    </xf>
    <xf numFmtId="2" fontId="46" fillId="6" borderId="1" xfId="10" applyNumberFormat="1" applyFont="1" applyFill="1" applyBorder="1" applyAlignment="1">
      <alignment horizontal="right" vertical="center"/>
    </xf>
    <xf numFmtId="0" fontId="14" fillId="0" borderId="1" xfId="11" applyFont="1" applyBorder="1" applyAlignment="1">
      <alignment horizontal="center" vertical="center" wrapText="1"/>
    </xf>
    <xf numFmtId="0" fontId="52" fillId="0" borderId="1" xfId="11" applyFont="1" applyBorder="1" applyAlignment="1">
      <alignment horizontal="left" vertical="center" wrapText="1"/>
    </xf>
    <xf numFmtId="0" fontId="50" fillId="6" borderId="1" xfId="11" applyFont="1" applyFill="1" applyBorder="1" applyAlignment="1">
      <alignment horizontal="left" vertical="center" wrapText="1"/>
    </xf>
    <xf numFmtId="3" fontId="44" fillId="4" borderId="1" xfId="11" applyNumberFormat="1" applyFont="1" applyFill="1" applyBorder="1" applyAlignment="1">
      <alignment horizontal="right" vertical="center"/>
    </xf>
    <xf numFmtId="0" fontId="36" fillId="0" borderId="0" xfId="11" applyFont="1" applyFill="1"/>
    <xf numFmtId="2" fontId="47" fillId="11" borderId="1" xfId="10" applyNumberFormat="1" applyFont="1" applyFill="1" applyBorder="1" applyAlignment="1">
      <alignment vertical="center"/>
    </xf>
    <xf numFmtId="3" fontId="5" fillId="11" borderId="1" xfId="11" applyNumberFormat="1" applyFont="1" applyFill="1" applyBorder="1" applyAlignment="1">
      <alignment horizontal="right" vertical="center" wrapText="1"/>
    </xf>
    <xf numFmtId="0" fontId="24" fillId="11" borderId="1" xfId="11" applyFont="1" applyFill="1" applyBorder="1" applyAlignment="1">
      <alignment horizontal="center" vertical="center" wrapText="1"/>
    </xf>
    <xf numFmtId="0" fontId="5" fillId="11" borderId="1" xfId="11" applyFont="1" applyFill="1" applyBorder="1" applyAlignment="1">
      <alignment horizontal="left" vertical="center" wrapText="1"/>
    </xf>
    <xf numFmtId="2" fontId="46" fillId="12" borderId="1" xfId="10" applyNumberFormat="1" applyFont="1" applyFill="1" applyBorder="1" applyAlignment="1">
      <alignment vertical="center"/>
    </xf>
    <xf numFmtId="3" fontId="44" fillId="12" borderId="1" xfId="11" applyNumberFormat="1" applyFont="1" applyFill="1" applyBorder="1" applyAlignment="1">
      <alignment vertical="center"/>
    </xf>
    <xf numFmtId="3" fontId="44" fillId="4" borderId="1" xfId="11" applyNumberFormat="1" applyFont="1" applyFill="1" applyBorder="1" applyAlignment="1">
      <alignment vertical="center"/>
    </xf>
    <xf numFmtId="0" fontId="37" fillId="12" borderId="1" xfId="11" applyFont="1" applyFill="1" applyBorder="1" applyAlignment="1">
      <alignment horizontal="center" vertical="center" wrapText="1"/>
    </xf>
    <xf numFmtId="0" fontId="52" fillId="12" borderId="1" xfId="11" applyFont="1" applyFill="1" applyBorder="1" applyAlignment="1">
      <alignment horizontal="left" vertical="center" wrapText="1"/>
    </xf>
    <xf numFmtId="2" fontId="46" fillId="0" borderId="1" xfId="10" applyNumberFormat="1" applyFont="1" applyFill="1" applyBorder="1" applyAlignment="1">
      <alignment vertical="center"/>
    </xf>
    <xf numFmtId="3" fontId="44" fillId="0" borderId="1" xfId="11" applyNumberFormat="1" applyFont="1" applyFill="1" applyBorder="1" applyAlignment="1">
      <alignment vertical="center"/>
    </xf>
    <xf numFmtId="0" fontId="50" fillId="6" borderId="1" xfId="11" applyFont="1" applyFill="1" applyBorder="1" applyAlignment="1">
      <alignment horizontal="left" vertical="center" wrapText="1" indent="2"/>
    </xf>
    <xf numFmtId="0" fontId="50" fillId="0" borderId="1" xfId="11" applyFont="1" applyFill="1" applyBorder="1" applyAlignment="1">
      <alignment horizontal="left" vertical="center" wrapText="1" indent="2"/>
    </xf>
    <xf numFmtId="3" fontId="42" fillId="11" borderId="1" xfId="11" applyNumberFormat="1" applyFont="1" applyFill="1" applyBorder="1" applyAlignment="1">
      <alignment vertical="center"/>
    </xf>
    <xf numFmtId="3" fontId="13" fillId="0" borderId="0" xfId="11" applyNumberFormat="1" applyFont="1" applyFill="1"/>
    <xf numFmtId="3" fontId="35" fillId="0" borderId="0" xfId="11" applyNumberFormat="1" applyFont="1" applyFill="1"/>
    <xf numFmtId="0" fontId="10" fillId="0" borderId="5" xfId="11" applyFont="1" applyBorder="1" applyAlignment="1"/>
    <xf numFmtId="168" fontId="13" fillId="0" borderId="0" xfId="11" applyNumberFormat="1" applyFont="1" applyAlignment="1">
      <alignment horizontal="center" vertical="center"/>
    </xf>
    <xf numFmtId="0" fontId="19" fillId="0" borderId="0" xfId="11" applyFont="1" applyFill="1" applyAlignment="1">
      <alignment horizontal="left" vertical="center" wrapText="1"/>
    </xf>
    <xf numFmtId="0" fontId="55" fillId="0" borderId="0" xfId="11" applyFont="1"/>
    <xf numFmtId="2" fontId="47" fillId="0" borderId="1" xfId="10" applyNumberFormat="1" applyFont="1" applyFill="1" applyBorder="1" applyAlignment="1">
      <alignment horizontal="right" vertical="center"/>
    </xf>
    <xf numFmtId="3" fontId="42" fillId="0" borderId="1" xfId="11" applyNumberFormat="1" applyFont="1" applyFill="1" applyBorder="1" applyAlignment="1">
      <alignment horizontal="right" vertical="center"/>
    </xf>
    <xf numFmtId="3" fontId="42" fillId="4" borderId="1" xfId="11" applyNumberFormat="1" applyFont="1" applyFill="1" applyBorder="1" applyAlignment="1">
      <alignment horizontal="right" vertical="center"/>
    </xf>
    <xf numFmtId="0" fontId="24" fillId="4" borderId="1" xfId="11" applyFont="1" applyFill="1" applyBorder="1" applyAlignment="1">
      <alignment horizontal="center" vertical="center" wrapText="1"/>
    </xf>
    <xf numFmtId="167" fontId="52" fillId="6" borderId="1" xfId="11" applyNumberFormat="1" applyFont="1" applyFill="1" applyBorder="1" applyAlignment="1">
      <alignment horizontal="right" vertical="center"/>
    </xf>
    <xf numFmtId="3" fontId="50" fillId="6" borderId="1" xfId="11" applyNumberFormat="1" applyFont="1" applyFill="1" applyBorder="1" applyAlignment="1">
      <alignment horizontal="right" vertical="center"/>
    </xf>
    <xf numFmtId="0" fontId="14" fillId="6" borderId="1" xfId="11" applyFont="1" applyFill="1" applyBorder="1" applyAlignment="1">
      <alignment horizontal="center" vertical="center" wrapText="1"/>
    </xf>
    <xf numFmtId="0" fontId="14" fillId="4" borderId="1" xfId="11" applyFont="1" applyFill="1" applyBorder="1" applyAlignment="1">
      <alignment horizontal="center" vertical="center" wrapText="1"/>
    </xf>
    <xf numFmtId="0" fontId="6" fillId="0" borderId="0" xfId="11" applyFont="1" applyFill="1"/>
    <xf numFmtId="0" fontId="14" fillId="12" borderId="1" xfId="11" applyFont="1" applyFill="1" applyBorder="1" applyAlignment="1">
      <alignment horizontal="center" vertical="center" wrapText="1"/>
    </xf>
    <xf numFmtId="0" fontId="3" fillId="0" borderId="0" xfId="11" applyFont="1" applyFill="1"/>
    <xf numFmtId="0" fontId="8" fillId="0" borderId="0" xfId="11" applyFont="1" applyAlignment="1"/>
    <xf numFmtId="0" fontId="19" fillId="0" borderId="0" xfId="11" applyFont="1" applyFill="1" applyAlignment="1">
      <alignment vertical="center" wrapText="1"/>
    </xf>
    <xf numFmtId="0" fontId="13" fillId="0" borderId="0" xfId="3" applyFont="1"/>
    <xf numFmtId="0" fontId="46" fillId="0" borderId="0" xfId="3" applyFont="1"/>
    <xf numFmtId="0" fontId="35" fillId="0" borderId="0" xfId="3" applyFont="1" applyFill="1"/>
    <xf numFmtId="167" fontId="47" fillId="0" borderId="0" xfId="3" applyNumberFormat="1" applyFont="1" applyFill="1" applyBorder="1" applyAlignment="1">
      <alignment horizontal="right" vertical="center"/>
    </xf>
    <xf numFmtId="3" fontId="42" fillId="0" borderId="0" xfId="3" applyNumberFormat="1" applyFont="1" applyFill="1" applyBorder="1" applyAlignment="1">
      <alignment horizontal="right" vertical="center"/>
    </xf>
    <xf numFmtId="167" fontId="48" fillId="0" borderId="0" xfId="3" applyNumberFormat="1" applyFont="1" applyFill="1" applyBorder="1" applyAlignment="1">
      <alignment horizontal="right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left" vertical="center" wrapText="1"/>
    </xf>
    <xf numFmtId="0" fontId="42" fillId="0" borderId="0" xfId="3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right" vertical="center"/>
    </xf>
    <xf numFmtId="3" fontId="42" fillId="0" borderId="1" xfId="3" applyNumberFormat="1" applyFont="1" applyFill="1" applyBorder="1" applyAlignment="1">
      <alignment horizontal="right" vertical="center"/>
    </xf>
    <xf numFmtId="167" fontId="48" fillId="0" borderId="1" xfId="3" applyNumberFormat="1" applyFont="1" applyFill="1" applyBorder="1" applyAlignment="1">
      <alignment horizontal="right" vertical="center" wrapText="1"/>
    </xf>
    <xf numFmtId="3" fontId="42" fillId="2" borderId="1" xfId="3" applyNumberFormat="1" applyFont="1" applyFill="1" applyBorder="1" applyAlignment="1">
      <alignment horizontal="right" vertical="center"/>
    </xf>
    <xf numFmtId="0" fontId="10" fillId="2" borderId="1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left" vertical="center" wrapText="1"/>
    </xf>
    <xf numFmtId="0" fontId="42" fillId="0" borderId="1" xfId="3" applyFont="1" applyFill="1" applyBorder="1" applyAlignment="1">
      <alignment horizontal="center" vertical="center"/>
    </xf>
    <xf numFmtId="0" fontId="35" fillId="0" borderId="0" xfId="3" applyFont="1"/>
    <xf numFmtId="164" fontId="46" fillId="0" borderId="1" xfId="3" applyNumberFormat="1" applyFont="1" applyBorder="1" applyAlignment="1">
      <alignment horizontal="right" vertical="center"/>
    </xf>
    <xf numFmtId="0" fontId="35" fillId="0" borderId="1" xfId="3" applyFont="1" applyBorder="1"/>
    <xf numFmtId="4" fontId="46" fillId="0" borderId="1" xfId="3" applyNumberFormat="1" applyFont="1" applyBorder="1" applyAlignment="1">
      <alignment horizontal="right" vertical="center"/>
    </xf>
    <xf numFmtId="0" fontId="14" fillId="0" borderId="1" xfId="3" applyFont="1" applyBorder="1" applyAlignment="1">
      <alignment horizontal="center" vertical="center" wrapText="1"/>
    </xf>
    <xf numFmtId="0" fontId="52" fillId="0" borderId="1" xfId="3" applyFont="1" applyBorder="1" applyAlignment="1">
      <alignment horizontal="left" vertical="center" wrapText="1"/>
    </xf>
    <xf numFmtId="0" fontId="44" fillId="0" borderId="1" xfId="3" applyFont="1" applyBorder="1" applyAlignment="1">
      <alignment horizontal="center" vertical="center"/>
    </xf>
    <xf numFmtId="164" fontId="46" fillId="0" borderId="1" xfId="3" applyNumberFormat="1" applyFont="1" applyFill="1" applyBorder="1" applyAlignment="1">
      <alignment horizontal="right" vertical="center"/>
    </xf>
    <xf numFmtId="2" fontId="14" fillId="0" borderId="1" xfId="3" applyNumberFormat="1" applyFont="1" applyBorder="1" applyAlignment="1">
      <alignment horizontal="center" vertical="center" wrapText="1"/>
    </xf>
    <xf numFmtId="2" fontId="52" fillId="0" borderId="1" xfId="5" applyNumberFormat="1" applyFont="1" applyBorder="1" applyAlignment="1">
      <alignment horizontal="right" vertical="center" wrapText="1"/>
    </xf>
    <xf numFmtId="167" fontId="52" fillId="0" borderId="1" xfId="3" applyNumberFormat="1" applyFont="1" applyBorder="1" applyAlignment="1">
      <alignment horizontal="right" vertical="center" wrapText="1"/>
    </xf>
    <xf numFmtId="0" fontId="36" fillId="0" borderId="0" xfId="3" applyFont="1" applyFill="1"/>
    <xf numFmtId="2" fontId="14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left" vertical="center" wrapText="1"/>
    </xf>
    <xf numFmtId="0" fontId="44" fillId="0" borderId="1" xfId="3" applyFont="1" applyFill="1" applyBorder="1" applyAlignment="1">
      <alignment horizontal="center" vertical="center"/>
    </xf>
    <xf numFmtId="2" fontId="52" fillId="0" borderId="1" xfId="5" applyNumberFormat="1" applyFont="1" applyFill="1" applyBorder="1" applyAlignment="1">
      <alignment horizontal="right" vertical="center" wrapText="1"/>
    </xf>
    <xf numFmtId="3" fontId="44" fillId="0" borderId="1" xfId="3" applyNumberFormat="1" applyFont="1" applyFill="1" applyBorder="1" applyAlignment="1">
      <alignment vertical="center"/>
    </xf>
    <xf numFmtId="3" fontId="50" fillId="2" borderId="1" xfId="3" applyNumberFormat="1" applyFont="1" applyFill="1" applyBorder="1" applyAlignment="1">
      <alignment horizontal="right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left" vertical="center" wrapText="1"/>
    </xf>
    <xf numFmtId="3" fontId="50" fillId="0" borderId="1" xfId="3" applyNumberFormat="1" applyFont="1" applyBorder="1" applyAlignment="1">
      <alignment horizontal="right" vertical="center" wrapText="1"/>
    </xf>
    <xf numFmtId="0" fontId="50" fillId="0" borderId="1" xfId="3" applyFont="1" applyBorder="1" applyAlignment="1">
      <alignment horizontal="left" vertical="center" wrapText="1"/>
    </xf>
    <xf numFmtId="3" fontId="50" fillId="0" borderId="1" xfId="3" applyNumberFormat="1" applyFont="1" applyFill="1" applyBorder="1" applyAlignment="1">
      <alignment horizontal="right" vertical="center" wrapText="1"/>
    </xf>
    <xf numFmtId="0" fontId="50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0" fillId="0" borderId="0" xfId="3" applyFont="1" applyBorder="1" applyAlignment="1"/>
    <xf numFmtId="168" fontId="13" fillId="0" borderId="0" xfId="3" applyNumberFormat="1" applyFont="1" applyAlignment="1">
      <alignment horizontal="center" vertical="center"/>
    </xf>
    <xf numFmtId="0" fontId="3" fillId="0" borderId="0" xfId="3" applyFont="1"/>
    <xf numFmtId="167" fontId="47" fillId="0" borderId="1" xfId="3" applyNumberFormat="1" applyFont="1" applyFill="1" applyBorder="1" applyAlignment="1">
      <alignment horizontal="right" vertical="center"/>
    </xf>
    <xf numFmtId="167" fontId="46" fillId="0" borderId="1" xfId="3" applyNumberFormat="1" applyFont="1" applyBorder="1" applyAlignment="1">
      <alignment horizontal="right" vertical="center"/>
    </xf>
    <xf numFmtId="3" fontId="46" fillId="0" borderId="1" xfId="3" applyNumberFormat="1" applyFont="1" applyBorder="1" applyAlignment="1">
      <alignment horizontal="right" vertical="center"/>
    </xf>
    <xf numFmtId="167" fontId="46" fillId="0" borderId="1" xfId="3" applyNumberFormat="1" applyFont="1" applyFill="1" applyBorder="1" applyAlignment="1">
      <alignment horizontal="right" vertical="center"/>
    </xf>
    <xf numFmtId="169" fontId="13" fillId="0" borderId="0" xfId="5" applyNumberFormat="1" applyFont="1"/>
    <xf numFmtId="170" fontId="13" fillId="0" borderId="0" xfId="5" applyNumberFormat="1" applyFont="1"/>
    <xf numFmtId="3" fontId="13" fillId="0" borderId="0" xfId="3" applyNumberFormat="1" applyFont="1"/>
    <xf numFmtId="3" fontId="6" fillId="0" borderId="9" xfId="1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165" fontId="7" fillId="0" borderId="10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3" fontId="6" fillId="0" borderId="9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165" fontId="3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14" fillId="0" borderId="0" xfId="3" applyNumberFormat="1" applyFont="1" applyFill="1" applyAlignment="1">
      <alignment vertical="center" wrapText="1"/>
    </xf>
    <xf numFmtId="3" fontId="14" fillId="0" borderId="0" xfId="3" applyNumberFormat="1" applyFont="1" applyFill="1" applyAlignment="1">
      <alignment vertical="center"/>
    </xf>
    <xf numFmtId="0" fontId="58" fillId="0" borderId="0" xfId="3" applyFont="1" applyFill="1" applyAlignment="1">
      <alignment vertical="center"/>
    </xf>
    <xf numFmtId="165" fontId="14" fillId="0" borderId="1" xfId="3" applyNumberFormat="1" applyFont="1" applyFill="1" applyBorder="1" applyAlignment="1">
      <alignment vertical="center" wrapText="1"/>
    </xf>
    <xf numFmtId="3" fontId="14" fillId="0" borderId="1" xfId="3" applyNumberFormat="1" applyFont="1" applyFill="1" applyBorder="1" applyAlignment="1">
      <alignment horizontal="right" vertical="center" wrapText="1"/>
    </xf>
    <xf numFmtId="165" fontId="14" fillId="0" borderId="3" xfId="3" applyNumberFormat="1" applyFont="1" applyFill="1" applyBorder="1" applyAlignment="1">
      <alignment vertical="center" wrapText="1"/>
    </xf>
    <xf numFmtId="3" fontId="14" fillId="0" borderId="3" xfId="3" applyNumberFormat="1" applyFont="1" applyFill="1" applyBorder="1" applyAlignment="1">
      <alignment horizontal="right" vertical="center" wrapText="1"/>
    </xf>
    <xf numFmtId="0" fontId="14" fillId="0" borderId="11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horizontal="left" vertical="center" wrapText="1"/>
    </xf>
    <xf numFmtId="0" fontId="37" fillId="0" borderId="0" xfId="3" applyFont="1" applyFill="1" applyAlignment="1">
      <alignment vertical="center" wrapText="1"/>
    </xf>
    <xf numFmtId="165" fontId="37" fillId="0" borderId="1" xfId="3" applyNumberFormat="1" applyFont="1" applyFill="1" applyBorder="1" applyAlignment="1">
      <alignment vertical="center" wrapText="1"/>
    </xf>
    <xf numFmtId="3" fontId="37" fillId="0" borderId="1" xfId="3" applyNumberFormat="1" applyFont="1" applyFill="1" applyBorder="1" applyAlignment="1">
      <alignment horizontal="right" vertical="center" wrapText="1"/>
    </xf>
    <xf numFmtId="165" fontId="37" fillId="0" borderId="3" xfId="3" applyNumberFormat="1" applyFont="1" applyFill="1" applyBorder="1" applyAlignment="1">
      <alignment vertical="center" wrapText="1"/>
    </xf>
    <xf numFmtId="3" fontId="37" fillId="0" borderId="3" xfId="3" applyNumberFormat="1" applyFont="1" applyFill="1" applyBorder="1" applyAlignment="1">
      <alignment horizontal="right" vertical="center" wrapText="1"/>
    </xf>
    <xf numFmtId="0" fontId="37" fillId="0" borderId="11" xfId="3" applyFont="1" applyFill="1" applyBorder="1" applyAlignment="1">
      <alignment vertical="center" wrapText="1"/>
    </xf>
    <xf numFmtId="0" fontId="37" fillId="0" borderId="11" xfId="3" applyFont="1" applyFill="1" applyBorder="1" applyAlignment="1">
      <alignment horizontal="left" vertical="center" wrapText="1" indent="1"/>
    </xf>
    <xf numFmtId="165" fontId="37" fillId="13" borderId="1" xfId="3" applyNumberFormat="1" applyFont="1" applyFill="1" applyBorder="1" applyAlignment="1">
      <alignment vertical="center" wrapText="1"/>
    </xf>
    <xf numFmtId="3" fontId="37" fillId="13" borderId="1" xfId="3" applyNumberFormat="1" applyFont="1" applyFill="1" applyBorder="1" applyAlignment="1">
      <alignment horizontal="right" vertical="center" wrapText="1"/>
    </xf>
    <xf numFmtId="165" fontId="37" fillId="13" borderId="3" xfId="3" applyNumberFormat="1" applyFont="1" applyFill="1" applyBorder="1" applyAlignment="1">
      <alignment vertical="center" wrapText="1"/>
    </xf>
    <xf numFmtId="3" fontId="37" fillId="13" borderId="3" xfId="3" applyNumberFormat="1" applyFont="1" applyFill="1" applyBorder="1" applyAlignment="1">
      <alignment horizontal="right" vertical="center" wrapText="1"/>
    </xf>
    <xf numFmtId="0" fontId="37" fillId="13" borderId="11" xfId="3" applyFont="1" applyFill="1" applyBorder="1" applyAlignment="1">
      <alignment vertical="center" wrapText="1"/>
    </xf>
    <xf numFmtId="0" fontId="37" fillId="13" borderId="11" xfId="3" applyFont="1" applyFill="1" applyBorder="1" applyAlignment="1">
      <alignment horizontal="left" vertical="center" wrapText="1" indent="1"/>
    </xf>
    <xf numFmtId="0" fontId="14" fillId="0" borderId="12" xfId="3" applyFont="1" applyFill="1" applyBorder="1" applyAlignment="1">
      <alignment vertical="center" wrapText="1"/>
    </xf>
    <xf numFmtId="0" fontId="14" fillId="0" borderId="12" xfId="3" applyFont="1" applyFill="1" applyBorder="1" applyAlignment="1">
      <alignment horizontal="left" vertical="center" wrapText="1"/>
    </xf>
    <xf numFmtId="0" fontId="24" fillId="0" borderId="0" xfId="3" applyFont="1" applyFill="1" applyAlignment="1">
      <alignment vertical="center" wrapText="1"/>
    </xf>
    <xf numFmtId="165" fontId="24" fillId="0" borderId="1" xfId="3" applyNumberFormat="1" applyFont="1" applyFill="1" applyBorder="1" applyAlignment="1">
      <alignment vertical="center" wrapText="1"/>
    </xf>
    <xf numFmtId="3" fontId="24" fillId="0" borderId="1" xfId="3" applyNumberFormat="1" applyFont="1" applyFill="1" applyBorder="1" applyAlignment="1">
      <alignment horizontal="right" vertical="center" wrapText="1"/>
    </xf>
    <xf numFmtId="165" fontId="24" fillId="0" borderId="3" xfId="3" applyNumberFormat="1" applyFont="1" applyFill="1" applyBorder="1" applyAlignment="1">
      <alignment vertical="center" wrapText="1"/>
    </xf>
    <xf numFmtId="3" fontId="24" fillId="0" borderId="3" xfId="3" applyNumberFormat="1" applyFont="1" applyFill="1" applyBorder="1" applyAlignment="1">
      <alignment horizontal="right" vertical="center" wrapText="1"/>
    </xf>
    <xf numFmtId="0" fontId="24" fillId="0" borderId="1" xfId="3" applyFont="1" applyFill="1" applyBorder="1" applyAlignment="1">
      <alignment horizontal="left" vertical="center" wrapText="1"/>
    </xf>
    <xf numFmtId="0" fontId="14" fillId="0" borderId="0" xfId="3" applyFont="1" applyFill="1" applyAlignment="1">
      <alignment horizontal="center" vertical="center" wrapText="1"/>
    </xf>
    <xf numFmtId="3" fontId="24" fillId="0" borderId="3" xfId="3" applyNumberFormat="1" applyFont="1" applyFill="1" applyBorder="1" applyAlignment="1">
      <alignment horizontal="center" vertical="center" wrapText="1"/>
    </xf>
    <xf numFmtId="3" fontId="24" fillId="0" borderId="3" xfId="3" quotePrefix="1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left" vertical="center" wrapText="1"/>
    </xf>
    <xf numFmtId="3" fontId="14" fillId="0" borderId="0" xfId="3" applyNumberFormat="1" applyFont="1" applyFill="1" applyAlignment="1">
      <alignment horizontal="right" vertical="center" wrapText="1"/>
    </xf>
    <xf numFmtId="3" fontId="14" fillId="0" borderId="0" xfId="3" applyNumberFormat="1" applyFont="1" applyFill="1" applyAlignment="1">
      <alignment horizontal="left" vertical="center" wrapText="1"/>
    </xf>
    <xf numFmtId="0" fontId="14" fillId="0" borderId="0" xfId="3" applyFont="1" applyFill="1" applyAlignment="1">
      <alignment vertical="center"/>
    </xf>
    <xf numFmtId="0" fontId="59" fillId="0" borderId="0" xfId="3" applyFont="1" applyFill="1" applyAlignment="1">
      <alignment horizontal="centerContinuous" vertical="center" wrapText="1"/>
    </xf>
    <xf numFmtId="0" fontId="60" fillId="0" borderId="0" xfId="3" applyFont="1" applyFill="1" applyAlignment="1">
      <alignment horizontal="centerContinuous" vertical="center" wrapText="1"/>
    </xf>
    <xf numFmtId="0" fontId="14" fillId="0" borderId="0" xfId="3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3" applyFont="1" applyBorder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8" fillId="0" borderId="0" xfId="3" applyFont="1" applyAlignment="1">
      <alignment horizontal="center" vertical="center" wrapText="1"/>
    </xf>
    <xf numFmtId="0" fontId="13" fillId="0" borderId="0" xfId="3" applyNumberFormat="1" applyFont="1" applyFill="1" applyAlignment="1">
      <alignment horizontal="right" vertical="center" wrapText="1"/>
    </xf>
    <xf numFmtId="0" fontId="5" fillId="0" borderId="0" xfId="3" applyFont="1" applyFill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left" vertical="center" wrapText="1"/>
    </xf>
    <xf numFmtId="0" fontId="7" fillId="0" borderId="3" xfId="6" applyFont="1" applyFill="1" applyBorder="1" applyAlignment="1">
      <alignment horizontal="left" vertical="center" wrapText="1"/>
    </xf>
    <xf numFmtId="0" fontId="25" fillId="0" borderId="0" xfId="6" applyFont="1" applyFill="1" applyBorder="1" applyAlignment="1">
      <alignment horizontal="left" vertical="center" wrapText="1"/>
    </xf>
    <xf numFmtId="0" fontId="6" fillId="0" borderId="8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vertical="center" wrapText="1"/>
    </xf>
    <xf numFmtId="0" fontId="19" fillId="0" borderId="1" xfId="6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45" fillId="0" borderId="0" xfId="11" applyFont="1" applyAlignment="1">
      <alignment horizontal="center" vertical="center" wrapText="1"/>
    </xf>
    <xf numFmtId="0" fontId="43" fillId="0" borderId="0" xfId="11" applyFont="1" applyAlignment="1">
      <alignment horizontal="center" vertical="center" wrapText="1"/>
    </xf>
    <xf numFmtId="0" fontId="8" fillId="0" borderId="0" xfId="11" applyNumberFormat="1" applyFont="1" applyFill="1" applyAlignment="1">
      <alignment horizontal="right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44" fillId="0" borderId="0" xfId="11" applyNumberFormat="1" applyFont="1" applyFill="1" applyAlignment="1">
      <alignment horizontal="right" vertical="center" wrapText="1"/>
    </xf>
    <xf numFmtId="0" fontId="42" fillId="0" borderId="0" xfId="11" applyFont="1" applyBorder="1" applyAlignment="1">
      <alignment horizontal="right" vertical="center" wrapText="1"/>
    </xf>
    <xf numFmtId="0" fontId="5" fillId="0" borderId="4" xfId="11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center" vertical="center" wrapText="1"/>
    </xf>
    <xf numFmtId="0" fontId="42" fillId="0" borderId="1" xfId="11" applyFont="1" applyBorder="1" applyAlignment="1">
      <alignment horizontal="center" vertical="center" wrapText="1"/>
    </xf>
    <xf numFmtId="0" fontId="54" fillId="0" borderId="0" xfId="11" applyFont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5" xfId="11" applyFont="1" applyBorder="1" applyAlignment="1">
      <alignment horizontal="right"/>
    </xf>
    <xf numFmtId="168" fontId="53" fillId="0" borderId="0" xfId="11" applyNumberFormat="1" applyFont="1" applyAlignment="1">
      <alignment horizontal="center" vertical="center"/>
    </xf>
    <xf numFmtId="0" fontId="42" fillId="0" borderId="5" xfId="11" applyFont="1" applyBorder="1" applyAlignment="1">
      <alignment horizontal="right"/>
    </xf>
    <xf numFmtId="0" fontId="44" fillId="0" borderId="0" xfId="11" applyFont="1" applyAlignment="1">
      <alignment horizontal="center"/>
    </xf>
    <xf numFmtId="0" fontId="42" fillId="0" borderId="5" xfId="11" applyFont="1" applyBorder="1" applyAlignment="1">
      <alignment horizontal="center"/>
    </xf>
    <xf numFmtId="0" fontId="8" fillId="0" borderId="0" xfId="3" applyFont="1" applyFill="1" applyAlignment="1">
      <alignment horizontal="left" vertical="center" wrapText="1"/>
    </xf>
    <xf numFmtId="0" fontId="44" fillId="0" borderId="0" xfId="3" applyFont="1" applyAlignment="1">
      <alignment horizontal="center"/>
    </xf>
    <xf numFmtId="0" fontId="5" fillId="0" borderId="4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center"/>
    </xf>
    <xf numFmtId="168" fontId="53" fillId="0" borderId="0" xfId="3" applyNumberFormat="1" applyFont="1" applyAlignment="1">
      <alignment horizontal="center" vertical="center"/>
    </xf>
    <xf numFmtId="0" fontId="42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right"/>
    </xf>
    <xf numFmtId="0" fontId="4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0" borderId="0" xfId="3" applyFont="1" applyAlignment="1">
      <alignment horizontal="right" vertical="center" wrapText="1"/>
    </xf>
    <xf numFmtId="0" fontId="14" fillId="0" borderId="0" xfId="3" applyFont="1" applyFill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3" fontId="24" fillId="0" borderId="4" xfId="3" applyNumberFormat="1" applyFont="1" applyFill="1" applyBorder="1" applyAlignment="1">
      <alignment horizontal="center" vertical="center" wrapText="1"/>
    </xf>
    <xf numFmtId="3" fontId="24" fillId="0" borderId="3" xfId="3" applyNumberFormat="1" applyFont="1" applyFill="1" applyBorder="1" applyAlignment="1">
      <alignment horizontal="center" vertical="center" wrapText="1"/>
    </xf>
    <xf numFmtId="3" fontId="24" fillId="0" borderId="8" xfId="3" applyNumberFormat="1" applyFont="1" applyFill="1" applyBorder="1" applyAlignment="1">
      <alignment horizontal="center" vertical="center" wrapText="1"/>
    </xf>
    <xf numFmtId="3" fontId="24" fillId="0" borderId="6" xfId="3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3"/>
    <cellStyle name="Обычный 3" xfId="6"/>
    <cellStyle name="Обычный 3 2" xfId="9"/>
    <cellStyle name="Обычный 4" xfId="8"/>
    <cellStyle name="Обычный 4 2" xfId="12"/>
    <cellStyle name="Обычный 5" xfId="11"/>
    <cellStyle name="Процентный" xfId="1" builtinId="5"/>
    <cellStyle name="Процентный 2" xfId="2"/>
    <cellStyle name="Процентный 3" xfId="5"/>
    <cellStyle name="Процентный 4" xfId="7"/>
    <cellStyle name="Процентный 5" xfId="10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3381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26</xdr:row>
      <xdr:rowOff>0</xdr:rowOff>
    </xdr:from>
    <xdr:ext cx="304800" cy="1086783"/>
    <xdr:sp macro="" textlink="">
      <xdr:nvSpPr>
        <xdr:cNvPr id="2" name="AutoShape 10"/>
        <xdr:cNvSpPr>
          <a:spLocks noChangeAspect="1" noChangeArrowheads="1"/>
        </xdr:cNvSpPr>
      </xdr:nvSpPr>
      <xdr:spPr bwMode="auto">
        <a:xfrm>
          <a:off x="2438400" y="5143500"/>
          <a:ext cx="304800" cy="108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48768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48768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48768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486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120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47244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120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47244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120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47244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31495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2362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47244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47244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47244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31495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2013-def\&#1072;&#1074;&#1075;&#1091;&#1089;&#1090;\v-2012-2016-2030-%20in-en3,09%2013-VAR1-0-0&#1090;&#1077;&#1087;&#1083;&#1086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7.02.01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SC_W\&#1055;&#1088;&#1086;&#1075;&#1085;&#1086;&#1079;\&#1055;&#1088;&#1086;&#1075;05_00(27.06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SC_W\&#1055;&#1088;&#1086;&#1075;&#1085;&#1086;&#1079;\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7.02.01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06-04-27\&#1088;&#1072;&#1073;&#1086;&#1090;&#1072;\Var2.0.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1;&#1072;&#1085;&#1086;&#1074;&#1072;\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V&#1045;&#1052;_2001.5.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C_W\&#1055;&#1088;&#1086;&#1075;&#1085;&#1086;&#1079;\&#1055;&#1088;&#1086;&#1075;05_00(27.06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&#1061;&#1072;&#1085;&#1086;&#1074;&#1072;\&#1043;&#1088;(27.07.00)5&#106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&#1052;&#1054;&#1041;\06-03-06\Var2.7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la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-1-0"/>
      <sheetName val="food"/>
      <sheetName val="ИПЦ"/>
      <sheetName val="df08-12"/>
      <sheetName val="df13-16"/>
      <sheetName val="vec"/>
      <sheetName val="пч-2030"/>
      <sheetName val="электро"/>
      <sheetName val="уголь-мазут"/>
      <sheetName val="Мир _цен"/>
      <sheetName val="ИЦПМЭР"/>
      <sheetName val="2030-ИПЦ"/>
      <sheetName val="df13-30 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Огл. Графиков"/>
      <sheetName val="рабочий"/>
      <sheetName val="Текущие цены"/>
      <sheetName val="окраска"/>
      <sheetName val="ПРОГНОЗ_1"/>
      <sheetName val="Управление"/>
      <sheetName val="Огл__Графиков"/>
      <sheetName val="Текущие_цены"/>
      <sheetName val="multil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</sheet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Темпы_промышл"/>
      <sheetName val="Matrix_(2)"/>
      <sheetName val="2005_-_2008_текущие_цены"/>
      <sheetName val="Печ_2оп"/>
      <sheetName val="Исходные_данные"/>
      <sheetName val="Текущие_цены"/>
      <sheetName val="Печать_Выпусков"/>
      <sheetName val="Печать_ИОК"/>
      <sheetName val="Печать_фондов"/>
      <sheetName val="Огл__Графиков"/>
      <sheetName val="Баланс_О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Огл. Графиков"/>
      <sheetName val="рабочий"/>
      <sheetName val="Текущие цены"/>
      <sheetName val="окраска"/>
      <sheetName val="multilats"/>
      <sheetName val="Управление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ФедД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lats"/>
      <sheetName val="Текущие цен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68.6640625" style="1" customWidth="1"/>
    <col min="2" max="2" width="27.44140625" style="1" customWidth="1"/>
    <col min="3" max="3" width="9.44140625" style="1" bestFit="1" customWidth="1"/>
    <col min="4" max="16384" width="9.109375" style="1"/>
  </cols>
  <sheetData>
    <row r="1" spans="1:6" x14ac:dyDescent="0.25">
      <c r="A1" s="416">
        <v>76</v>
      </c>
      <c r="B1" s="416"/>
    </row>
    <row r="2" spans="1:6" ht="33.75" customHeight="1" x14ac:dyDescent="0.25">
      <c r="B2" s="14" t="s">
        <v>25</v>
      </c>
    </row>
    <row r="3" spans="1:6" ht="44.25" customHeight="1" x14ac:dyDescent="0.25">
      <c r="A3" s="417" t="s">
        <v>23</v>
      </c>
      <c r="B3" s="417"/>
      <c r="F3" s="14"/>
    </row>
    <row r="4" spans="1:6" x14ac:dyDescent="0.25">
      <c r="B4" s="2" t="s">
        <v>0</v>
      </c>
    </row>
    <row r="5" spans="1:6" ht="34.5" customHeight="1" x14ac:dyDescent="0.25">
      <c r="A5" s="3" t="s">
        <v>1</v>
      </c>
      <c r="B5" s="3" t="s">
        <v>17</v>
      </c>
      <c r="C5" s="4"/>
    </row>
    <row r="6" spans="1:6" ht="27.6" x14ac:dyDescent="0.25">
      <c r="A6" s="5" t="s">
        <v>18</v>
      </c>
      <c r="B6" s="13">
        <v>0.17</v>
      </c>
    </row>
    <row r="7" spans="1:6" ht="27.6" x14ac:dyDescent="0.25">
      <c r="A7" s="7" t="s">
        <v>4</v>
      </c>
      <c r="B7" s="8"/>
    </row>
    <row r="8" spans="1:6" x14ac:dyDescent="0.25">
      <c r="A8" s="5" t="s">
        <v>2</v>
      </c>
      <c r="B8" s="6" t="s">
        <v>19</v>
      </c>
    </row>
    <row r="9" spans="1:6" ht="27.6" x14ac:dyDescent="0.25">
      <c r="A9" s="15" t="s">
        <v>20</v>
      </c>
      <c r="B9" s="6"/>
    </row>
    <row r="10" spans="1:6" x14ac:dyDescent="0.25">
      <c r="A10" s="15" t="s">
        <v>21</v>
      </c>
      <c r="B10" s="6"/>
    </row>
    <row r="11" spans="1:6" x14ac:dyDescent="0.25">
      <c r="A11" s="15" t="s">
        <v>22</v>
      </c>
      <c r="B11" s="6"/>
    </row>
    <row r="12" spans="1:6" x14ac:dyDescent="0.25">
      <c r="A12" s="5" t="s">
        <v>3</v>
      </c>
      <c r="B12" s="6" t="s">
        <v>19</v>
      </c>
    </row>
    <row r="13" spans="1:6" ht="27.6" x14ac:dyDescent="0.25">
      <c r="A13" s="15" t="s">
        <v>20</v>
      </c>
      <c r="B13" s="6"/>
    </row>
    <row r="14" spans="1:6" x14ac:dyDescent="0.25">
      <c r="A14" s="15" t="s">
        <v>21</v>
      </c>
      <c r="B14" s="6"/>
    </row>
    <row r="15" spans="1:6" x14ac:dyDescent="0.25">
      <c r="A15" s="15" t="s">
        <v>22</v>
      </c>
      <c r="B15" s="6"/>
    </row>
    <row r="16" spans="1:6" ht="27.6" x14ac:dyDescent="0.25">
      <c r="A16" s="9" t="s">
        <v>26</v>
      </c>
      <c r="B16" s="10"/>
    </row>
    <row r="17" spans="1:3" x14ac:dyDescent="0.25">
      <c r="A17" s="9" t="s">
        <v>5</v>
      </c>
      <c r="B17" s="10"/>
    </row>
    <row r="18" spans="1:3" x14ac:dyDescent="0.25">
      <c r="A18" s="5" t="s">
        <v>6</v>
      </c>
      <c r="B18" s="6">
        <f>(B9*B6-B13)*B16*B17+(B10*B6-B14)*B17+(B11*B6-B15)*B17</f>
        <v>0</v>
      </c>
    </row>
    <row r="19" spans="1:3" x14ac:dyDescent="0.25">
      <c r="A19" s="7" t="s">
        <v>7</v>
      </c>
      <c r="B19" s="8">
        <f>B23+B25+B20+B21+B22+B24</f>
        <v>0</v>
      </c>
    </row>
    <row r="20" spans="1:3" x14ac:dyDescent="0.25">
      <c r="A20" s="11" t="s">
        <v>15</v>
      </c>
      <c r="B20" s="6"/>
    </row>
    <row r="21" spans="1:3" x14ac:dyDescent="0.25">
      <c r="A21" s="11" t="s">
        <v>16</v>
      </c>
      <c r="B21" s="6"/>
    </row>
    <row r="22" spans="1:3" x14ac:dyDescent="0.25">
      <c r="A22" s="11" t="s">
        <v>8</v>
      </c>
      <c r="B22" s="6"/>
    </row>
    <row r="23" spans="1:3" x14ac:dyDescent="0.25">
      <c r="A23" s="11" t="s">
        <v>9</v>
      </c>
      <c r="B23" s="6"/>
    </row>
    <row r="24" spans="1:3" ht="27.6" x14ac:dyDescent="0.25">
      <c r="A24" s="11" t="s">
        <v>27</v>
      </c>
      <c r="B24" s="6"/>
    </row>
    <row r="25" spans="1:3" ht="27.6" x14ac:dyDescent="0.25">
      <c r="A25" s="11" t="s">
        <v>10</v>
      </c>
      <c r="B25" s="6"/>
    </row>
    <row r="26" spans="1:3" ht="27.6" x14ac:dyDescent="0.25">
      <c r="A26" s="7" t="s">
        <v>11</v>
      </c>
      <c r="B26" s="8">
        <f>ROUND(B18+B19,0)</f>
        <v>0</v>
      </c>
      <c r="C26" s="12"/>
    </row>
    <row r="27" spans="1:3" ht="27.6" x14ac:dyDescent="0.25">
      <c r="A27" s="9" t="s">
        <v>26</v>
      </c>
      <c r="B27" s="10"/>
    </row>
    <row r="28" spans="1:3" x14ac:dyDescent="0.25">
      <c r="A28" s="9" t="s">
        <v>24</v>
      </c>
      <c r="B28" s="10"/>
    </row>
    <row r="29" spans="1:3" x14ac:dyDescent="0.25">
      <c r="A29" s="5" t="s">
        <v>28</v>
      </c>
      <c r="B29" s="6"/>
    </row>
    <row r="30" spans="1:3" x14ac:dyDescent="0.25">
      <c r="A30" s="7" t="s">
        <v>12</v>
      </c>
      <c r="B30" s="8">
        <f>ROUND((B26+B29)*B27*B28,0)</f>
        <v>0</v>
      </c>
    </row>
    <row r="31" spans="1:3" ht="27.6" x14ac:dyDescent="0.25">
      <c r="A31" s="9" t="s">
        <v>26</v>
      </c>
      <c r="B31" s="10"/>
    </row>
    <row r="32" spans="1:3" x14ac:dyDescent="0.25">
      <c r="A32" s="9" t="s">
        <v>24</v>
      </c>
      <c r="B32" s="10"/>
    </row>
    <row r="33" spans="1:2" x14ac:dyDescent="0.25">
      <c r="A33" s="5" t="s">
        <v>28</v>
      </c>
      <c r="B33" s="6"/>
    </row>
    <row r="34" spans="1:2" x14ac:dyDescent="0.25">
      <c r="A34" s="7" t="s">
        <v>13</v>
      </c>
      <c r="B34" s="8">
        <f>ROUND((B30+B33)*B31*B32,0)</f>
        <v>0</v>
      </c>
    </row>
    <row r="35" spans="1:2" ht="27.6" x14ac:dyDescent="0.25">
      <c r="A35" s="9" t="s">
        <v>26</v>
      </c>
      <c r="B35" s="10"/>
    </row>
    <row r="36" spans="1:2" x14ac:dyDescent="0.25">
      <c r="A36" s="9" t="s">
        <v>24</v>
      </c>
      <c r="B36" s="10"/>
    </row>
    <row r="37" spans="1:2" x14ac:dyDescent="0.25">
      <c r="A37" s="5" t="s">
        <v>28</v>
      </c>
      <c r="B37" s="6"/>
    </row>
    <row r="38" spans="1:2" x14ac:dyDescent="0.25">
      <c r="A38" s="7" t="s">
        <v>14</v>
      </c>
      <c r="B38" s="8">
        <f>ROUND((B34+B37)*B35*B36,0)</f>
        <v>0</v>
      </c>
    </row>
  </sheetData>
  <mergeCells count="2">
    <mergeCell ref="A1:B1"/>
    <mergeCell ref="A3:B3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3"/>
  <sheetViews>
    <sheetView view="pageBreakPreview" zoomScale="75" zoomScaleNormal="70" zoomScaleSheetLayoutView="75" workbookViewId="0">
      <selection activeCell="G3" sqref="G3"/>
    </sheetView>
  </sheetViews>
  <sheetFormatPr defaultColWidth="8.88671875" defaultRowHeight="13.8" x14ac:dyDescent="0.25"/>
  <cols>
    <col min="1" max="1" width="6" style="246" customWidth="1"/>
    <col min="2" max="2" width="48.109375" style="246" customWidth="1"/>
    <col min="3" max="3" width="17.33203125" style="246" customWidth="1"/>
    <col min="4" max="4" width="17" style="246" customWidth="1"/>
    <col min="5" max="5" width="17.88671875" style="246" customWidth="1"/>
    <col min="6" max="6" width="11.6640625" style="246" customWidth="1"/>
    <col min="7" max="7" width="15.88671875" style="246" customWidth="1"/>
    <col min="8" max="8" width="12.109375" style="246" customWidth="1"/>
    <col min="9" max="9" width="16.88671875" style="246" customWidth="1"/>
    <col min="10" max="10" width="11.5546875" style="246" customWidth="1"/>
    <col min="11" max="11" width="18.33203125" style="246" customWidth="1"/>
    <col min="12" max="12" width="9.6640625" style="246" customWidth="1"/>
    <col min="13" max="13" width="18.33203125" style="246" customWidth="1"/>
    <col min="14" max="14" width="9.88671875" style="246" customWidth="1"/>
    <col min="15" max="16384" width="8.88671875" style="246"/>
  </cols>
  <sheetData>
    <row r="1" spans="1:21" ht="21" x14ac:dyDescent="0.4">
      <c r="A1" s="452">
        <v>90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21" ht="57" customHeight="1" x14ac:dyDescent="0.25">
      <c r="K2" s="284"/>
      <c r="L2" s="447" t="s">
        <v>356</v>
      </c>
      <c r="M2" s="447"/>
      <c r="N2" s="447"/>
    </row>
    <row r="3" spans="1:21" s="283" customFormat="1" ht="48" customHeight="1" x14ac:dyDescent="0.25">
      <c r="B3" s="455" t="s">
        <v>355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</row>
    <row r="4" spans="1:21" ht="15" customHeight="1" x14ac:dyDescent="0.3">
      <c r="F4" s="282"/>
      <c r="H4" s="282"/>
      <c r="I4" s="453"/>
      <c r="J4" s="453"/>
      <c r="M4" s="454" t="s">
        <v>200</v>
      </c>
      <c r="N4" s="454"/>
    </row>
    <row r="5" spans="1:21" ht="40.5" customHeight="1" x14ac:dyDescent="0.25">
      <c r="A5" s="446" t="s">
        <v>242</v>
      </c>
      <c r="B5" s="446" t="s">
        <v>241</v>
      </c>
      <c r="C5" s="449" t="s">
        <v>240</v>
      </c>
      <c r="D5" s="451" t="s">
        <v>239</v>
      </c>
      <c r="E5" s="451"/>
      <c r="F5" s="451"/>
      <c r="G5" s="446" t="s">
        <v>34</v>
      </c>
      <c r="H5" s="446" t="s">
        <v>238</v>
      </c>
      <c r="I5" s="446" t="s">
        <v>90</v>
      </c>
      <c r="J5" s="446" t="s">
        <v>238</v>
      </c>
      <c r="K5" s="446" t="s">
        <v>89</v>
      </c>
      <c r="L5" s="446" t="s">
        <v>238</v>
      </c>
      <c r="M5" s="446" t="s">
        <v>88</v>
      </c>
      <c r="N5" s="446" t="s">
        <v>238</v>
      </c>
    </row>
    <row r="6" spans="1:21" ht="45" customHeight="1" x14ac:dyDescent="0.25">
      <c r="A6" s="446"/>
      <c r="B6" s="446"/>
      <c r="C6" s="450"/>
      <c r="D6" s="244" t="s">
        <v>36</v>
      </c>
      <c r="E6" s="244" t="s">
        <v>35</v>
      </c>
      <c r="F6" s="244" t="s">
        <v>238</v>
      </c>
      <c r="G6" s="446"/>
      <c r="H6" s="446"/>
      <c r="I6" s="446"/>
      <c r="J6" s="446"/>
      <c r="K6" s="446"/>
      <c r="L6" s="446"/>
      <c r="M6" s="446"/>
      <c r="N6" s="446"/>
    </row>
    <row r="7" spans="1:21" s="248" customFormat="1" ht="52.2" x14ac:dyDescent="0.25">
      <c r="A7" s="268">
        <v>1</v>
      </c>
      <c r="B7" s="269" t="s">
        <v>354</v>
      </c>
      <c r="C7" s="268" t="s">
        <v>353</v>
      </c>
      <c r="D7" s="279">
        <f>D8+D14+D18+D21+D27+D28+D31+D34+D37+D40+D41+D42</f>
        <v>0</v>
      </c>
      <c r="E7" s="279">
        <f>E8+E14+E18+E21+E27+E28+E31+E34+E37+E40+E41+E42</f>
        <v>0</v>
      </c>
      <c r="F7" s="266" t="str">
        <f t="shared" ref="F7:F38" si="0">IF(D7=0," ",E7/D7*100)</f>
        <v xml:space="preserve"> </v>
      </c>
      <c r="G7" s="279">
        <f>G8+G14+G18+G21+G27+G28+G31+G34+G37+G40+G41+G42</f>
        <v>0</v>
      </c>
      <c r="H7" s="266" t="str">
        <f t="shared" ref="H7:H38" si="1">IF(E7=0," ",G7/E7*100)</f>
        <v xml:space="preserve"> </v>
      </c>
      <c r="I7" s="279">
        <f>I8+I14+I18+I21+I27+I28+I31+I34+I37+I40+I41+I42</f>
        <v>0</v>
      </c>
      <c r="J7" s="266" t="str">
        <f t="shared" ref="J7:J38" si="2">IF(G7=0," ",I7/G7*100)</f>
        <v xml:space="preserve"> </v>
      </c>
      <c r="K7" s="279">
        <f>K8+K14+K18+K21+K27+K28+K31+K34+K37+K40+K41+K42</f>
        <v>0</v>
      </c>
      <c r="L7" s="266" t="str">
        <f t="shared" ref="L7:L38" si="3">IF(I7=0," ",K7/I7*100)</f>
        <v xml:space="preserve"> </v>
      </c>
      <c r="M7" s="279">
        <f>M8+M14+M18+M21+M27+M28+M31+M34+M37+M40+M41+M42</f>
        <v>0</v>
      </c>
      <c r="N7" s="266" t="str">
        <f t="shared" ref="N7:N38" si="4">IF(K7=0," ",M7/K7*100)</f>
        <v xml:space="preserve"> </v>
      </c>
    </row>
    <row r="8" spans="1:21" s="191" customFormat="1" ht="36" x14ac:dyDescent="0.25">
      <c r="A8" s="273">
        <v>2</v>
      </c>
      <c r="B8" s="274" t="s">
        <v>313</v>
      </c>
      <c r="C8" s="273" t="s">
        <v>352</v>
      </c>
      <c r="D8" s="271">
        <f>D9+D10+D11+D12+D13</f>
        <v>0</v>
      </c>
      <c r="E8" s="271">
        <f>E9+E10+E11+E12+E13</f>
        <v>0</v>
      </c>
      <c r="F8" s="270" t="str">
        <f t="shared" si="0"/>
        <v xml:space="preserve"> </v>
      </c>
      <c r="G8" s="271">
        <f>G9+G10+G11+G12+G13</f>
        <v>0</v>
      </c>
      <c r="H8" s="270" t="str">
        <f t="shared" si="1"/>
        <v xml:space="preserve"> </v>
      </c>
      <c r="I8" s="271">
        <f>I9+I10+I11+I12+I13</f>
        <v>0</v>
      </c>
      <c r="J8" s="270" t="str">
        <f t="shared" si="2"/>
        <v xml:space="preserve"> </v>
      </c>
      <c r="K8" s="271">
        <f>K9+K10+K11+K12+K13</f>
        <v>0</v>
      </c>
      <c r="L8" s="270" t="str">
        <f t="shared" si="3"/>
        <v xml:space="preserve"> </v>
      </c>
      <c r="M8" s="271">
        <f>M9+M10+M11+M12+M13</f>
        <v>0</v>
      </c>
      <c r="N8" s="270" t="str">
        <f t="shared" si="4"/>
        <v xml:space="preserve"> </v>
      </c>
      <c r="O8" s="281"/>
      <c r="Q8" s="281"/>
      <c r="S8" s="281"/>
      <c r="U8" s="281"/>
    </row>
    <row r="9" spans="1:21" s="248" customFormat="1" ht="36" x14ac:dyDescent="0.25">
      <c r="A9" s="261">
        <v>3</v>
      </c>
      <c r="B9" s="278" t="s">
        <v>263</v>
      </c>
      <c r="C9" s="261" t="s">
        <v>351</v>
      </c>
      <c r="D9" s="272"/>
      <c r="E9" s="272"/>
      <c r="F9" s="275" t="str">
        <f t="shared" si="0"/>
        <v xml:space="preserve"> </v>
      </c>
      <c r="G9" s="276"/>
      <c r="H9" s="275" t="str">
        <f t="shared" si="1"/>
        <v xml:space="preserve"> </v>
      </c>
      <c r="I9" s="276"/>
      <c r="J9" s="275" t="str">
        <f t="shared" si="2"/>
        <v xml:space="preserve"> </v>
      </c>
      <c r="K9" s="276"/>
      <c r="L9" s="275" t="str">
        <f t="shared" si="3"/>
        <v xml:space="preserve"> </v>
      </c>
      <c r="M9" s="276"/>
      <c r="N9" s="275" t="str">
        <f t="shared" si="4"/>
        <v xml:space="preserve"> </v>
      </c>
      <c r="O9" s="280"/>
      <c r="Q9" s="280"/>
      <c r="S9" s="280"/>
      <c r="U9" s="280"/>
    </row>
    <row r="10" spans="1:21" s="248" customFormat="1" ht="36" x14ac:dyDescent="0.25">
      <c r="A10" s="261">
        <v>4</v>
      </c>
      <c r="B10" s="278" t="s">
        <v>289</v>
      </c>
      <c r="C10" s="261" t="s">
        <v>350</v>
      </c>
      <c r="D10" s="272"/>
      <c r="E10" s="272"/>
      <c r="F10" s="275" t="str">
        <f t="shared" si="0"/>
        <v xml:space="preserve"> </v>
      </c>
      <c r="G10" s="276"/>
      <c r="H10" s="275" t="str">
        <f t="shared" si="1"/>
        <v xml:space="preserve"> </v>
      </c>
      <c r="I10" s="276"/>
      <c r="J10" s="275" t="str">
        <f t="shared" si="2"/>
        <v xml:space="preserve"> </v>
      </c>
      <c r="K10" s="276"/>
      <c r="L10" s="275" t="str">
        <f t="shared" si="3"/>
        <v xml:space="preserve"> </v>
      </c>
      <c r="M10" s="276"/>
      <c r="N10" s="275" t="str">
        <f t="shared" si="4"/>
        <v xml:space="preserve"> </v>
      </c>
      <c r="O10" s="280"/>
      <c r="Q10" s="280"/>
      <c r="S10" s="280"/>
      <c r="U10" s="280"/>
    </row>
    <row r="11" spans="1:21" s="248" customFormat="1" ht="36" x14ac:dyDescent="0.25">
      <c r="A11" s="261">
        <v>5</v>
      </c>
      <c r="B11" s="278" t="s">
        <v>287</v>
      </c>
      <c r="C11" s="261" t="s">
        <v>349</v>
      </c>
      <c r="D11" s="272"/>
      <c r="E11" s="272"/>
      <c r="F11" s="275" t="str">
        <f t="shared" si="0"/>
        <v xml:space="preserve"> </v>
      </c>
      <c r="G11" s="276"/>
      <c r="H11" s="275" t="str">
        <f t="shared" si="1"/>
        <v xml:space="preserve"> </v>
      </c>
      <c r="I11" s="276"/>
      <c r="J11" s="275" t="str">
        <f t="shared" si="2"/>
        <v xml:space="preserve"> </v>
      </c>
      <c r="K11" s="276"/>
      <c r="L11" s="275" t="str">
        <f t="shared" si="3"/>
        <v xml:space="preserve"> </v>
      </c>
      <c r="M11" s="276"/>
      <c r="N11" s="275" t="str">
        <f t="shared" si="4"/>
        <v xml:space="preserve"> </v>
      </c>
      <c r="O11" s="280"/>
      <c r="Q11" s="280"/>
      <c r="S11" s="280"/>
      <c r="U11" s="280"/>
    </row>
    <row r="12" spans="1:21" s="248" customFormat="1" ht="36" x14ac:dyDescent="0.25">
      <c r="A12" s="261">
        <v>6</v>
      </c>
      <c r="B12" s="278" t="s">
        <v>285</v>
      </c>
      <c r="C12" s="261" t="s">
        <v>348</v>
      </c>
      <c r="D12" s="272"/>
      <c r="E12" s="272"/>
      <c r="F12" s="275" t="str">
        <f t="shared" si="0"/>
        <v xml:space="preserve"> </v>
      </c>
      <c r="G12" s="276"/>
      <c r="H12" s="275" t="str">
        <f t="shared" si="1"/>
        <v xml:space="preserve"> </v>
      </c>
      <c r="I12" s="276"/>
      <c r="J12" s="275" t="str">
        <f t="shared" si="2"/>
        <v xml:space="preserve"> </v>
      </c>
      <c r="K12" s="276"/>
      <c r="L12" s="275" t="str">
        <f t="shared" si="3"/>
        <v xml:space="preserve"> </v>
      </c>
      <c r="M12" s="276"/>
      <c r="N12" s="275" t="str">
        <f t="shared" si="4"/>
        <v xml:space="preserve"> </v>
      </c>
      <c r="O12" s="280"/>
      <c r="Q12" s="280"/>
      <c r="S12" s="280"/>
      <c r="U12" s="280"/>
    </row>
    <row r="13" spans="1:21" s="248" customFormat="1" ht="31.2" x14ac:dyDescent="0.25">
      <c r="A13" s="261">
        <v>7</v>
      </c>
      <c r="B13" s="278" t="s">
        <v>283</v>
      </c>
      <c r="C13" s="261" t="s">
        <v>347</v>
      </c>
      <c r="D13" s="272"/>
      <c r="E13" s="272"/>
      <c r="F13" s="275" t="str">
        <f t="shared" si="0"/>
        <v xml:space="preserve"> </v>
      </c>
      <c r="G13" s="276"/>
      <c r="H13" s="275" t="str">
        <f t="shared" si="1"/>
        <v xml:space="preserve"> </v>
      </c>
      <c r="I13" s="276"/>
      <c r="J13" s="275" t="str">
        <f t="shared" si="2"/>
        <v xml:space="preserve"> </v>
      </c>
      <c r="K13" s="276"/>
      <c r="L13" s="275" t="str">
        <f t="shared" si="3"/>
        <v xml:space="preserve"> </v>
      </c>
      <c r="M13" s="276"/>
      <c r="N13" s="275" t="str">
        <f t="shared" si="4"/>
        <v xml:space="preserve"> </v>
      </c>
      <c r="O13" s="280"/>
      <c r="Q13" s="280"/>
      <c r="S13" s="280"/>
      <c r="U13" s="280"/>
    </row>
    <row r="14" spans="1:21" s="248" customFormat="1" ht="36" x14ac:dyDescent="0.25">
      <c r="A14" s="273">
        <v>8</v>
      </c>
      <c r="B14" s="274" t="s">
        <v>306</v>
      </c>
      <c r="C14" s="273" t="s">
        <v>346</v>
      </c>
      <c r="D14" s="271">
        <f>D15+D16+D17</f>
        <v>0</v>
      </c>
      <c r="E14" s="271">
        <f>E15+E16+E17</f>
        <v>0</v>
      </c>
      <c r="F14" s="270" t="str">
        <f t="shared" si="0"/>
        <v xml:space="preserve"> </v>
      </c>
      <c r="G14" s="271">
        <f>G15+G16+G17</f>
        <v>0</v>
      </c>
      <c r="H14" s="270" t="str">
        <f t="shared" si="1"/>
        <v xml:space="preserve"> </v>
      </c>
      <c r="I14" s="271">
        <f>I15+I16+I17</f>
        <v>0</v>
      </c>
      <c r="J14" s="270" t="str">
        <f t="shared" si="2"/>
        <v xml:space="preserve"> </v>
      </c>
      <c r="K14" s="271">
        <f>K15+K16+K17</f>
        <v>0</v>
      </c>
      <c r="L14" s="270" t="str">
        <f t="shared" si="3"/>
        <v xml:space="preserve"> </v>
      </c>
      <c r="M14" s="271">
        <f>M15+M16+M17</f>
        <v>0</v>
      </c>
      <c r="N14" s="270" t="str">
        <f t="shared" si="4"/>
        <v xml:space="preserve"> </v>
      </c>
      <c r="O14" s="280"/>
      <c r="Q14" s="280"/>
      <c r="S14" s="280"/>
      <c r="U14" s="280"/>
    </row>
    <row r="15" spans="1:21" s="248" customFormat="1" ht="31.2" x14ac:dyDescent="0.25">
      <c r="A15" s="261">
        <v>9</v>
      </c>
      <c r="B15" s="278" t="s">
        <v>304</v>
      </c>
      <c r="C15" s="261" t="s">
        <v>345</v>
      </c>
      <c r="D15" s="272"/>
      <c r="E15" s="272"/>
      <c r="F15" s="275" t="str">
        <f t="shared" si="0"/>
        <v xml:space="preserve"> </v>
      </c>
      <c r="G15" s="276"/>
      <c r="H15" s="275" t="str">
        <f t="shared" si="1"/>
        <v xml:space="preserve"> </v>
      </c>
      <c r="I15" s="276"/>
      <c r="J15" s="275" t="str">
        <f t="shared" si="2"/>
        <v xml:space="preserve"> </v>
      </c>
      <c r="K15" s="276"/>
      <c r="L15" s="275" t="str">
        <f t="shared" si="3"/>
        <v xml:space="preserve"> </v>
      </c>
      <c r="M15" s="276"/>
      <c r="N15" s="275" t="str">
        <f t="shared" si="4"/>
        <v xml:space="preserve"> </v>
      </c>
      <c r="O15" s="280"/>
      <c r="Q15" s="280"/>
      <c r="S15" s="280"/>
      <c r="U15" s="280"/>
    </row>
    <row r="16" spans="1:21" s="248" customFormat="1" ht="36" x14ac:dyDescent="0.25">
      <c r="A16" s="261">
        <v>10</v>
      </c>
      <c r="B16" s="278" t="s">
        <v>302</v>
      </c>
      <c r="C16" s="261" t="s">
        <v>344</v>
      </c>
      <c r="D16" s="272"/>
      <c r="E16" s="272"/>
      <c r="F16" s="275" t="str">
        <f t="shared" si="0"/>
        <v xml:space="preserve"> </v>
      </c>
      <c r="G16" s="276"/>
      <c r="H16" s="275" t="str">
        <f t="shared" si="1"/>
        <v xml:space="preserve"> </v>
      </c>
      <c r="I16" s="276"/>
      <c r="J16" s="275" t="str">
        <f t="shared" si="2"/>
        <v xml:space="preserve"> </v>
      </c>
      <c r="K16" s="276"/>
      <c r="L16" s="275" t="str">
        <f t="shared" si="3"/>
        <v xml:space="preserve"> </v>
      </c>
      <c r="M16" s="276"/>
      <c r="N16" s="275" t="str">
        <f t="shared" si="4"/>
        <v xml:space="preserve"> </v>
      </c>
      <c r="O16" s="280"/>
      <c r="Q16" s="280"/>
      <c r="S16" s="280"/>
      <c r="U16" s="280"/>
    </row>
    <row r="17" spans="1:21" s="248" customFormat="1" ht="31.2" x14ac:dyDescent="0.25">
      <c r="A17" s="261">
        <v>11</v>
      </c>
      <c r="B17" s="278" t="s">
        <v>300</v>
      </c>
      <c r="C17" s="261" t="s">
        <v>343</v>
      </c>
      <c r="D17" s="272"/>
      <c r="E17" s="272"/>
      <c r="F17" s="275" t="str">
        <f t="shared" si="0"/>
        <v xml:space="preserve"> </v>
      </c>
      <c r="G17" s="276"/>
      <c r="H17" s="275" t="str">
        <f t="shared" si="1"/>
        <v xml:space="preserve"> </v>
      </c>
      <c r="I17" s="276"/>
      <c r="J17" s="275" t="str">
        <f t="shared" si="2"/>
        <v xml:space="preserve"> </v>
      </c>
      <c r="K17" s="276"/>
      <c r="L17" s="275" t="str">
        <f t="shared" si="3"/>
        <v xml:space="preserve"> </v>
      </c>
      <c r="M17" s="276"/>
      <c r="N17" s="275" t="str">
        <f t="shared" si="4"/>
        <v xml:space="preserve"> </v>
      </c>
      <c r="O17" s="280"/>
      <c r="Q17" s="280"/>
      <c r="S17" s="280"/>
      <c r="U17" s="280"/>
    </row>
    <row r="18" spans="1:21" s="248" customFormat="1" ht="31.2" x14ac:dyDescent="0.25">
      <c r="A18" s="273">
        <v>12</v>
      </c>
      <c r="B18" s="274" t="s">
        <v>298</v>
      </c>
      <c r="C18" s="273" t="s">
        <v>342</v>
      </c>
      <c r="D18" s="271">
        <f>D19+D20</f>
        <v>0</v>
      </c>
      <c r="E18" s="271">
        <f>E19+E20</f>
        <v>0</v>
      </c>
      <c r="F18" s="270" t="str">
        <f t="shared" si="0"/>
        <v xml:space="preserve"> </v>
      </c>
      <c r="G18" s="271">
        <f>G19+G20</f>
        <v>0</v>
      </c>
      <c r="H18" s="270" t="str">
        <f t="shared" si="1"/>
        <v xml:space="preserve"> </v>
      </c>
      <c r="I18" s="271">
        <f>I19+I20</f>
        <v>0</v>
      </c>
      <c r="J18" s="270" t="str">
        <f t="shared" si="2"/>
        <v xml:space="preserve"> </v>
      </c>
      <c r="K18" s="271">
        <f>K19+K20</f>
        <v>0</v>
      </c>
      <c r="L18" s="270" t="str">
        <f t="shared" si="3"/>
        <v xml:space="preserve"> </v>
      </c>
      <c r="M18" s="271">
        <f>M19+M20</f>
        <v>0</v>
      </c>
      <c r="N18" s="270" t="str">
        <f t="shared" si="4"/>
        <v xml:space="preserve"> </v>
      </c>
      <c r="O18" s="280"/>
      <c r="Q18" s="280"/>
      <c r="S18" s="280"/>
      <c r="U18" s="280"/>
    </row>
    <row r="19" spans="1:21" s="248" customFormat="1" ht="36" x14ac:dyDescent="0.25">
      <c r="A19" s="261">
        <v>13</v>
      </c>
      <c r="B19" s="278" t="s">
        <v>296</v>
      </c>
      <c r="C19" s="261" t="s">
        <v>341</v>
      </c>
      <c r="D19" s="272"/>
      <c r="E19" s="272"/>
      <c r="F19" s="275" t="str">
        <f t="shared" si="0"/>
        <v xml:space="preserve"> </v>
      </c>
      <c r="G19" s="276"/>
      <c r="H19" s="275" t="str">
        <f t="shared" si="1"/>
        <v xml:space="preserve"> </v>
      </c>
      <c r="I19" s="276"/>
      <c r="J19" s="275" t="str">
        <f t="shared" si="2"/>
        <v xml:space="preserve"> </v>
      </c>
      <c r="K19" s="276"/>
      <c r="L19" s="275" t="str">
        <f t="shared" si="3"/>
        <v xml:space="preserve"> </v>
      </c>
      <c r="M19" s="276"/>
      <c r="N19" s="275" t="str">
        <f t="shared" si="4"/>
        <v xml:space="preserve"> </v>
      </c>
      <c r="O19" s="280"/>
      <c r="Q19" s="280"/>
      <c r="S19" s="280"/>
      <c r="U19" s="280"/>
    </row>
    <row r="20" spans="1:21" s="248" customFormat="1" ht="31.2" x14ac:dyDescent="0.25">
      <c r="A20" s="261">
        <v>14</v>
      </c>
      <c r="B20" s="278" t="s">
        <v>294</v>
      </c>
      <c r="C20" s="261" t="s">
        <v>340</v>
      </c>
      <c r="D20" s="272"/>
      <c r="E20" s="272"/>
      <c r="F20" s="275" t="str">
        <f t="shared" si="0"/>
        <v xml:space="preserve"> </v>
      </c>
      <c r="G20" s="276"/>
      <c r="H20" s="275" t="str">
        <f t="shared" si="1"/>
        <v xml:space="preserve"> </v>
      </c>
      <c r="I20" s="276"/>
      <c r="J20" s="275" t="str">
        <f t="shared" si="2"/>
        <v xml:space="preserve"> </v>
      </c>
      <c r="K20" s="276"/>
      <c r="L20" s="275" t="str">
        <f t="shared" si="3"/>
        <v xml:space="preserve"> </v>
      </c>
      <c r="M20" s="276"/>
      <c r="N20" s="275" t="str">
        <f t="shared" si="4"/>
        <v xml:space="preserve"> </v>
      </c>
      <c r="O20" s="280"/>
      <c r="Q20" s="280"/>
      <c r="S20" s="280"/>
      <c r="U20" s="280"/>
    </row>
    <row r="21" spans="1:21" s="248" customFormat="1" ht="36" x14ac:dyDescent="0.25">
      <c r="A21" s="273">
        <v>15</v>
      </c>
      <c r="B21" s="274" t="s">
        <v>292</v>
      </c>
      <c r="C21" s="273" t="s">
        <v>339</v>
      </c>
      <c r="D21" s="271">
        <f>D22+D23+D24+D25+D26</f>
        <v>0</v>
      </c>
      <c r="E21" s="271">
        <f>E22+E23+E24+E25+E26</f>
        <v>0</v>
      </c>
      <c r="F21" s="270" t="str">
        <f t="shared" si="0"/>
        <v xml:space="preserve"> </v>
      </c>
      <c r="G21" s="271">
        <f>G22+G23+G24+G25+G26</f>
        <v>0</v>
      </c>
      <c r="H21" s="270" t="str">
        <f t="shared" si="1"/>
        <v xml:space="preserve"> </v>
      </c>
      <c r="I21" s="271">
        <f>I22+I23+I24+I25+I26</f>
        <v>0</v>
      </c>
      <c r="J21" s="270" t="str">
        <f t="shared" si="2"/>
        <v xml:space="preserve"> </v>
      </c>
      <c r="K21" s="271">
        <f>K22+K23+K24+K25+K26</f>
        <v>0</v>
      </c>
      <c r="L21" s="270" t="str">
        <f t="shared" si="3"/>
        <v xml:space="preserve"> </v>
      </c>
      <c r="M21" s="271">
        <f>M22+M23+M24+M25+M26</f>
        <v>0</v>
      </c>
      <c r="N21" s="270" t="str">
        <f t="shared" si="4"/>
        <v xml:space="preserve"> </v>
      </c>
      <c r="O21" s="280"/>
      <c r="Q21" s="280"/>
      <c r="S21" s="280"/>
      <c r="U21" s="280"/>
    </row>
    <row r="22" spans="1:21" s="248" customFormat="1" ht="36" x14ac:dyDescent="0.25">
      <c r="A22" s="261">
        <v>16</v>
      </c>
      <c r="B22" s="278" t="s">
        <v>263</v>
      </c>
      <c r="C22" s="261" t="s">
        <v>338</v>
      </c>
      <c r="D22" s="272"/>
      <c r="E22" s="272"/>
      <c r="F22" s="275" t="str">
        <f t="shared" si="0"/>
        <v xml:space="preserve"> </v>
      </c>
      <c r="G22" s="276"/>
      <c r="H22" s="275" t="str">
        <f t="shared" si="1"/>
        <v xml:space="preserve"> </v>
      </c>
      <c r="I22" s="276"/>
      <c r="J22" s="275" t="str">
        <f t="shared" si="2"/>
        <v xml:space="preserve"> </v>
      </c>
      <c r="K22" s="276"/>
      <c r="L22" s="275" t="str">
        <f t="shared" si="3"/>
        <v xml:space="preserve"> </v>
      </c>
      <c r="M22" s="276"/>
      <c r="N22" s="275" t="str">
        <f t="shared" si="4"/>
        <v xml:space="preserve"> </v>
      </c>
      <c r="O22" s="280"/>
      <c r="Q22" s="280"/>
      <c r="S22" s="280"/>
      <c r="U22" s="280"/>
    </row>
    <row r="23" spans="1:21" s="248" customFormat="1" ht="36" x14ac:dyDescent="0.25">
      <c r="A23" s="261">
        <v>17</v>
      </c>
      <c r="B23" s="278" t="s">
        <v>289</v>
      </c>
      <c r="C23" s="261" t="s">
        <v>337</v>
      </c>
      <c r="D23" s="272"/>
      <c r="E23" s="272"/>
      <c r="F23" s="275" t="str">
        <f t="shared" si="0"/>
        <v xml:space="preserve"> </v>
      </c>
      <c r="G23" s="276"/>
      <c r="H23" s="275" t="str">
        <f t="shared" si="1"/>
        <v xml:space="preserve"> </v>
      </c>
      <c r="I23" s="276"/>
      <c r="J23" s="275" t="str">
        <f t="shared" si="2"/>
        <v xml:space="preserve"> </v>
      </c>
      <c r="K23" s="276"/>
      <c r="L23" s="275" t="str">
        <f t="shared" si="3"/>
        <v xml:space="preserve"> </v>
      </c>
      <c r="M23" s="276"/>
      <c r="N23" s="275" t="str">
        <f t="shared" si="4"/>
        <v xml:space="preserve"> </v>
      </c>
      <c r="O23" s="280"/>
      <c r="Q23" s="280"/>
      <c r="S23" s="280"/>
      <c r="U23" s="280"/>
    </row>
    <row r="24" spans="1:21" s="248" customFormat="1" ht="36" x14ac:dyDescent="0.25">
      <c r="A24" s="261">
        <v>18</v>
      </c>
      <c r="B24" s="278" t="s">
        <v>287</v>
      </c>
      <c r="C24" s="261" t="s">
        <v>336</v>
      </c>
      <c r="D24" s="272"/>
      <c r="E24" s="272"/>
      <c r="F24" s="275" t="str">
        <f t="shared" si="0"/>
        <v xml:space="preserve"> </v>
      </c>
      <c r="G24" s="276"/>
      <c r="H24" s="275" t="str">
        <f t="shared" si="1"/>
        <v xml:space="preserve"> </v>
      </c>
      <c r="I24" s="276"/>
      <c r="J24" s="275" t="str">
        <f t="shared" si="2"/>
        <v xml:space="preserve"> </v>
      </c>
      <c r="K24" s="276"/>
      <c r="L24" s="275" t="str">
        <f t="shared" si="3"/>
        <v xml:space="preserve"> </v>
      </c>
      <c r="M24" s="276"/>
      <c r="N24" s="275" t="str">
        <f t="shared" si="4"/>
        <v xml:space="preserve"> </v>
      </c>
      <c r="O24" s="280"/>
      <c r="Q24" s="280"/>
      <c r="S24" s="280"/>
      <c r="U24" s="280"/>
    </row>
    <row r="25" spans="1:21" s="248" customFormat="1" ht="36" x14ac:dyDescent="0.25">
      <c r="A25" s="261">
        <v>19</v>
      </c>
      <c r="B25" s="278" t="s">
        <v>285</v>
      </c>
      <c r="C25" s="261" t="s">
        <v>335</v>
      </c>
      <c r="D25" s="272"/>
      <c r="E25" s="272"/>
      <c r="F25" s="275" t="str">
        <f t="shared" si="0"/>
        <v xml:space="preserve"> </v>
      </c>
      <c r="G25" s="276"/>
      <c r="H25" s="275" t="str">
        <f t="shared" si="1"/>
        <v xml:space="preserve"> </v>
      </c>
      <c r="I25" s="276"/>
      <c r="J25" s="275" t="str">
        <f t="shared" si="2"/>
        <v xml:space="preserve"> </v>
      </c>
      <c r="K25" s="276"/>
      <c r="L25" s="275" t="str">
        <f t="shared" si="3"/>
        <v xml:space="preserve"> </v>
      </c>
      <c r="M25" s="276"/>
      <c r="N25" s="275" t="str">
        <f t="shared" si="4"/>
        <v xml:space="preserve"> </v>
      </c>
      <c r="O25" s="280"/>
      <c r="Q25" s="280"/>
      <c r="S25" s="280"/>
      <c r="U25" s="280"/>
    </row>
    <row r="26" spans="1:21" s="248" customFormat="1" ht="31.2" x14ac:dyDescent="0.25">
      <c r="A26" s="261">
        <v>20</v>
      </c>
      <c r="B26" s="278" t="s">
        <v>283</v>
      </c>
      <c r="C26" s="261" t="s">
        <v>334</v>
      </c>
      <c r="D26" s="272"/>
      <c r="E26" s="272"/>
      <c r="F26" s="275" t="str">
        <f t="shared" si="0"/>
        <v xml:space="preserve"> </v>
      </c>
      <c r="G26" s="276"/>
      <c r="H26" s="275" t="str">
        <f t="shared" si="1"/>
        <v xml:space="preserve"> </v>
      </c>
      <c r="I26" s="276"/>
      <c r="J26" s="275" t="str">
        <f t="shared" si="2"/>
        <v xml:space="preserve"> </v>
      </c>
      <c r="K26" s="276"/>
      <c r="L26" s="275" t="str">
        <f t="shared" si="3"/>
        <v xml:space="preserve"> </v>
      </c>
      <c r="M26" s="276"/>
      <c r="N26" s="275" t="str">
        <f t="shared" si="4"/>
        <v xml:space="preserve"> </v>
      </c>
      <c r="O26" s="280"/>
      <c r="Q26" s="280"/>
      <c r="S26" s="280"/>
      <c r="U26" s="280"/>
    </row>
    <row r="27" spans="1:21" s="248" customFormat="1" ht="54" x14ac:dyDescent="0.25">
      <c r="A27" s="273">
        <v>21</v>
      </c>
      <c r="B27" s="274" t="s">
        <v>333</v>
      </c>
      <c r="C27" s="273" t="s">
        <v>332</v>
      </c>
      <c r="D27" s="272"/>
      <c r="E27" s="272"/>
      <c r="F27" s="270" t="str">
        <f t="shared" si="0"/>
        <v xml:space="preserve"> </v>
      </c>
      <c r="G27" s="271"/>
      <c r="H27" s="270" t="str">
        <f t="shared" si="1"/>
        <v xml:space="preserve"> </v>
      </c>
      <c r="I27" s="271"/>
      <c r="J27" s="270" t="str">
        <f t="shared" si="2"/>
        <v xml:space="preserve"> </v>
      </c>
      <c r="K27" s="271"/>
      <c r="L27" s="270" t="str">
        <f t="shared" si="3"/>
        <v xml:space="preserve"> </v>
      </c>
      <c r="M27" s="271"/>
      <c r="N27" s="270" t="str">
        <f t="shared" si="4"/>
        <v xml:space="preserve"> </v>
      </c>
      <c r="O27" s="280"/>
      <c r="Q27" s="280"/>
      <c r="S27" s="280"/>
      <c r="U27" s="280"/>
    </row>
    <row r="28" spans="1:21" s="248" customFormat="1" ht="36" x14ac:dyDescent="0.25">
      <c r="A28" s="273">
        <v>22</v>
      </c>
      <c r="B28" s="274" t="s">
        <v>279</v>
      </c>
      <c r="C28" s="273" t="s">
        <v>331</v>
      </c>
      <c r="D28" s="271">
        <f>D29+D30</f>
        <v>0</v>
      </c>
      <c r="E28" s="271">
        <f>E29+E30</f>
        <v>0</v>
      </c>
      <c r="F28" s="270" t="str">
        <f t="shared" si="0"/>
        <v xml:space="preserve"> </v>
      </c>
      <c r="G28" s="271">
        <f>G29+G30</f>
        <v>0</v>
      </c>
      <c r="H28" s="270" t="str">
        <f t="shared" si="1"/>
        <v xml:space="preserve"> </v>
      </c>
      <c r="I28" s="271">
        <f>I29+I30</f>
        <v>0</v>
      </c>
      <c r="J28" s="270" t="str">
        <f t="shared" si="2"/>
        <v xml:space="preserve"> </v>
      </c>
      <c r="K28" s="271">
        <f>K29+K30</f>
        <v>0</v>
      </c>
      <c r="L28" s="270" t="str">
        <f t="shared" si="3"/>
        <v xml:space="preserve"> </v>
      </c>
      <c r="M28" s="271">
        <f>M29+M30</f>
        <v>0</v>
      </c>
      <c r="N28" s="270" t="str">
        <f t="shared" si="4"/>
        <v xml:space="preserve"> </v>
      </c>
      <c r="O28" s="280"/>
      <c r="Q28" s="280"/>
      <c r="S28" s="280"/>
      <c r="U28" s="280"/>
    </row>
    <row r="29" spans="1:21" s="248" customFormat="1" ht="31.2" x14ac:dyDescent="0.25">
      <c r="A29" s="261">
        <v>23</v>
      </c>
      <c r="B29" s="278" t="s">
        <v>277</v>
      </c>
      <c r="C29" s="261" t="s">
        <v>330</v>
      </c>
      <c r="D29" s="272"/>
      <c r="E29" s="272"/>
      <c r="F29" s="275" t="str">
        <f t="shared" si="0"/>
        <v xml:space="preserve"> </v>
      </c>
      <c r="G29" s="276"/>
      <c r="H29" s="275" t="str">
        <f t="shared" si="1"/>
        <v xml:space="preserve"> </v>
      </c>
      <c r="I29" s="276"/>
      <c r="J29" s="275" t="str">
        <f t="shared" si="2"/>
        <v xml:space="preserve"> </v>
      </c>
      <c r="K29" s="276"/>
      <c r="L29" s="275" t="str">
        <f t="shared" si="3"/>
        <v xml:space="preserve"> </v>
      </c>
      <c r="M29" s="276"/>
      <c r="N29" s="275" t="str">
        <f t="shared" si="4"/>
        <v xml:space="preserve"> </v>
      </c>
      <c r="O29" s="280"/>
      <c r="Q29" s="280"/>
      <c r="S29" s="280"/>
      <c r="U29" s="280"/>
    </row>
    <row r="30" spans="1:21" s="248" customFormat="1" ht="31.2" x14ac:dyDescent="0.25">
      <c r="A30" s="261">
        <v>24</v>
      </c>
      <c r="B30" s="278" t="s">
        <v>275</v>
      </c>
      <c r="C30" s="261" t="s">
        <v>329</v>
      </c>
      <c r="D30" s="272"/>
      <c r="E30" s="272"/>
      <c r="F30" s="275" t="str">
        <f t="shared" si="0"/>
        <v xml:space="preserve"> </v>
      </c>
      <c r="G30" s="276"/>
      <c r="H30" s="275" t="str">
        <f t="shared" si="1"/>
        <v xml:space="preserve"> </v>
      </c>
      <c r="I30" s="276"/>
      <c r="J30" s="275" t="str">
        <f t="shared" si="2"/>
        <v xml:space="preserve"> </v>
      </c>
      <c r="K30" s="276"/>
      <c r="L30" s="275" t="str">
        <f t="shared" si="3"/>
        <v xml:space="preserve"> </v>
      </c>
      <c r="M30" s="276"/>
      <c r="N30" s="275" t="str">
        <f t="shared" si="4"/>
        <v xml:space="preserve"> </v>
      </c>
      <c r="O30" s="280"/>
      <c r="Q30" s="280"/>
      <c r="S30" s="280"/>
      <c r="U30" s="280"/>
    </row>
    <row r="31" spans="1:21" s="248" customFormat="1" ht="54" x14ac:dyDescent="0.25">
      <c r="A31" s="273">
        <v>25</v>
      </c>
      <c r="B31" s="274" t="s">
        <v>273</v>
      </c>
      <c r="C31" s="273" t="s">
        <v>328</v>
      </c>
      <c r="D31" s="271">
        <f>D32+D33</f>
        <v>0</v>
      </c>
      <c r="E31" s="271">
        <f>E32+E33</f>
        <v>0</v>
      </c>
      <c r="F31" s="270" t="str">
        <f t="shared" si="0"/>
        <v xml:space="preserve"> </v>
      </c>
      <c r="G31" s="271">
        <f>G32+G33</f>
        <v>0</v>
      </c>
      <c r="H31" s="270" t="str">
        <f t="shared" si="1"/>
        <v xml:space="preserve"> </v>
      </c>
      <c r="I31" s="271">
        <f>I32+I33</f>
        <v>0</v>
      </c>
      <c r="J31" s="270" t="str">
        <f t="shared" si="2"/>
        <v xml:space="preserve"> </v>
      </c>
      <c r="K31" s="271">
        <f>K32+K33</f>
        <v>0</v>
      </c>
      <c r="L31" s="270" t="str">
        <f t="shared" si="3"/>
        <v xml:space="preserve"> </v>
      </c>
      <c r="M31" s="271">
        <f>M32+M33</f>
        <v>0</v>
      </c>
      <c r="N31" s="270" t="str">
        <f t="shared" si="4"/>
        <v xml:space="preserve"> </v>
      </c>
      <c r="O31" s="280"/>
      <c r="Q31" s="280"/>
      <c r="S31" s="280"/>
      <c r="U31" s="280"/>
    </row>
    <row r="32" spans="1:21" s="248" customFormat="1" ht="36" x14ac:dyDescent="0.25">
      <c r="A32" s="261">
        <v>26</v>
      </c>
      <c r="B32" s="278" t="s">
        <v>263</v>
      </c>
      <c r="C32" s="261" t="s">
        <v>327</v>
      </c>
      <c r="D32" s="272"/>
      <c r="E32" s="272"/>
      <c r="F32" s="275" t="str">
        <f t="shared" si="0"/>
        <v xml:space="preserve"> </v>
      </c>
      <c r="G32" s="276"/>
      <c r="H32" s="275" t="str">
        <f t="shared" si="1"/>
        <v xml:space="preserve"> </v>
      </c>
      <c r="I32" s="276"/>
      <c r="J32" s="275" t="str">
        <f t="shared" si="2"/>
        <v xml:space="preserve"> </v>
      </c>
      <c r="K32" s="276"/>
      <c r="L32" s="275" t="str">
        <f t="shared" si="3"/>
        <v xml:space="preserve"> </v>
      </c>
      <c r="M32" s="276"/>
      <c r="N32" s="275" t="str">
        <f t="shared" si="4"/>
        <v xml:space="preserve"> </v>
      </c>
      <c r="O32" s="280"/>
      <c r="Q32" s="280"/>
      <c r="S32" s="280"/>
      <c r="U32" s="280"/>
    </row>
    <row r="33" spans="1:21" s="248" customFormat="1" ht="31.2" x14ac:dyDescent="0.25">
      <c r="A33" s="261">
        <v>27</v>
      </c>
      <c r="B33" s="278" t="s">
        <v>261</v>
      </c>
      <c r="C33" s="261" t="s">
        <v>326</v>
      </c>
      <c r="D33" s="272"/>
      <c r="E33" s="272"/>
      <c r="F33" s="275" t="str">
        <f t="shared" si="0"/>
        <v xml:space="preserve"> </v>
      </c>
      <c r="G33" s="276"/>
      <c r="H33" s="275" t="str">
        <f t="shared" si="1"/>
        <v xml:space="preserve"> </v>
      </c>
      <c r="I33" s="276"/>
      <c r="J33" s="275" t="str">
        <f t="shared" si="2"/>
        <v xml:space="preserve"> </v>
      </c>
      <c r="K33" s="276"/>
      <c r="L33" s="275" t="str">
        <f t="shared" si="3"/>
        <v xml:space="preserve"> </v>
      </c>
      <c r="M33" s="276"/>
      <c r="N33" s="275" t="str">
        <f t="shared" si="4"/>
        <v xml:space="preserve"> </v>
      </c>
      <c r="O33" s="280"/>
      <c r="Q33" s="280"/>
      <c r="S33" s="280"/>
      <c r="U33" s="280"/>
    </row>
    <row r="34" spans="1:21" s="248" customFormat="1" ht="36" x14ac:dyDescent="0.25">
      <c r="A34" s="273">
        <v>28</v>
      </c>
      <c r="B34" s="274" t="s">
        <v>269</v>
      </c>
      <c r="C34" s="273" t="s">
        <v>325</v>
      </c>
      <c r="D34" s="271">
        <f>D35+D36</f>
        <v>0</v>
      </c>
      <c r="E34" s="271">
        <f>E35+E36</f>
        <v>0</v>
      </c>
      <c r="F34" s="270" t="str">
        <f t="shared" si="0"/>
        <v xml:space="preserve"> </v>
      </c>
      <c r="G34" s="271">
        <f>G35+G36</f>
        <v>0</v>
      </c>
      <c r="H34" s="270" t="str">
        <f t="shared" si="1"/>
        <v xml:space="preserve"> </v>
      </c>
      <c r="I34" s="271">
        <f>I35+I36</f>
        <v>0</v>
      </c>
      <c r="J34" s="270" t="str">
        <f t="shared" si="2"/>
        <v xml:space="preserve"> </v>
      </c>
      <c r="K34" s="271">
        <f>K35+K36</f>
        <v>0</v>
      </c>
      <c r="L34" s="270" t="str">
        <f t="shared" si="3"/>
        <v xml:space="preserve"> </v>
      </c>
      <c r="M34" s="271">
        <f>M35+M36</f>
        <v>0</v>
      </c>
      <c r="N34" s="270" t="str">
        <f t="shared" si="4"/>
        <v xml:space="preserve"> </v>
      </c>
      <c r="O34" s="280"/>
      <c r="Q34" s="280"/>
      <c r="S34" s="280"/>
      <c r="U34" s="280"/>
    </row>
    <row r="35" spans="1:21" s="248" customFormat="1" ht="36" x14ac:dyDescent="0.25">
      <c r="A35" s="261">
        <v>29</v>
      </c>
      <c r="B35" s="278" t="s">
        <v>263</v>
      </c>
      <c r="C35" s="261" t="s">
        <v>324</v>
      </c>
      <c r="D35" s="272"/>
      <c r="E35" s="272"/>
      <c r="F35" s="275" t="str">
        <f t="shared" si="0"/>
        <v xml:space="preserve"> </v>
      </c>
      <c r="G35" s="276"/>
      <c r="H35" s="275" t="str">
        <f t="shared" si="1"/>
        <v xml:space="preserve"> </v>
      </c>
      <c r="I35" s="276"/>
      <c r="J35" s="275" t="str">
        <f t="shared" si="2"/>
        <v xml:space="preserve"> </v>
      </c>
      <c r="K35" s="276"/>
      <c r="L35" s="275" t="str">
        <f t="shared" si="3"/>
        <v xml:space="preserve"> </v>
      </c>
      <c r="M35" s="276"/>
      <c r="N35" s="275" t="str">
        <f t="shared" si="4"/>
        <v xml:space="preserve"> </v>
      </c>
      <c r="O35" s="280"/>
      <c r="Q35" s="280"/>
      <c r="S35" s="280"/>
      <c r="U35" s="280"/>
    </row>
    <row r="36" spans="1:21" s="248" customFormat="1" ht="31.2" x14ac:dyDescent="0.25">
      <c r="A36" s="261">
        <v>30</v>
      </c>
      <c r="B36" s="278" t="s">
        <v>261</v>
      </c>
      <c r="C36" s="261" t="s">
        <v>323</v>
      </c>
      <c r="D36" s="272"/>
      <c r="E36" s="272"/>
      <c r="F36" s="275" t="str">
        <f t="shared" si="0"/>
        <v xml:space="preserve"> </v>
      </c>
      <c r="G36" s="276"/>
      <c r="H36" s="275" t="str">
        <f t="shared" si="1"/>
        <v xml:space="preserve"> </v>
      </c>
      <c r="I36" s="276"/>
      <c r="J36" s="275" t="str">
        <f t="shared" si="2"/>
        <v xml:space="preserve"> </v>
      </c>
      <c r="K36" s="276"/>
      <c r="L36" s="275" t="str">
        <f t="shared" si="3"/>
        <v xml:space="preserve"> </v>
      </c>
      <c r="M36" s="276"/>
      <c r="N36" s="275" t="str">
        <f t="shared" si="4"/>
        <v xml:space="preserve"> </v>
      </c>
      <c r="O36" s="280"/>
      <c r="Q36" s="280"/>
      <c r="S36" s="280"/>
      <c r="U36" s="280"/>
    </row>
    <row r="37" spans="1:21" s="248" customFormat="1" ht="31.2" x14ac:dyDescent="0.25">
      <c r="A37" s="273">
        <v>31</v>
      </c>
      <c r="B37" s="274" t="s">
        <v>265</v>
      </c>
      <c r="C37" s="273" t="s">
        <v>322</v>
      </c>
      <c r="D37" s="271">
        <f>D38+D39</f>
        <v>0</v>
      </c>
      <c r="E37" s="271">
        <f>E38+E39</f>
        <v>0</v>
      </c>
      <c r="F37" s="270" t="str">
        <f t="shared" si="0"/>
        <v xml:space="preserve"> </v>
      </c>
      <c r="G37" s="271">
        <f>G38+G39</f>
        <v>0</v>
      </c>
      <c r="H37" s="270" t="str">
        <f t="shared" si="1"/>
        <v xml:space="preserve"> </v>
      </c>
      <c r="I37" s="271">
        <f>I38+I39</f>
        <v>0</v>
      </c>
      <c r="J37" s="270" t="str">
        <f t="shared" si="2"/>
        <v xml:space="preserve"> </v>
      </c>
      <c r="K37" s="271">
        <f>K38+K39</f>
        <v>0</v>
      </c>
      <c r="L37" s="270" t="str">
        <f t="shared" si="3"/>
        <v xml:space="preserve"> </v>
      </c>
      <c r="M37" s="271">
        <f>M38+M39</f>
        <v>0</v>
      </c>
      <c r="N37" s="270" t="str">
        <f t="shared" si="4"/>
        <v xml:space="preserve"> </v>
      </c>
      <c r="O37" s="280"/>
      <c r="Q37" s="280"/>
      <c r="S37" s="280"/>
      <c r="U37" s="280"/>
    </row>
    <row r="38" spans="1:21" s="248" customFormat="1" ht="36" x14ac:dyDescent="0.25">
      <c r="A38" s="261">
        <v>32</v>
      </c>
      <c r="B38" s="278" t="s">
        <v>263</v>
      </c>
      <c r="C38" s="261" t="s">
        <v>321</v>
      </c>
      <c r="D38" s="272"/>
      <c r="E38" s="272"/>
      <c r="F38" s="275" t="str">
        <f t="shared" si="0"/>
        <v xml:space="preserve"> </v>
      </c>
      <c r="G38" s="276"/>
      <c r="H38" s="275" t="str">
        <f t="shared" si="1"/>
        <v xml:space="preserve"> </v>
      </c>
      <c r="I38" s="276"/>
      <c r="J38" s="275" t="str">
        <f t="shared" si="2"/>
        <v xml:space="preserve"> </v>
      </c>
      <c r="K38" s="276"/>
      <c r="L38" s="275" t="str">
        <f t="shared" si="3"/>
        <v xml:space="preserve"> </v>
      </c>
      <c r="M38" s="276"/>
      <c r="N38" s="275" t="str">
        <f t="shared" si="4"/>
        <v xml:space="preserve"> </v>
      </c>
      <c r="O38" s="280"/>
      <c r="Q38" s="280"/>
      <c r="S38" s="280"/>
      <c r="U38" s="280"/>
    </row>
    <row r="39" spans="1:21" s="248" customFormat="1" ht="31.2" x14ac:dyDescent="0.25">
      <c r="A39" s="261">
        <v>33</v>
      </c>
      <c r="B39" s="278" t="s">
        <v>261</v>
      </c>
      <c r="C39" s="261" t="s">
        <v>320</v>
      </c>
      <c r="D39" s="272"/>
      <c r="E39" s="272"/>
      <c r="F39" s="275" t="str">
        <f t="shared" ref="F39:F70" si="5">IF(D39=0," ",E39/D39*100)</f>
        <v xml:space="preserve"> </v>
      </c>
      <c r="G39" s="276"/>
      <c r="H39" s="275" t="str">
        <f t="shared" ref="H39:H70" si="6">IF(E39=0," ",G39/E39*100)</f>
        <v xml:space="preserve"> </v>
      </c>
      <c r="I39" s="276"/>
      <c r="J39" s="275" t="str">
        <f t="shared" ref="J39:J70" si="7">IF(G39=0," ",I39/G39*100)</f>
        <v xml:space="preserve"> </v>
      </c>
      <c r="K39" s="276"/>
      <c r="L39" s="275" t="str">
        <f t="shared" ref="L39:L70" si="8">IF(I39=0," ",K39/I39*100)</f>
        <v xml:space="preserve"> </v>
      </c>
      <c r="M39" s="276"/>
      <c r="N39" s="275" t="str">
        <f t="shared" ref="N39:N70" si="9">IF(K39=0," ",M39/K39*100)</f>
        <v xml:space="preserve"> </v>
      </c>
      <c r="O39" s="280"/>
      <c r="Q39" s="280"/>
      <c r="S39" s="280"/>
      <c r="U39" s="280"/>
    </row>
    <row r="40" spans="1:21" s="248" customFormat="1" ht="54" x14ac:dyDescent="0.25">
      <c r="A40" s="273">
        <v>34</v>
      </c>
      <c r="B40" s="274" t="s">
        <v>259</v>
      </c>
      <c r="C40" s="273" t="s">
        <v>319</v>
      </c>
      <c r="D40" s="272"/>
      <c r="E40" s="272"/>
      <c r="F40" s="270" t="str">
        <f t="shared" si="5"/>
        <v xml:space="preserve"> </v>
      </c>
      <c r="G40" s="271"/>
      <c r="H40" s="270" t="str">
        <f t="shared" si="6"/>
        <v xml:space="preserve"> </v>
      </c>
      <c r="I40" s="271"/>
      <c r="J40" s="270" t="str">
        <f t="shared" si="7"/>
        <v xml:space="preserve"> </v>
      </c>
      <c r="K40" s="271"/>
      <c r="L40" s="270" t="str">
        <f t="shared" si="8"/>
        <v xml:space="preserve"> </v>
      </c>
      <c r="M40" s="271"/>
      <c r="N40" s="270" t="str">
        <f t="shared" si="9"/>
        <v xml:space="preserve"> </v>
      </c>
      <c r="O40" s="280"/>
      <c r="P40" s="280"/>
      <c r="Q40" s="280"/>
      <c r="R40" s="280"/>
      <c r="S40" s="280"/>
      <c r="T40" s="280"/>
      <c r="U40" s="280"/>
    </row>
    <row r="41" spans="1:21" s="248" customFormat="1" ht="31.2" x14ac:dyDescent="0.25">
      <c r="A41" s="273">
        <v>35</v>
      </c>
      <c r="B41" s="274" t="s">
        <v>257</v>
      </c>
      <c r="C41" s="273" t="s">
        <v>318</v>
      </c>
      <c r="D41" s="272"/>
      <c r="E41" s="272"/>
      <c r="F41" s="270" t="str">
        <f t="shared" si="5"/>
        <v xml:space="preserve"> </v>
      </c>
      <c r="G41" s="271"/>
      <c r="H41" s="270" t="str">
        <f t="shared" si="6"/>
        <v xml:space="preserve"> </v>
      </c>
      <c r="I41" s="271"/>
      <c r="J41" s="270" t="str">
        <f t="shared" si="7"/>
        <v xml:space="preserve"> </v>
      </c>
      <c r="K41" s="271"/>
      <c r="L41" s="270" t="str">
        <f t="shared" si="8"/>
        <v xml:space="preserve"> </v>
      </c>
      <c r="M41" s="271"/>
      <c r="N41" s="270" t="str">
        <f t="shared" si="9"/>
        <v xml:space="preserve"> </v>
      </c>
      <c r="O41" s="280"/>
      <c r="P41" s="280"/>
      <c r="Q41" s="280"/>
      <c r="R41" s="280"/>
      <c r="S41" s="280"/>
      <c r="T41" s="280"/>
      <c r="U41" s="280"/>
    </row>
    <row r="42" spans="1:21" s="248" customFormat="1" ht="31.2" x14ac:dyDescent="0.25">
      <c r="A42" s="273">
        <v>36</v>
      </c>
      <c r="B42" s="274" t="s">
        <v>255</v>
      </c>
      <c r="C42" s="273" t="s">
        <v>317</v>
      </c>
      <c r="D42" s="272"/>
      <c r="E42" s="272"/>
      <c r="F42" s="270" t="str">
        <f t="shared" si="5"/>
        <v xml:space="preserve"> </v>
      </c>
      <c r="G42" s="271"/>
      <c r="H42" s="270" t="str">
        <f t="shared" si="6"/>
        <v xml:space="preserve"> </v>
      </c>
      <c r="I42" s="271"/>
      <c r="J42" s="270" t="str">
        <f t="shared" si="7"/>
        <v xml:space="preserve"> </v>
      </c>
      <c r="K42" s="271"/>
      <c r="L42" s="270" t="str">
        <f t="shared" si="8"/>
        <v xml:space="preserve"> </v>
      </c>
      <c r="M42" s="271"/>
      <c r="N42" s="270" t="str">
        <f t="shared" si="9"/>
        <v xml:space="preserve"> </v>
      </c>
      <c r="O42" s="280"/>
      <c r="P42" s="280"/>
      <c r="Q42" s="280"/>
      <c r="R42" s="280"/>
      <c r="S42" s="280"/>
      <c r="T42" s="280"/>
      <c r="U42" s="280"/>
    </row>
    <row r="43" spans="1:21" s="248" customFormat="1" ht="52.2" x14ac:dyDescent="0.25">
      <c r="A43" s="268">
        <f t="shared" ref="A43:A74" si="10">A42+1</f>
        <v>37</v>
      </c>
      <c r="B43" s="269" t="s">
        <v>316</v>
      </c>
      <c r="C43" s="268" t="s">
        <v>314</v>
      </c>
      <c r="D43" s="279">
        <f>D44+D50+D54+D57+D63+D64+D67+D70+D73+D76+D77+D78</f>
        <v>0</v>
      </c>
      <c r="E43" s="279">
        <f>E44+E50+E54+E57+E63+E64+E67+E70+E73+E76+E77+E78</f>
        <v>0</v>
      </c>
      <c r="F43" s="266" t="str">
        <f t="shared" si="5"/>
        <v xml:space="preserve"> </v>
      </c>
      <c r="G43" s="279">
        <f>G44+G50+G54+G57+G63+G64+G67+G70+G73+G76+G77+G78</f>
        <v>0</v>
      </c>
      <c r="H43" s="266" t="str">
        <f t="shared" si="6"/>
        <v xml:space="preserve"> </v>
      </c>
      <c r="I43" s="279">
        <f>I44+I50+I54+I57+I63+I64+I67+I70+I73+I76+I77+I78</f>
        <v>0</v>
      </c>
      <c r="J43" s="266" t="str">
        <f t="shared" si="7"/>
        <v xml:space="preserve"> </v>
      </c>
      <c r="K43" s="279">
        <f>K44+K50+K54+K57+K63+K64+K67+K70+K73+K76+K77+K78</f>
        <v>0</v>
      </c>
      <c r="L43" s="266" t="str">
        <f t="shared" si="8"/>
        <v xml:space="preserve"> </v>
      </c>
      <c r="M43" s="279">
        <f>M44+M50+M54+M57+M63+M64+M67+M70+M73+M76+M77+M78</f>
        <v>0</v>
      </c>
      <c r="N43" s="266" t="str">
        <f t="shared" si="9"/>
        <v xml:space="preserve"> </v>
      </c>
      <c r="O43" s="280"/>
      <c r="P43" s="280"/>
      <c r="Q43" s="280"/>
      <c r="R43" s="280"/>
      <c r="S43" s="280"/>
      <c r="T43" s="280"/>
      <c r="U43" s="280"/>
    </row>
    <row r="44" spans="1:21" s="248" customFormat="1" ht="36" x14ac:dyDescent="0.25">
      <c r="A44" s="273">
        <f t="shared" si="10"/>
        <v>38</v>
      </c>
      <c r="B44" s="274" t="s">
        <v>313</v>
      </c>
      <c r="C44" s="273" t="s">
        <v>312</v>
      </c>
      <c r="D44" s="271">
        <f>D45+D46+D47+D48+D49</f>
        <v>0</v>
      </c>
      <c r="E44" s="271">
        <f>E45+E46+E47+E48+E49</f>
        <v>0</v>
      </c>
      <c r="F44" s="270" t="str">
        <f t="shared" si="5"/>
        <v xml:space="preserve"> </v>
      </c>
      <c r="G44" s="271">
        <f>G45+G46+G47+G48+G49</f>
        <v>0</v>
      </c>
      <c r="H44" s="270" t="str">
        <f t="shared" si="6"/>
        <v xml:space="preserve"> </v>
      </c>
      <c r="I44" s="271">
        <f>I45+I46+I47+I48+I49</f>
        <v>0</v>
      </c>
      <c r="J44" s="270" t="str">
        <f t="shared" si="7"/>
        <v xml:space="preserve"> </v>
      </c>
      <c r="K44" s="271">
        <f>K45+K46+K47+K48+K49</f>
        <v>0</v>
      </c>
      <c r="L44" s="270" t="str">
        <f t="shared" si="8"/>
        <v xml:space="preserve"> </v>
      </c>
      <c r="M44" s="271">
        <f>M45+M46+M47+M48+M49</f>
        <v>0</v>
      </c>
      <c r="N44" s="270" t="str">
        <f t="shared" si="9"/>
        <v xml:space="preserve"> </v>
      </c>
      <c r="O44" s="280"/>
      <c r="P44" s="280"/>
      <c r="Q44" s="280"/>
      <c r="R44" s="280"/>
      <c r="S44" s="280"/>
      <c r="T44" s="280"/>
      <c r="U44" s="280"/>
    </row>
    <row r="45" spans="1:21" s="248" customFormat="1" ht="36" x14ac:dyDescent="0.25">
      <c r="A45" s="261">
        <f t="shared" si="10"/>
        <v>39</v>
      </c>
      <c r="B45" s="278" t="s">
        <v>263</v>
      </c>
      <c r="C45" s="261" t="s">
        <v>311</v>
      </c>
      <c r="D45" s="276">
        <f t="shared" ref="D45:E49" si="11">IF(D9=0,0,D81/D9)</f>
        <v>0</v>
      </c>
      <c r="E45" s="276">
        <f t="shared" si="11"/>
        <v>0</v>
      </c>
      <c r="F45" s="275" t="str">
        <f t="shared" si="5"/>
        <v xml:space="preserve"> </v>
      </c>
      <c r="G45" s="276"/>
      <c r="H45" s="275" t="str">
        <f t="shared" si="6"/>
        <v xml:space="preserve"> </v>
      </c>
      <c r="I45" s="276"/>
      <c r="J45" s="275" t="str">
        <f t="shared" si="7"/>
        <v xml:space="preserve"> </v>
      </c>
      <c r="K45" s="276"/>
      <c r="L45" s="275" t="str">
        <f t="shared" si="8"/>
        <v xml:space="preserve"> </v>
      </c>
      <c r="M45" s="276"/>
      <c r="N45" s="275" t="str">
        <f t="shared" si="9"/>
        <v xml:space="preserve"> </v>
      </c>
      <c r="O45" s="280"/>
      <c r="P45" s="280"/>
      <c r="Q45" s="280"/>
      <c r="R45" s="280"/>
      <c r="S45" s="280"/>
      <c r="T45" s="280"/>
      <c r="U45" s="280"/>
    </row>
    <row r="46" spans="1:21" s="248" customFormat="1" ht="36" x14ac:dyDescent="0.25">
      <c r="A46" s="261">
        <f t="shared" si="10"/>
        <v>40</v>
      </c>
      <c r="B46" s="278" t="s">
        <v>289</v>
      </c>
      <c r="C46" s="261" t="s">
        <v>310</v>
      </c>
      <c r="D46" s="276">
        <f t="shared" si="11"/>
        <v>0</v>
      </c>
      <c r="E46" s="276">
        <f t="shared" si="11"/>
        <v>0</v>
      </c>
      <c r="F46" s="275" t="str">
        <f t="shared" si="5"/>
        <v xml:space="preserve"> </v>
      </c>
      <c r="G46" s="276"/>
      <c r="H46" s="275" t="str">
        <f t="shared" si="6"/>
        <v xml:space="preserve"> </v>
      </c>
      <c r="I46" s="276"/>
      <c r="J46" s="275" t="str">
        <f t="shared" si="7"/>
        <v xml:space="preserve"> </v>
      </c>
      <c r="K46" s="276"/>
      <c r="L46" s="275" t="str">
        <f t="shared" si="8"/>
        <v xml:space="preserve"> </v>
      </c>
      <c r="M46" s="276"/>
      <c r="N46" s="275" t="str">
        <f t="shared" si="9"/>
        <v xml:space="preserve"> </v>
      </c>
      <c r="O46" s="280"/>
      <c r="P46" s="280"/>
      <c r="Q46" s="280"/>
      <c r="R46" s="280"/>
      <c r="S46" s="280"/>
      <c r="T46" s="280"/>
      <c r="U46" s="280"/>
    </row>
    <row r="47" spans="1:21" s="248" customFormat="1" ht="36" x14ac:dyDescent="0.25">
      <c r="A47" s="261">
        <f t="shared" si="10"/>
        <v>41</v>
      </c>
      <c r="B47" s="278" t="s">
        <v>287</v>
      </c>
      <c r="C47" s="261" t="s">
        <v>309</v>
      </c>
      <c r="D47" s="276">
        <f t="shared" si="11"/>
        <v>0</v>
      </c>
      <c r="E47" s="276">
        <f t="shared" si="11"/>
        <v>0</v>
      </c>
      <c r="F47" s="275" t="str">
        <f t="shared" si="5"/>
        <v xml:space="preserve"> </v>
      </c>
      <c r="G47" s="276"/>
      <c r="H47" s="275" t="str">
        <f t="shared" si="6"/>
        <v xml:space="preserve"> </v>
      </c>
      <c r="I47" s="276"/>
      <c r="J47" s="275" t="str">
        <f t="shared" si="7"/>
        <v xml:space="preserve"> </v>
      </c>
      <c r="K47" s="276"/>
      <c r="L47" s="275" t="str">
        <f t="shared" si="8"/>
        <v xml:space="preserve"> </v>
      </c>
      <c r="M47" s="276"/>
      <c r="N47" s="275" t="str">
        <f t="shared" si="9"/>
        <v xml:space="preserve"> </v>
      </c>
      <c r="O47" s="280"/>
      <c r="P47" s="280"/>
      <c r="Q47" s="280"/>
      <c r="R47" s="280"/>
      <c r="S47" s="280"/>
      <c r="T47" s="280"/>
      <c r="U47" s="280"/>
    </row>
    <row r="48" spans="1:21" s="248" customFormat="1" ht="36" x14ac:dyDescent="0.25">
      <c r="A48" s="261">
        <f t="shared" si="10"/>
        <v>42</v>
      </c>
      <c r="B48" s="278" t="s">
        <v>285</v>
      </c>
      <c r="C48" s="261" t="s">
        <v>308</v>
      </c>
      <c r="D48" s="276">
        <f t="shared" si="11"/>
        <v>0</v>
      </c>
      <c r="E48" s="276">
        <f t="shared" si="11"/>
        <v>0</v>
      </c>
      <c r="F48" s="275" t="str">
        <f t="shared" si="5"/>
        <v xml:space="preserve"> </v>
      </c>
      <c r="G48" s="276"/>
      <c r="H48" s="275" t="str">
        <f t="shared" si="6"/>
        <v xml:space="preserve"> </v>
      </c>
      <c r="I48" s="276"/>
      <c r="J48" s="275" t="str">
        <f t="shared" si="7"/>
        <v xml:space="preserve"> </v>
      </c>
      <c r="K48" s="276"/>
      <c r="L48" s="275" t="str">
        <f t="shared" si="8"/>
        <v xml:space="preserve"> </v>
      </c>
      <c r="M48" s="276"/>
      <c r="N48" s="275" t="str">
        <f t="shared" si="9"/>
        <v xml:space="preserve"> </v>
      </c>
      <c r="O48" s="280"/>
      <c r="P48" s="280"/>
      <c r="Q48" s="280"/>
      <c r="R48" s="280"/>
      <c r="S48" s="280"/>
      <c r="T48" s="280"/>
      <c r="U48" s="280"/>
    </row>
    <row r="49" spans="1:21" s="248" customFormat="1" ht="31.2" x14ac:dyDescent="0.25">
      <c r="A49" s="261">
        <f t="shared" si="10"/>
        <v>43</v>
      </c>
      <c r="B49" s="278" t="s">
        <v>283</v>
      </c>
      <c r="C49" s="261" t="s">
        <v>307</v>
      </c>
      <c r="D49" s="276">
        <f t="shared" si="11"/>
        <v>0</v>
      </c>
      <c r="E49" s="276">
        <f t="shared" si="11"/>
        <v>0</v>
      </c>
      <c r="F49" s="275" t="str">
        <f t="shared" si="5"/>
        <v xml:space="preserve"> </v>
      </c>
      <c r="G49" s="276"/>
      <c r="H49" s="275" t="str">
        <f t="shared" si="6"/>
        <v xml:space="preserve"> </v>
      </c>
      <c r="I49" s="276"/>
      <c r="J49" s="275" t="str">
        <f t="shared" si="7"/>
        <v xml:space="preserve"> </v>
      </c>
      <c r="K49" s="276"/>
      <c r="L49" s="275" t="str">
        <f t="shared" si="8"/>
        <v xml:space="preserve"> </v>
      </c>
      <c r="M49" s="276"/>
      <c r="N49" s="275" t="str">
        <f t="shared" si="9"/>
        <v xml:space="preserve"> </v>
      </c>
      <c r="O49" s="280"/>
      <c r="P49" s="280"/>
      <c r="Q49" s="280"/>
      <c r="R49" s="280"/>
      <c r="S49" s="280"/>
      <c r="T49" s="280"/>
      <c r="U49" s="280"/>
    </row>
    <row r="50" spans="1:21" s="248" customFormat="1" ht="36" x14ac:dyDescent="0.25">
      <c r="A50" s="273">
        <f t="shared" si="10"/>
        <v>44</v>
      </c>
      <c r="B50" s="274" t="s">
        <v>306</v>
      </c>
      <c r="C50" s="273" t="s">
        <v>305</v>
      </c>
      <c r="D50" s="271">
        <f>D51+D52+D53</f>
        <v>0</v>
      </c>
      <c r="E50" s="271">
        <f>E51+E52+E53</f>
        <v>0</v>
      </c>
      <c r="F50" s="270" t="str">
        <f t="shared" si="5"/>
        <v xml:space="preserve"> </v>
      </c>
      <c r="G50" s="271">
        <f>G51+G52+G53</f>
        <v>0</v>
      </c>
      <c r="H50" s="270" t="str">
        <f t="shared" si="6"/>
        <v xml:space="preserve"> </v>
      </c>
      <c r="I50" s="271">
        <f>I51+I52+I53</f>
        <v>0</v>
      </c>
      <c r="J50" s="270" t="str">
        <f t="shared" si="7"/>
        <v xml:space="preserve"> </v>
      </c>
      <c r="K50" s="271">
        <f>K51+K52+K53</f>
        <v>0</v>
      </c>
      <c r="L50" s="270" t="str">
        <f t="shared" si="8"/>
        <v xml:space="preserve"> </v>
      </c>
      <c r="M50" s="271">
        <f>M51+M52+M53</f>
        <v>0</v>
      </c>
      <c r="N50" s="270" t="str">
        <f t="shared" si="9"/>
        <v xml:space="preserve"> </v>
      </c>
      <c r="O50" s="280"/>
      <c r="P50" s="280"/>
      <c r="Q50" s="280"/>
      <c r="R50" s="280"/>
      <c r="S50" s="280"/>
      <c r="T50" s="280"/>
      <c r="U50" s="280"/>
    </row>
    <row r="51" spans="1:21" s="248" customFormat="1" ht="31.2" x14ac:dyDescent="0.25">
      <c r="A51" s="261">
        <f t="shared" si="10"/>
        <v>45</v>
      </c>
      <c r="B51" s="278" t="s">
        <v>304</v>
      </c>
      <c r="C51" s="261" t="s">
        <v>303</v>
      </c>
      <c r="D51" s="276">
        <f t="shared" ref="D51:E53" si="12">IF(D15=0,0,D87/D15)</f>
        <v>0</v>
      </c>
      <c r="E51" s="276">
        <f t="shared" si="12"/>
        <v>0</v>
      </c>
      <c r="F51" s="275" t="str">
        <f t="shared" si="5"/>
        <v xml:space="preserve"> </v>
      </c>
      <c r="G51" s="276"/>
      <c r="H51" s="275" t="str">
        <f t="shared" si="6"/>
        <v xml:space="preserve"> </v>
      </c>
      <c r="I51" s="276"/>
      <c r="J51" s="275" t="str">
        <f t="shared" si="7"/>
        <v xml:space="preserve"> </v>
      </c>
      <c r="K51" s="276"/>
      <c r="L51" s="275" t="str">
        <f t="shared" si="8"/>
        <v xml:space="preserve"> </v>
      </c>
      <c r="M51" s="276"/>
      <c r="N51" s="275" t="str">
        <f t="shared" si="9"/>
        <v xml:space="preserve"> </v>
      </c>
      <c r="O51" s="280"/>
      <c r="P51" s="280"/>
      <c r="Q51" s="280"/>
      <c r="R51" s="280"/>
      <c r="S51" s="280"/>
      <c r="T51" s="280"/>
      <c r="U51" s="280"/>
    </row>
    <row r="52" spans="1:21" s="248" customFormat="1" ht="36" x14ac:dyDescent="0.25">
      <c r="A52" s="261">
        <f t="shared" si="10"/>
        <v>46</v>
      </c>
      <c r="B52" s="278" t="s">
        <v>302</v>
      </c>
      <c r="C52" s="261" t="s">
        <v>301</v>
      </c>
      <c r="D52" s="276">
        <f t="shared" si="12"/>
        <v>0</v>
      </c>
      <c r="E52" s="276">
        <f t="shared" si="12"/>
        <v>0</v>
      </c>
      <c r="F52" s="275" t="str">
        <f t="shared" si="5"/>
        <v xml:space="preserve"> </v>
      </c>
      <c r="G52" s="276"/>
      <c r="H52" s="275" t="str">
        <f t="shared" si="6"/>
        <v xml:space="preserve"> </v>
      </c>
      <c r="I52" s="276"/>
      <c r="J52" s="275" t="str">
        <f t="shared" si="7"/>
        <v xml:space="preserve"> </v>
      </c>
      <c r="K52" s="276"/>
      <c r="L52" s="275" t="str">
        <f t="shared" si="8"/>
        <v xml:space="preserve"> </v>
      </c>
      <c r="M52" s="276"/>
      <c r="N52" s="275" t="str">
        <f t="shared" si="9"/>
        <v xml:space="preserve"> </v>
      </c>
      <c r="O52" s="280"/>
      <c r="P52" s="280"/>
      <c r="Q52" s="280"/>
      <c r="R52" s="280"/>
      <c r="S52" s="280"/>
      <c r="T52" s="280"/>
      <c r="U52" s="280"/>
    </row>
    <row r="53" spans="1:21" s="248" customFormat="1" ht="31.2" x14ac:dyDescent="0.25">
      <c r="A53" s="261">
        <f t="shared" si="10"/>
        <v>47</v>
      </c>
      <c r="B53" s="278" t="s">
        <v>300</v>
      </c>
      <c r="C53" s="261" t="s">
        <v>299</v>
      </c>
      <c r="D53" s="276">
        <f t="shared" si="12"/>
        <v>0</v>
      </c>
      <c r="E53" s="276">
        <f t="shared" si="12"/>
        <v>0</v>
      </c>
      <c r="F53" s="275" t="str">
        <f t="shared" si="5"/>
        <v xml:space="preserve"> </v>
      </c>
      <c r="G53" s="276"/>
      <c r="H53" s="275" t="str">
        <f t="shared" si="6"/>
        <v xml:space="preserve"> </v>
      </c>
      <c r="I53" s="276"/>
      <c r="J53" s="275" t="str">
        <f t="shared" si="7"/>
        <v xml:space="preserve"> </v>
      </c>
      <c r="K53" s="276"/>
      <c r="L53" s="275" t="str">
        <f t="shared" si="8"/>
        <v xml:space="preserve"> </v>
      </c>
      <c r="M53" s="276"/>
      <c r="N53" s="275" t="str">
        <f t="shared" si="9"/>
        <v xml:space="preserve"> </v>
      </c>
      <c r="O53" s="280"/>
      <c r="P53" s="280"/>
      <c r="Q53" s="280"/>
      <c r="R53" s="280"/>
      <c r="S53" s="280"/>
      <c r="T53" s="280"/>
      <c r="U53" s="280"/>
    </row>
    <row r="54" spans="1:21" s="248" customFormat="1" ht="31.2" x14ac:dyDescent="0.25">
      <c r="A54" s="273">
        <f t="shared" si="10"/>
        <v>48</v>
      </c>
      <c r="B54" s="274" t="s">
        <v>298</v>
      </c>
      <c r="C54" s="273" t="s">
        <v>297</v>
      </c>
      <c r="D54" s="271">
        <f>D55+D56</f>
        <v>0</v>
      </c>
      <c r="E54" s="271">
        <f>E55+E56</f>
        <v>0</v>
      </c>
      <c r="F54" s="270" t="str">
        <f t="shared" si="5"/>
        <v xml:space="preserve"> </v>
      </c>
      <c r="G54" s="271">
        <f>G55+G56</f>
        <v>0</v>
      </c>
      <c r="H54" s="270" t="str">
        <f t="shared" si="6"/>
        <v xml:space="preserve"> </v>
      </c>
      <c r="I54" s="271">
        <f>I55+I56</f>
        <v>0</v>
      </c>
      <c r="J54" s="270" t="str">
        <f t="shared" si="7"/>
        <v xml:space="preserve"> </v>
      </c>
      <c r="K54" s="271">
        <f>K55+K56</f>
        <v>0</v>
      </c>
      <c r="L54" s="270" t="str">
        <f t="shared" si="8"/>
        <v xml:space="preserve"> </v>
      </c>
      <c r="M54" s="271">
        <f>M55+M56</f>
        <v>0</v>
      </c>
      <c r="N54" s="270" t="str">
        <f t="shared" si="9"/>
        <v xml:space="preserve"> </v>
      </c>
      <c r="O54" s="280"/>
      <c r="P54" s="280"/>
      <c r="Q54" s="280"/>
      <c r="R54" s="280"/>
      <c r="S54" s="280"/>
      <c r="T54" s="280"/>
      <c r="U54" s="280"/>
    </row>
    <row r="55" spans="1:21" s="248" customFormat="1" ht="36" x14ac:dyDescent="0.25">
      <c r="A55" s="261">
        <f t="shared" si="10"/>
        <v>49</v>
      </c>
      <c r="B55" s="278" t="s">
        <v>296</v>
      </c>
      <c r="C55" s="261" t="s">
        <v>295</v>
      </c>
      <c r="D55" s="276">
        <f>IF(D19=0,0,D91/D19)</f>
        <v>0</v>
      </c>
      <c r="E55" s="276">
        <f>IF(E19=0,0,E91/E19)</f>
        <v>0</v>
      </c>
      <c r="F55" s="275" t="str">
        <f t="shared" si="5"/>
        <v xml:space="preserve"> </v>
      </c>
      <c r="G55" s="276"/>
      <c r="H55" s="275" t="str">
        <f t="shared" si="6"/>
        <v xml:space="preserve"> </v>
      </c>
      <c r="I55" s="276"/>
      <c r="J55" s="275" t="str">
        <f t="shared" si="7"/>
        <v xml:space="preserve"> </v>
      </c>
      <c r="K55" s="276"/>
      <c r="L55" s="275" t="str">
        <f t="shared" si="8"/>
        <v xml:space="preserve"> </v>
      </c>
      <c r="M55" s="276"/>
      <c r="N55" s="275" t="str">
        <f t="shared" si="9"/>
        <v xml:space="preserve"> </v>
      </c>
      <c r="O55" s="280"/>
      <c r="P55" s="280"/>
      <c r="Q55" s="280"/>
      <c r="R55" s="280"/>
      <c r="S55" s="280"/>
      <c r="T55" s="280"/>
      <c r="U55" s="280"/>
    </row>
    <row r="56" spans="1:21" s="248" customFormat="1" ht="31.2" x14ac:dyDescent="0.25">
      <c r="A56" s="261">
        <f t="shared" si="10"/>
        <v>50</v>
      </c>
      <c r="B56" s="278" t="s">
        <v>294</v>
      </c>
      <c r="C56" s="261" t="s">
        <v>293</v>
      </c>
      <c r="D56" s="276">
        <f>IF(D20=0,0,D92/D20)</f>
        <v>0</v>
      </c>
      <c r="E56" s="276">
        <f>IF(E20=0,0,E92/E20)</f>
        <v>0</v>
      </c>
      <c r="F56" s="275" t="str">
        <f t="shared" si="5"/>
        <v xml:space="preserve"> </v>
      </c>
      <c r="G56" s="276"/>
      <c r="H56" s="275" t="str">
        <f t="shared" si="6"/>
        <v xml:space="preserve"> </v>
      </c>
      <c r="I56" s="276"/>
      <c r="J56" s="275" t="str">
        <f t="shared" si="7"/>
        <v xml:space="preserve"> </v>
      </c>
      <c r="K56" s="276"/>
      <c r="L56" s="275" t="str">
        <f t="shared" si="8"/>
        <v xml:space="preserve"> </v>
      </c>
      <c r="M56" s="276"/>
      <c r="N56" s="275" t="str">
        <f t="shared" si="9"/>
        <v xml:space="preserve"> </v>
      </c>
      <c r="O56" s="280"/>
      <c r="P56" s="280"/>
      <c r="Q56" s="280"/>
      <c r="R56" s="280"/>
      <c r="S56" s="280"/>
      <c r="T56" s="280"/>
      <c r="U56" s="280"/>
    </row>
    <row r="57" spans="1:21" s="248" customFormat="1" ht="36" x14ac:dyDescent="0.25">
      <c r="A57" s="273">
        <f t="shared" si="10"/>
        <v>51</v>
      </c>
      <c r="B57" s="274" t="s">
        <v>292</v>
      </c>
      <c r="C57" s="273" t="s">
        <v>291</v>
      </c>
      <c r="D57" s="271">
        <f>D58+D59+D60+D61+D62</f>
        <v>0</v>
      </c>
      <c r="E57" s="271">
        <f>E58+E59+E60+E61+E62</f>
        <v>0</v>
      </c>
      <c r="F57" s="270" t="str">
        <f t="shared" si="5"/>
        <v xml:space="preserve"> </v>
      </c>
      <c r="G57" s="271">
        <f>G58+G59+G60+G61+G62</f>
        <v>0</v>
      </c>
      <c r="H57" s="270" t="str">
        <f t="shared" si="6"/>
        <v xml:space="preserve"> </v>
      </c>
      <c r="I57" s="271">
        <f>I58+I59+I60+I61+I62</f>
        <v>0</v>
      </c>
      <c r="J57" s="270" t="str">
        <f t="shared" si="7"/>
        <v xml:space="preserve"> </v>
      </c>
      <c r="K57" s="271">
        <f>K58+K59+K60+K61+K62</f>
        <v>0</v>
      </c>
      <c r="L57" s="270" t="str">
        <f t="shared" si="8"/>
        <v xml:space="preserve"> </v>
      </c>
      <c r="M57" s="271">
        <f>M58+M59+M60+M61+M62</f>
        <v>0</v>
      </c>
      <c r="N57" s="270" t="str">
        <f t="shared" si="9"/>
        <v xml:space="preserve"> </v>
      </c>
      <c r="O57" s="280"/>
      <c r="P57" s="280"/>
      <c r="Q57" s="280"/>
      <c r="R57" s="280"/>
      <c r="S57" s="280"/>
      <c r="T57" s="280"/>
      <c r="U57" s="280"/>
    </row>
    <row r="58" spans="1:21" s="248" customFormat="1" ht="36" x14ac:dyDescent="0.25">
      <c r="A58" s="261">
        <f t="shared" si="10"/>
        <v>52</v>
      </c>
      <c r="B58" s="278" t="s">
        <v>263</v>
      </c>
      <c r="C58" s="261" t="s">
        <v>290</v>
      </c>
      <c r="D58" s="276">
        <f t="shared" ref="D58:E63" si="13">IF(D22=0,0,D94/D22)</f>
        <v>0</v>
      </c>
      <c r="E58" s="276">
        <f t="shared" si="13"/>
        <v>0</v>
      </c>
      <c r="F58" s="275" t="str">
        <f t="shared" si="5"/>
        <v xml:space="preserve"> </v>
      </c>
      <c r="G58" s="276"/>
      <c r="H58" s="275" t="str">
        <f t="shared" si="6"/>
        <v xml:space="preserve"> </v>
      </c>
      <c r="I58" s="276"/>
      <c r="J58" s="275" t="str">
        <f t="shared" si="7"/>
        <v xml:space="preserve"> </v>
      </c>
      <c r="K58" s="276"/>
      <c r="L58" s="275" t="str">
        <f t="shared" si="8"/>
        <v xml:space="preserve"> </v>
      </c>
      <c r="M58" s="276"/>
      <c r="N58" s="275" t="str">
        <f t="shared" si="9"/>
        <v xml:space="preserve"> </v>
      </c>
      <c r="O58" s="280"/>
      <c r="P58" s="280"/>
      <c r="Q58" s="280"/>
      <c r="R58" s="280"/>
      <c r="S58" s="280"/>
      <c r="T58" s="280"/>
      <c r="U58" s="280"/>
    </row>
    <row r="59" spans="1:21" s="248" customFormat="1" ht="36" x14ac:dyDescent="0.25">
      <c r="A59" s="261">
        <f t="shared" si="10"/>
        <v>53</v>
      </c>
      <c r="B59" s="278" t="s">
        <v>289</v>
      </c>
      <c r="C59" s="261" t="s">
        <v>288</v>
      </c>
      <c r="D59" s="276">
        <f t="shared" si="13"/>
        <v>0</v>
      </c>
      <c r="E59" s="276">
        <f t="shared" si="13"/>
        <v>0</v>
      </c>
      <c r="F59" s="275" t="str">
        <f t="shared" si="5"/>
        <v xml:space="preserve"> </v>
      </c>
      <c r="G59" s="276"/>
      <c r="H59" s="275" t="str">
        <f t="shared" si="6"/>
        <v xml:space="preserve"> </v>
      </c>
      <c r="I59" s="276"/>
      <c r="J59" s="275" t="str">
        <f t="shared" si="7"/>
        <v xml:space="preserve"> </v>
      </c>
      <c r="K59" s="276"/>
      <c r="L59" s="275" t="str">
        <f t="shared" si="8"/>
        <v xml:space="preserve"> </v>
      </c>
      <c r="M59" s="276"/>
      <c r="N59" s="275" t="str">
        <f t="shared" si="9"/>
        <v xml:space="preserve"> </v>
      </c>
      <c r="O59" s="280"/>
      <c r="P59" s="280"/>
      <c r="Q59" s="280"/>
      <c r="R59" s="280"/>
      <c r="S59" s="280"/>
      <c r="T59" s="280"/>
      <c r="U59" s="280"/>
    </row>
    <row r="60" spans="1:21" s="248" customFormat="1" ht="36" x14ac:dyDescent="0.25">
      <c r="A60" s="261">
        <f t="shared" si="10"/>
        <v>54</v>
      </c>
      <c r="B60" s="278" t="s">
        <v>287</v>
      </c>
      <c r="C60" s="261" t="s">
        <v>286</v>
      </c>
      <c r="D60" s="276">
        <f t="shared" si="13"/>
        <v>0</v>
      </c>
      <c r="E60" s="276">
        <f t="shared" si="13"/>
        <v>0</v>
      </c>
      <c r="F60" s="275" t="str">
        <f t="shared" si="5"/>
        <v xml:space="preserve"> </v>
      </c>
      <c r="G60" s="276"/>
      <c r="H60" s="275" t="str">
        <f t="shared" si="6"/>
        <v xml:space="preserve"> </v>
      </c>
      <c r="I60" s="276"/>
      <c r="J60" s="275" t="str">
        <f t="shared" si="7"/>
        <v xml:space="preserve"> </v>
      </c>
      <c r="K60" s="276"/>
      <c r="L60" s="275" t="str">
        <f t="shared" si="8"/>
        <v xml:space="preserve"> </v>
      </c>
      <c r="M60" s="276"/>
      <c r="N60" s="275" t="str">
        <f t="shared" si="9"/>
        <v xml:space="preserve"> </v>
      </c>
      <c r="O60" s="280"/>
      <c r="P60" s="280"/>
      <c r="Q60" s="280"/>
      <c r="R60" s="280"/>
      <c r="S60" s="280"/>
      <c r="T60" s="280"/>
      <c r="U60" s="280"/>
    </row>
    <row r="61" spans="1:21" s="248" customFormat="1" ht="36" x14ac:dyDescent="0.25">
      <c r="A61" s="261">
        <f t="shared" si="10"/>
        <v>55</v>
      </c>
      <c r="B61" s="278" t="s">
        <v>285</v>
      </c>
      <c r="C61" s="261" t="s">
        <v>284</v>
      </c>
      <c r="D61" s="276">
        <f t="shared" si="13"/>
        <v>0</v>
      </c>
      <c r="E61" s="276">
        <f t="shared" si="13"/>
        <v>0</v>
      </c>
      <c r="F61" s="275" t="str">
        <f t="shared" si="5"/>
        <v xml:space="preserve"> </v>
      </c>
      <c r="G61" s="276"/>
      <c r="H61" s="275" t="str">
        <f t="shared" si="6"/>
        <v xml:space="preserve"> </v>
      </c>
      <c r="I61" s="276"/>
      <c r="J61" s="275" t="str">
        <f t="shared" si="7"/>
        <v xml:space="preserve"> </v>
      </c>
      <c r="K61" s="276"/>
      <c r="L61" s="275" t="str">
        <f t="shared" si="8"/>
        <v xml:space="preserve"> </v>
      </c>
      <c r="M61" s="276"/>
      <c r="N61" s="275" t="str">
        <f t="shared" si="9"/>
        <v xml:space="preserve"> </v>
      </c>
      <c r="O61" s="280"/>
      <c r="P61" s="280"/>
      <c r="Q61" s="280"/>
      <c r="R61" s="280"/>
      <c r="S61" s="280"/>
      <c r="T61" s="280"/>
      <c r="U61" s="280"/>
    </row>
    <row r="62" spans="1:21" s="248" customFormat="1" ht="31.2" x14ac:dyDescent="0.25">
      <c r="A62" s="261">
        <f t="shared" si="10"/>
        <v>56</v>
      </c>
      <c r="B62" s="278" t="s">
        <v>283</v>
      </c>
      <c r="C62" s="261" t="s">
        <v>282</v>
      </c>
      <c r="D62" s="276">
        <f t="shared" si="13"/>
        <v>0</v>
      </c>
      <c r="E62" s="276">
        <f t="shared" si="13"/>
        <v>0</v>
      </c>
      <c r="F62" s="275" t="str">
        <f t="shared" si="5"/>
        <v xml:space="preserve"> </v>
      </c>
      <c r="G62" s="276"/>
      <c r="H62" s="275" t="str">
        <f t="shared" si="6"/>
        <v xml:space="preserve"> </v>
      </c>
      <c r="I62" s="276"/>
      <c r="J62" s="275" t="str">
        <f t="shared" si="7"/>
        <v xml:space="preserve"> </v>
      </c>
      <c r="K62" s="276"/>
      <c r="L62" s="275" t="str">
        <f t="shared" si="8"/>
        <v xml:space="preserve"> </v>
      </c>
      <c r="M62" s="276"/>
      <c r="N62" s="275" t="str">
        <f t="shared" si="9"/>
        <v xml:space="preserve"> </v>
      </c>
      <c r="O62" s="280"/>
      <c r="P62" s="280"/>
      <c r="Q62" s="280"/>
      <c r="R62" s="280"/>
      <c r="S62" s="280"/>
      <c r="T62" s="280"/>
      <c r="U62" s="280"/>
    </row>
    <row r="63" spans="1:21" s="248" customFormat="1" ht="54" x14ac:dyDescent="0.25">
      <c r="A63" s="273">
        <f t="shared" si="10"/>
        <v>57</v>
      </c>
      <c r="B63" s="274" t="s">
        <v>281</v>
      </c>
      <c r="C63" s="273" t="s">
        <v>280</v>
      </c>
      <c r="D63" s="271">
        <f t="shared" si="13"/>
        <v>0</v>
      </c>
      <c r="E63" s="271">
        <f t="shared" si="13"/>
        <v>0</v>
      </c>
      <c r="F63" s="270" t="str">
        <f t="shared" si="5"/>
        <v xml:space="preserve"> </v>
      </c>
      <c r="G63" s="271"/>
      <c r="H63" s="270" t="str">
        <f t="shared" si="6"/>
        <v xml:space="preserve"> </v>
      </c>
      <c r="I63" s="271"/>
      <c r="J63" s="270" t="str">
        <f t="shared" si="7"/>
        <v xml:space="preserve"> </v>
      </c>
      <c r="K63" s="271"/>
      <c r="L63" s="270" t="str">
        <f t="shared" si="8"/>
        <v xml:space="preserve"> </v>
      </c>
      <c r="M63" s="271"/>
      <c r="N63" s="270" t="str">
        <f t="shared" si="9"/>
        <v xml:space="preserve"> </v>
      </c>
      <c r="O63" s="280"/>
      <c r="P63" s="280"/>
      <c r="Q63" s="280"/>
      <c r="R63" s="280"/>
      <c r="S63" s="280"/>
      <c r="T63" s="280"/>
      <c r="U63" s="280"/>
    </row>
    <row r="64" spans="1:21" s="248" customFormat="1" ht="36" x14ac:dyDescent="0.25">
      <c r="A64" s="273">
        <f t="shared" si="10"/>
        <v>58</v>
      </c>
      <c r="B64" s="274" t="s">
        <v>279</v>
      </c>
      <c r="C64" s="273" t="s">
        <v>278</v>
      </c>
      <c r="D64" s="271">
        <f>D65+D66</f>
        <v>0</v>
      </c>
      <c r="E64" s="271">
        <f>E65+E66</f>
        <v>0</v>
      </c>
      <c r="F64" s="270" t="str">
        <f t="shared" si="5"/>
        <v xml:space="preserve"> </v>
      </c>
      <c r="G64" s="271">
        <f>G65+G66</f>
        <v>0</v>
      </c>
      <c r="H64" s="270" t="str">
        <f t="shared" si="6"/>
        <v xml:space="preserve"> </v>
      </c>
      <c r="I64" s="271">
        <f>I65+I66</f>
        <v>0</v>
      </c>
      <c r="J64" s="270" t="str">
        <f t="shared" si="7"/>
        <v xml:space="preserve"> </v>
      </c>
      <c r="K64" s="271">
        <f>K65+K66</f>
        <v>0</v>
      </c>
      <c r="L64" s="270" t="str">
        <f t="shared" si="8"/>
        <v xml:space="preserve"> </v>
      </c>
      <c r="M64" s="271">
        <f>M65+M66</f>
        <v>0</v>
      </c>
      <c r="N64" s="270" t="str">
        <f t="shared" si="9"/>
        <v xml:space="preserve"> </v>
      </c>
      <c r="O64" s="280"/>
      <c r="P64" s="280"/>
      <c r="Q64" s="280"/>
      <c r="R64" s="280"/>
      <c r="S64" s="280"/>
      <c r="T64" s="280"/>
      <c r="U64" s="280"/>
    </row>
    <row r="65" spans="1:21" s="248" customFormat="1" ht="31.2" x14ac:dyDescent="0.25">
      <c r="A65" s="261">
        <f t="shared" si="10"/>
        <v>59</v>
      </c>
      <c r="B65" s="278" t="s">
        <v>277</v>
      </c>
      <c r="C65" s="261" t="s">
        <v>276</v>
      </c>
      <c r="D65" s="276">
        <f>IF(D29=0,0,D101/D29)</f>
        <v>0</v>
      </c>
      <c r="E65" s="276">
        <f>IF(E29=0,0,E101/E29)</f>
        <v>0</v>
      </c>
      <c r="F65" s="275" t="str">
        <f t="shared" si="5"/>
        <v xml:space="preserve"> </v>
      </c>
      <c r="G65" s="276"/>
      <c r="H65" s="275" t="str">
        <f t="shared" si="6"/>
        <v xml:space="preserve"> </v>
      </c>
      <c r="I65" s="276"/>
      <c r="J65" s="275" t="str">
        <f t="shared" si="7"/>
        <v xml:space="preserve"> </v>
      </c>
      <c r="K65" s="276"/>
      <c r="L65" s="275" t="str">
        <f t="shared" si="8"/>
        <v xml:space="preserve"> </v>
      </c>
      <c r="M65" s="276"/>
      <c r="N65" s="275" t="str">
        <f t="shared" si="9"/>
        <v xml:space="preserve"> </v>
      </c>
      <c r="O65" s="280"/>
      <c r="P65" s="280"/>
      <c r="Q65" s="280"/>
      <c r="R65" s="280"/>
      <c r="S65" s="280"/>
      <c r="T65" s="280"/>
      <c r="U65" s="280"/>
    </row>
    <row r="66" spans="1:21" s="248" customFormat="1" ht="31.2" x14ac:dyDescent="0.25">
      <c r="A66" s="261">
        <f t="shared" si="10"/>
        <v>60</v>
      </c>
      <c r="B66" s="278" t="s">
        <v>275</v>
      </c>
      <c r="C66" s="261" t="s">
        <v>274</v>
      </c>
      <c r="D66" s="276">
        <f>IF(D30=0,0,D102/D30)</f>
        <v>0</v>
      </c>
      <c r="E66" s="276">
        <f>IF(E30=0,0,E102/E30)</f>
        <v>0</v>
      </c>
      <c r="F66" s="275" t="str">
        <f t="shared" si="5"/>
        <v xml:space="preserve"> </v>
      </c>
      <c r="G66" s="276"/>
      <c r="H66" s="275" t="str">
        <f t="shared" si="6"/>
        <v xml:space="preserve"> </v>
      </c>
      <c r="I66" s="276"/>
      <c r="J66" s="275" t="str">
        <f t="shared" si="7"/>
        <v xml:space="preserve"> </v>
      </c>
      <c r="K66" s="276"/>
      <c r="L66" s="275" t="str">
        <f t="shared" si="8"/>
        <v xml:space="preserve"> </v>
      </c>
      <c r="M66" s="276"/>
      <c r="N66" s="275" t="str">
        <f t="shared" si="9"/>
        <v xml:space="preserve"> </v>
      </c>
      <c r="O66" s="280"/>
      <c r="P66" s="280"/>
      <c r="Q66" s="280"/>
      <c r="R66" s="280"/>
      <c r="S66" s="280"/>
      <c r="T66" s="280"/>
      <c r="U66" s="280"/>
    </row>
    <row r="67" spans="1:21" s="248" customFormat="1" ht="54" x14ac:dyDescent="0.25">
      <c r="A67" s="273">
        <f t="shared" si="10"/>
        <v>61</v>
      </c>
      <c r="B67" s="274" t="s">
        <v>273</v>
      </c>
      <c r="C67" s="273" t="s">
        <v>272</v>
      </c>
      <c r="D67" s="271">
        <f>D68+D69</f>
        <v>0</v>
      </c>
      <c r="E67" s="271">
        <f>E68+E69</f>
        <v>0</v>
      </c>
      <c r="F67" s="270" t="str">
        <f t="shared" si="5"/>
        <v xml:space="preserve"> </v>
      </c>
      <c r="G67" s="271">
        <f>G68+G69</f>
        <v>0</v>
      </c>
      <c r="H67" s="270" t="str">
        <f t="shared" si="6"/>
        <v xml:space="preserve"> </v>
      </c>
      <c r="I67" s="271">
        <f>I68+I69</f>
        <v>0</v>
      </c>
      <c r="J67" s="270" t="str">
        <f t="shared" si="7"/>
        <v xml:space="preserve"> </v>
      </c>
      <c r="K67" s="271">
        <f>K68+K69</f>
        <v>0</v>
      </c>
      <c r="L67" s="270" t="str">
        <f t="shared" si="8"/>
        <v xml:space="preserve"> </v>
      </c>
      <c r="M67" s="271">
        <f>M68+M69</f>
        <v>0</v>
      </c>
      <c r="N67" s="270" t="str">
        <f t="shared" si="9"/>
        <v xml:space="preserve"> </v>
      </c>
      <c r="O67" s="280"/>
      <c r="P67" s="280"/>
      <c r="Q67" s="280"/>
      <c r="R67" s="280"/>
      <c r="S67" s="280"/>
      <c r="T67" s="280"/>
      <c r="U67" s="280"/>
    </row>
    <row r="68" spans="1:21" s="248" customFormat="1" ht="36" x14ac:dyDescent="0.25">
      <c r="A68" s="261">
        <f t="shared" si="10"/>
        <v>62</v>
      </c>
      <c r="B68" s="278" t="s">
        <v>263</v>
      </c>
      <c r="C68" s="261" t="s">
        <v>271</v>
      </c>
      <c r="D68" s="276">
        <f>IF(D32=0,0,D104/D32)</f>
        <v>0</v>
      </c>
      <c r="E68" s="276">
        <f>IF(E32=0,0,E104/E32)</f>
        <v>0</v>
      </c>
      <c r="F68" s="275" t="str">
        <f t="shared" si="5"/>
        <v xml:space="preserve"> </v>
      </c>
      <c r="G68" s="276"/>
      <c r="H68" s="275" t="str">
        <f t="shared" si="6"/>
        <v xml:space="preserve"> </v>
      </c>
      <c r="I68" s="276"/>
      <c r="J68" s="275" t="str">
        <f t="shared" si="7"/>
        <v xml:space="preserve"> </v>
      </c>
      <c r="K68" s="276"/>
      <c r="L68" s="275" t="str">
        <f t="shared" si="8"/>
        <v xml:space="preserve"> </v>
      </c>
      <c r="M68" s="276"/>
      <c r="N68" s="275" t="str">
        <f t="shared" si="9"/>
        <v xml:space="preserve"> </v>
      </c>
      <c r="O68" s="280"/>
      <c r="P68" s="280"/>
      <c r="Q68" s="280"/>
      <c r="R68" s="280"/>
      <c r="S68" s="280"/>
      <c r="T68" s="280"/>
      <c r="U68" s="280"/>
    </row>
    <row r="69" spans="1:21" s="248" customFormat="1" ht="31.2" x14ac:dyDescent="0.25">
      <c r="A69" s="261">
        <f t="shared" si="10"/>
        <v>63</v>
      </c>
      <c r="B69" s="278" t="s">
        <v>261</v>
      </c>
      <c r="C69" s="261" t="s">
        <v>270</v>
      </c>
      <c r="D69" s="276">
        <f>IF(D33=0,0,D105/D33)</f>
        <v>0</v>
      </c>
      <c r="E69" s="276">
        <f>IF(E33=0,0,E105/E33)</f>
        <v>0</v>
      </c>
      <c r="F69" s="275" t="str">
        <f t="shared" si="5"/>
        <v xml:space="preserve"> </v>
      </c>
      <c r="G69" s="276"/>
      <c r="H69" s="275" t="str">
        <f t="shared" si="6"/>
        <v xml:space="preserve"> </v>
      </c>
      <c r="I69" s="276"/>
      <c r="J69" s="275" t="str">
        <f t="shared" si="7"/>
        <v xml:space="preserve"> </v>
      </c>
      <c r="K69" s="276"/>
      <c r="L69" s="275" t="str">
        <f t="shared" si="8"/>
        <v xml:space="preserve"> </v>
      </c>
      <c r="M69" s="276"/>
      <c r="N69" s="275" t="str">
        <f t="shared" si="9"/>
        <v xml:space="preserve"> </v>
      </c>
      <c r="O69" s="280"/>
      <c r="P69" s="280"/>
      <c r="Q69" s="280"/>
      <c r="R69" s="280"/>
      <c r="S69" s="280"/>
      <c r="T69" s="280"/>
      <c r="U69" s="280"/>
    </row>
    <row r="70" spans="1:21" s="248" customFormat="1" ht="36" x14ac:dyDescent="0.25">
      <c r="A70" s="273">
        <f t="shared" si="10"/>
        <v>64</v>
      </c>
      <c r="B70" s="274" t="s">
        <v>269</v>
      </c>
      <c r="C70" s="273" t="s">
        <v>268</v>
      </c>
      <c r="D70" s="271">
        <f>D71+D72</f>
        <v>0</v>
      </c>
      <c r="E70" s="271">
        <f>E71+E72</f>
        <v>0</v>
      </c>
      <c r="F70" s="270" t="str">
        <f t="shared" si="5"/>
        <v xml:space="preserve"> </v>
      </c>
      <c r="G70" s="271">
        <f>G71+G72</f>
        <v>0</v>
      </c>
      <c r="H70" s="270" t="str">
        <f t="shared" si="6"/>
        <v xml:space="preserve"> </v>
      </c>
      <c r="I70" s="271">
        <f>I71+I72</f>
        <v>0</v>
      </c>
      <c r="J70" s="270" t="str">
        <f t="shared" si="7"/>
        <v xml:space="preserve"> </v>
      </c>
      <c r="K70" s="271">
        <f>K71+K72</f>
        <v>0</v>
      </c>
      <c r="L70" s="270" t="str">
        <f t="shared" si="8"/>
        <v xml:space="preserve"> </v>
      </c>
      <c r="M70" s="271">
        <f>M71+M72</f>
        <v>0</v>
      </c>
      <c r="N70" s="270" t="str">
        <f t="shared" si="9"/>
        <v xml:space="preserve"> </v>
      </c>
      <c r="O70" s="280"/>
      <c r="P70" s="280"/>
      <c r="Q70" s="280"/>
      <c r="R70" s="280"/>
      <c r="S70" s="280"/>
      <c r="T70" s="280"/>
      <c r="U70" s="280"/>
    </row>
    <row r="71" spans="1:21" s="248" customFormat="1" ht="36" x14ac:dyDescent="0.25">
      <c r="A71" s="261">
        <f t="shared" si="10"/>
        <v>65</v>
      </c>
      <c r="B71" s="278" t="s">
        <v>263</v>
      </c>
      <c r="C71" s="261" t="s">
        <v>267</v>
      </c>
      <c r="D71" s="276">
        <f>IF(D35=0,0,D107/D35)</f>
        <v>0</v>
      </c>
      <c r="E71" s="276">
        <f>IF(E35=0,0,E107/E35)</f>
        <v>0</v>
      </c>
      <c r="F71" s="275" t="str">
        <f t="shared" ref="F71:F102" si="14">IF(D71=0," ",E71/D71*100)</f>
        <v xml:space="preserve"> </v>
      </c>
      <c r="G71" s="276"/>
      <c r="H71" s="275" t="str">
        <f t="shared" ref="H71:H102" si="15">IF(E71=0," ",G71/E71*100)</f>
        <v xml:space="preserve"> </v>
      </c>
      <c r="I71" s="276"/>
      <c r="J71" s="275" t="str">
        <f t="shared" ref="J71:J102" si="16">IF(G71=0," ",I71/G71*100)</f>
        <v xml:space="preserve"> </v>
      </c>
      <c r="K71" s="276"/>
      <c r="L71" s="275" t="str">
        <f t="shared" ref="L71:L102" si="17">IF(I71=0," ",K71/I71*100)</f>
        <v xml:space="preserve"> </v>
      </c>
      <c r="M71" s="276"/>
      <c r="N71" s="275" t="str">
        <f t="shared" ref="N71:N102" si="18">IF(K71=0," ",M71/K71*100)</f>
        <v xml:space="preserve"> </v>
      </c>
      <c r="O71" s="280"/>
      <c r="P71" s="280"/>
      <c r="Q71" s="280"/>
      <c r="R71" s="280"/>
      <c r="S71" s="280"/>
      <c r="T71" s="280"/>
      <c r="U71" s="280"/>
    </row>
    <row r="72" spans="1:21" s="248" customFormat="1" ht="31.2" x14ac:dyDescent="0.25">
      <c r="A72" s="261">
        <f t="shared" si="10"/>
        <v>66</v>
      </c>
      <c r="B72" s="277" t="s">
        <v>261</v>
      </c>
      <c r="C72" s="261" t="s">
        <v>266</v>
      </c>
      <c r="D72" s="276">
        <f>IF(D36=0,0,D108/D36)</f>
        <v>0</v>
      </c>
      <c r="E72" s="276">
        <f>IF(E36=0,0,E108/E36)</f>
        <v>0</v>
      </c>
      <c r="F72" s="275" t="str">
        <f t="shared" si="14"/>
        <v xml:space="preserve"> </v>
      </c>
      <c r="G72" s="276"/>
      <c r="H72" s="275" t="str">
        <f t="shared" si="15"/>
        <v xml:space="preserve"> </v>
      </c>
      <c r="I72" s="276"/>
      <c r="J72" s="275" t="str">
        <f t="shared" si="16"/>
        <v xml:space="preserve"> </v>
      </c>
      <c r="K72" s="276"/>
      <c r="L72" s="275" t="str">
        <f t="shared" si="17"/>
        <v xml:space="preserve"> </v>
      </c>
      <c r="M72" s="276"/>
      <c r="N72" s="275" t="str">
        <f t="shared" si="18"/>
        <v xml:space="preserve"> </v>
      </c>
      <c r="O72" s="280"/>
      <c r="P72" s="280"/>
      <c r="Q72" s="280"/>
      <c r="R72" s="280"/>
      <c r="S72" s="280"/>
      <c r="T72" s="280"/>
      <c r="U72" s="280"/>
    </row>
    <row r="73" spans="1:21" s="248" customFormat="1" ht="31.2" x14ac:dyDescent="0.25">
      <c r="A73" s="273">
        <f t="shared" si="10"/>
        <v>67</v>
      </c>
      <c r="B73" s="274" t="s">
        <v>265</v>
      </c>
      <c r="C73" s="273" t="s">
        <v>264</v>
      </c>
      <c r="D73" s="271">
        <f>D74+D75</f>
        <v>0</v>
      </c>
      <c r="E73" s="271">
        <f>E74+E75</f>
        <v>0</v>
      </c>
      <c r="F73" s="270" t="str">
        <f t="shared" si="14"/>
        <v xml:space="preserve"> </v>
      </c>
      <c r="G73" s="271">
        <f>G74+G75</f>
        <v>0</v>
      </c>
      <c r="H73" s="270" t="str">
        <f t="shared" si="15"/>
        <v xml:space="preserve"> </v>
      </c>
      <c r="I73" s="271">
        <f>I74+I75</f>
        <v>0</v>
      </c>
      <c r="J73" s="270" t="str">
        <f t="shared" si="16"/>
        <v xml:space="preserve"> </v>
      </c>
      <c r="K73" s="271">
        <f>K74+K75</f>
        <v>0</v>
      </c>
      <c r="L73" s="270" t="str">
        <f t="shared" si="17"/>
        <v xml:space="preserve"> </v>
      </c>
      <c r="M73" s="271">
        <f>M74+M75</f>
        <v>0</v>
      </c>
      <c r="N73" s="270" t="str">
        <f t="shared" si="18"/>
        <v xml:space="preserve"> </v>
      </c>
      <c r="O73" s="280"/>
      <c r="P73" s="280"/>
      <c r="Q73" s="280"/>
      <c r="R73" s="280"/>
      <c r="S73" s="280"/>
      <c r="T73" s="280"/>
      <c r="U73" s="280"/>
    </row>
    <row r="74" spans="1:21" s="248" customFormat="1" ht="36" x14ac:dyDescent="0.25">
      <c r="A74" s="261">
        <f t="shared" si="10"/>
        <v>68</v>
      </c>
      <c r="B74" s="277" t="s">
        <v>263</v>
      </c>
      <c r="C74" s="261" t="s">
        <v>262</v>
      </c>
      <c r="D74" s="276">
        <f t="shared" ref="D74:E78" si="19">IF(D38=0,0,D110/D38)</f>
        <v>0</v>
      </c>
      <c r="E74" s="276">
        <f t="shared" si="19"/>
        <v>0</v>
      </c>
      <c r="F74" s="275" t="str">
        <f t="shared" si="14"/>
        <v xml:space="preserve"> </v>
      </c>
      <c r="G74" s="276"/>
      <c r="H74" s="275" t="str">
        <f t="shared" si="15"/>
        <v xml:space="preserve"> </v>
      </c>
      <c r="I74" s="276"/>
      <c r="J74" s="275" t="str">
        <f t="shared" si="16"/>
        <v xml:space="preserve"> </v>
      </c>
      <c r="K74" s="276"/>
      <c r="L74" s="275" t="str">
        <f t="shared" si="17"/>
        <v xml:space="preserve"> </v>
      </c>
      <c r="M74" s="276"/>
      <c r="N74" s="275" t="str">
        <f t="shared" si="18"/>
        <v xml:space="preserve"> </v>
      </c>
      <c r="O74" s="280"/>
      <c r="P74" s="280"/>
      <c r="Q74" s="280"/>
      <c r="R74" s="280"/>
      <c r="S74" s="280"/>
      <c r="T74" s="280"/>
      <c r="U74" s="280"/>
    </row>
    <row r="75" spans="1:21" s="248" customFormat="1" ht="31.2" x14ac:dyDescent="0.25">
      <c r="A75" s="261">
        <f t="shared" ref="A75:A106" si="20">A74+1</f>
        <v>69</v>
      </c>
      <c r="B75" s="277" t="s">
        <v>261</v>
      </c>
      <c r="C75" s="261" t="s">
        <v>260</v>
      </c>
      <c r="D75" s="276">
        <f t="shared" si="19"/>
        <v>0</v>
      </c>
      <c r="E75" s="276">
        <f t="shared" si="19"/>
        <v>0</v>
      </c>
      <c r="F75" s="275" t="str">
        <f t="shared" si="14"/>
        <v xml:space="preserve"> </v>
      </c>
      <c r="G75" s="276"/>
      <c r="H75" s="275" t="str">
        <f t="shared" si="15"/>
        <v xml:space="preserve"> </v>
      </c>
      <c r="I75" s="276"/>
      <c r="J75" s="275" t="str">
        <f t="shared" si="16"/>
        <v xml:space="preserve"> </v>
      </c>
      <c r="K75" s="276"/>
      <c r="L75" s="275" t="str">
        <f t="shared" si="17"/>
        <v xml:space="preserve"> </v>
      </c>
      <c r="M75" s="276"/>
      <c r="N75" s="275" t="str">
        <f t="shared" si="18"/>
        <v xml:space="preserve"> </v>
      </c>
      <c r="O75" s="280"/>
      <c r="P75" s="280"/>
      <c r="Q75" s="280"/>
      <c r="R75" s="280"/>
      <c r="S75" s="280"/>
      <c r="T75" s="280"/>
      <c r="U75" s="280"/>
    </row>
    <row r="76" spans="1:21" s="248" customFormat="1" ht="54" x14ac:dyDescent="0.25">
      <c r="A76" s="273">
        <f t="shared" si="20"/>
        <v>70</v>
      </c>
      <c r="B76" s="274" t="s">
        <v>259</v>
      </c>
      <c r="C76" s="273" t="s">
        <v>258</v>
      </c>
      <c r="D76" s="271">
        <f t="shared" si="19"/>
        <v>0</v>
      </c>
      <c r="E76" s="271">
        <f t="shared" si="19"/>
        <v>0</v>
      </c>
      <c r="F76" s="270" t="str">
        <f t="shared" si="14"/>
        <v xml:space="preserve"> </v>
      </c>
      <c r="G76" s="271"/>
      <c r="H76" s="270" t="str">
        <f t="shared" si="15"/>
        <v xml:space="preserve"> </v>
      </c>
      <c r="I76" s="271"/>
      <c r="J76" s="270" t="str">
        <f t="shared" si="16"/>
        <v xml:space="preserve"> </v>
      </c>
      <c r="K76" s="271"/>
      <c r="L76" s="270" t="str">
        <f t="shared" si="17"/>
        <v xml:space="preserve"> </v>
      </c>
      <c r="M76" s="271"/>
      <c r="N76" s="270" t="str">
        <f t="shared" si="18"/>
        <v xml:space="preserve"> </v>
      </c>
      <c r="O76" s="280"/>
      <c r="P76" s="280"/>
      <c r="Q76" s="280"/>
      <c r="R76" s="280"/>
      <c r="S76" s="280"/>
      <c r="T76" s="280"/>
      <c r="U76" s="280"/>
    </row>
    <row r="77" spans="1:21" s="248" customFormat="1" ht="31.2" x14ac:dyDescent="0.25">
      <c r="A77" s="273">
        <f t="shared" si="20"/>
        <v>71</v>
      </c>
      <c r="B77" s="274" t="s">
        <v>257</v>
      </c>
      <c r="C77" s="273" t="s">
        <v>256</v>
      </c>
      <c r="D77" s="271">
        <f t="shared" si="19"/>
        <v>0</v>
      </c>
      <c r="E77" s="271">
        <f t="shared" si="19"/>
        <v>0</v>
      </c>
      <c r="F77" s="270" t="str">
        <f t="shared" si="14"/>
        <v xml:space="preserve"> </v>
      </c>
      <c r="G77" s="271"/>
      <c r="H77" s="270" t="str">
        <f t="shared" si="15"/>
        <v xml:space="preserve"> </v>
      </c>
      <c r="I77" s="271"/>
      <c r="J77" s="270" t="str">
        <f t="shared" si="16"/>
        <v xml:space="preserve"> </v>
      </c>
      <c r="K77" s="271"/>
      <c r="L77" s="270" t="str">
        <f t="shared" si="17"/>
        <v xml:space="preserve"> </v>
      </c>
      <c r="M77" s="271"/>
      <c r="N77" s="270" t="str">
        <f t="shared" si="18"/>
        <v xml:space="preserve"> </v>
      </c>
      <c r="O77" s="280"/>
      <c r="P77" s="280"/>
      <c r="Q77" s="280"/>
      <c r="R77" s="280"/>
      <c r="S77" s="280"/>
      <c r="T77" s="280"/>
      <c r="U77" s="280"/>
    </row>
    <row r="78" spans="1:21" s="248" customFormat="1" ht="31.2" x14ac:dyDescent="0.25">
      <c r="A78" s="273">
        <f t="shared" si="20"/>
        <v>72</v>
      </c>
      <c r="B78" s="274" t="s">
        <v>255</v>
      </c>
      <c r="C78" s="273" t="s">
        <v>254</v>
      </c>
      <c r="D78" s="271">
        <f t="shared" si="19"/>
        <v>0</v>
      </c>
      <c r="E78" s="271">
        <f t="shared" si="19"/>
        <v>0</v>
      </c>
      <c r="F78" s="270" t="str">
        <f t="shared" si="14"/>
        <v xml:space="preserve"> </v>
      </c>
      <c r="G78" s="271"/>
      <c r="H78" s="270" t="str">
        <f t="shared" si="15"/>
        <v xml:space="preserve"> </v>
      </c>
      <c r="I78" s="271"/>
      <c r="J78" s="270" t="str">
        <f t="shared" si="16"/>
        <v xml:space="preserve"> </v>
      </c>
      <c r="K78" s="271"/>
      <c r="L78" s="270" t="str">
        <f t="shared" si="17"/>
        <v xml:space="preserve"> </v>
      </c>
      <c r="M78" s="271"/>
      <c r="N78" s="270" t="str">
        <f t="shared" si="18"/>
        <v xml:space="preserve"> </v>
      </c>
      <c r="O78" s="280"/>
      <c r="P78" s="280"/>
      <c r="Q78" s="280"/>
      <c r="R78" s="280"/>
      <c r="S78" s="280"/>
      <c r="T78" s="280"/>
      <c r="U78" s="280"/>
    </row>
    <row r="79" spans="1:21" s="265" customFormat="1" ht="52.2" x14ac:dyDescent="0.25">
      <c r="A79" s="268">
        <f t="shared" si="20"/>
        <v>73</v>
      </c>
      <c r="B79" s="269" t="s">
        <v>315</v>
      </c>
      <c r="C79" s="268" t="s">
        <v>314</v>
      </c>
      <c r="D79" s="279">
        <f>D80+D86+D90+D93+D99+D100+D103+D106+D109+D112+D113+D114</f>
        <v>0</v>
      </c>
      <c r="E79" s="279">
        <f>E80+E86+E90+E93+E99+E100+E103+E106+E109+E112+E113+E114</f>
        <v>0</v>
      </c>
      <c r="F79" s="266" t="str">
        <f t="shared" si="14"/>
        <v xml:space="preserve"> </v>
      </c>
      <c r="G79" s="279">
        <f>G80+G86+G90+G93+G99+G100+G103+G106+G109+G112+G113+G114</f>
        <v>0</v>
      </c>
      <c r="H79" s="266" t="str">
        <f t="shared" si="15"/>
        <v xml:space="preserve"> </v>
      </c>
      <c r="I79" s="279">
        <f>I80+I86+I90+I93+I99+I100+I103+I106+I109+I112+I113+I114</f>
        <v>0</v>
      </c>
      <c r="J79" s="266" t="str">
        <f t="shared" si="16"/>
        <v xml:space="preserve"> </v>
      </c>
      <c r="K79" s="279">
        <f>K80+K86+K90+K93+K99+K100+K103+K106+K109+K112+K113+K114</f>
        <v>0</v>
      </c>
      <c r="L79" s="266" t="str">
        <f t="shared" si="17"/>
        <v xml:space="preserve"> </v>
      </c>
      <c r="M79" s="279">
        <f>M80+M86+M90+M93+M99+M100+M103+M106+M109+M112+M113+M114</f>
        <v>0</v>
      </c>
      <c r="N79" s="266" t="str">
        <f t="shared" si="18"/>
        <v xml:space="preserve"> </v>
      </c>
    </row>
    <row r="80" spans="1:21" s="248" customFormat="1" ht="36" x14ac:dyDescent="0.25">
      <c r="A80" s="273">
        <f t="shared" si="20"/>
        <v>74</v>
      </c>
      <c r="B80" s="274" t="s">
        <v>313</v>
      </c>
      <c r="C80" s="273" t="s">
        <v>312</v>
      </c>
      <c r="D80" s="271">
        <f>D81+D82+D83+D84+D85</f>
        <v>0</v>
      </c>
      <c r="E80" s="271">
        <f>E81+E82+E83+E84+E85</f>
        <v>0</v>
      </c>
      <c r="F80" s="270" t="str">
        <f t="shared" si="14"/>
        <v xml:space="preserve"> </v>
      </c>
      <c r="G80" s="271">
        <f>G81+G82+G83+G84+G85</f>
        <v>0</v>
      </c>
      <c r="H80" s="270" t="str">
        <f t="shared" si="15"/>
        <v xml:space="preserve"> </v>
      </c>
      <c r="I80" s="271">
        <f>I81+I82+I83+I84+I85</f>
        <v>0</v>
      </c>
      <c r="J80" s="270" t="str">
        <f t="shared" si="16"/>
        <v xml:space="preserve"> </v>
      </c>
      <c r="K80" s="271">
        <f>K81+K82+K83+K84+K85</f>
        <v>0</v>
      </c>
      <c r="L80" s="270" t="str">
        <f t="shared" si="17"/>
        <v xml:space="preserve"> </v>
      </c>
      <c r="M80" s="271">
        <f>M81+M82+M83+M84+M85</f>
        <v>0</v>
      </c>
      <c r="N80" s="270" t="str">
        <f t="shared" si="18"/>
        <v xml:space="preserve"> </v>
      </c>
    </row>
    <row r="81" spans="1:14" s="248" customFormat="1" ht="36" x14ac:dyDescent="0.25">
      <c r="A81" s="261">
        <f t="shared" si="20"/>
        <v>75</v>
      </c>
      <c r="B81" s="278" t="s">
        <v>263</v>
      </c>
      <c r="C81" s="261" t="s">
        <v>311</v>
      </c>
      <c r="D81" s="272"/>
      <c r="E81" s="272"/>
      <c r="F81" s="275" t="str">
        <f t="shared" si="14"/>
        <v xml:space="preserve"> </v>
      </c>
      <c r="G81" s="276">
        <f>G45*G9</f>
        <v>0</v>
      </c>
      <c r="H81" s="275" t="str">
        <f t="shared" si="15"/>
        <v xml:space="preserve"> </v>
      </c>
      <c r="I81" s="276">
        <f>I45*I9</f>
        <v>0</v>
      </c>
      <c r="J81" s="275" t="str">
        <f t="shared" si="16"/>
        <v xml:space="preserve"> </v>
      </c>
      <c r="K81" s="276">
        <f>K45*K9</f>
        <v>0</v>
      </c>
      <c r="L81" s="275" t="str">
        <f t="shared" si="17"/>
        <v xml:space="preserve"> </v>
      </c>
      <c r="M81" s="276">
        <f>M45*M9</f>
        <v>0</v>
      </c>
      <c r="N81" s="275" t="str">
        <f t="shared" si="18"/>
        <v xml:space="preserve"> </v>
      </c>
    </row>
    <row r="82" spans="1:14" s="248" customFormat="1" ht="36" x14ac:dyDescent="0.25">
      <c r="A82" s="261">
        <f t="shared" si="20"/>
        <v>76</v>
      </c>
      <c r="B82" s="278" t="s">
        <v>289</v>
      </c>
      <c r="C82" s="261" t="s">
        <v>310</v>
      </c>
      <c r="D82" s="272"/>
      <c r="E82" s="272"/>
      <c r="F82" s="275" t="str">
        <f t="shared" si="14"/>
        <v xml:space="preserve"> </v>
      </c>
      <c r="G82" s="276">
        <f>G46*G10</f>
        <v>0</v>
      </c>
      <c r="H82" s="275" t="str">
        <f t="shared" si="15"/>
        <v xml:space="preserve"> </v>
      </c>
      <c r="I82" s="276">
        <f>I46*I10</f>
        <v>0</v>
      </c>
      <c r="J82" s="275" t="str">
        <f t="shared" si="16"/>
        <v xml:space="preserve"> </v>
      </c>
      <c r="K82" s="276">
        <f>K46*K10</f>
        <v>0</v>
      </c>
      <c r="L82" s="275" t="str">
        <f t="shared" si="17"/>
        <v xml:space="preserve"> </v>
      </c>
      <c r="M82" s="276">
        <f>M46*M10</f>
        <v>0</v>
      </c>
      <c r="N82" s="275" t="str">
        <f t="shared" si="18"/>
        <v xml:space="preserve"> </v>
      </c>
    </row>
    <row r="83" spans="1:14" s="248" customFormat="1" ht="36" x14ac:dyDescent="0.25">
      <c r="A83" s="261">
        <f t="shared" si="20"/>
        <v>77</v>
      </c>
      <c r="B83" s="278" t="s">
        <v>287</v>
      </c>
      <c r="C83" s="261" t="s">
        <v>309</v>
      </c>
      <c r="D83" s="272"/>
      <c r="E83" s="272"/>
      <c r="F83" s="275" t="str">
        <f t="shared" si="14"/>
        <v xml:space="preserve"> </v>
      </c>
      <c r="G83" s="276">
        <f>G47*G11</f>
        <v>0</v>
      </c>
      <c r="H83" s="275" t="str">
        <f t="shared" si="15"/>
        <v xml:space="preserve"> </v>
      </c>
      <c r="I83" s="276">
        <f>I47*I11</f>
        <v>0</v>
      </c>
      <c r="J83" s="275" t="str">
        <f t="shared" si="16"/>
        <v xml:space="preserve"> </v>
      </c>
      <c r="K83" s="276">
        <f>K47*K11</f>
        <v>0</v>
      </c>
      <c r="L83" s="275" t="str">
        <f t="shared" si="17"/>
        <v xml:space="preserve"> </v>
      </c>
      <c r="M83" s="276">
        <f>M47*M11</f>
        <v>0</v>
      </c>
      <c r="N83" s="275" t="str">
        <f t="shared" si="18"/>
        <v xml:space="preserve"> </v>
      </c>
    </row>
    <row r="84" spans="1:14" s="248" customFormat="1" ht="36" x14ac:dyDescent="0.25">
      <c r="A84" s="261">
        <f t="shared" si="20"/>
        <v>78</v>
      </c>
      <c r="B84" s="278" t="s">
        <v>285</v>
      </c>
      <c r="C84" s="261" t="s">
        <v>308</v>
      </c>
      <c r="D84" s="272"/>
      <c r="E84" s="272"/>
      <c r="F84" s="275" t="str">
        <f t="shared" si="14"/>
        <v xml:space="preserve"> </v>
      </c>
      <c r="G84" s="276">
        <f>G48*G12</f>
        <v>0</v>
      </c>
      <c r="H84" s="275" t="str">
        <f t="shared" si="15"/>
        <v xml:space="preserve"> </v>
      </c>
      <c r="I84" s="276">
        <f>I48*I12</f>
        <v>0</v>
      </c>
      <c r="J84" s="275" t="str">
        <f t="shared" si="16"/>
        <v xml:space="preserve"> </v>
      </c>
      <c r="K84" s="276">
        <f>K48*K12</f>
        <v>0</v>
      </c>
      <c r="L84" s="275" t="str">
        <f t="shared" si="17"/>
        <v xml:space="preserve"> </v>
      </c>
      <c r="M84" s="276">
        <f>M48*M12</f>
        <v>0</v>
      </c>
      <c r="N84" s="275" t="str">
        <f t="shared" si="18"/>
        <v xml:space="preserve"> </v>
      </c>
    </row>
    <row r="85" spans="1:14" s="248" customFormat="1" ht="31.2" x14ac:dyDescent="0.25">
      <c r="A85" s="261">
        <f t="shared" si="20"/>
        <v>79</v>
      </c>
      <c r="B85" s="278" t="s">
        <v>283</v>
      </c>
      <c r="C85" s="261" t="s">
        <v>307</v>
      </c>
      <c r="D85" s="272"/>
      <c r="E85" s="272"/>
      <c r="F85" s="275" t="str">
        <f t="shared" si="14"/>
        <v xml:space="preserve"> </v>
      </c>
      <c r="G85" s="276">
        <f>G49*G13</f>
        <v>0</v>
      </c>
      <c r="H85" s="275" t="str">
        <f t="shared" si="15"/>
        <v xml:space="preserve"> </v>
      </c>
      <c r="I85" s="276">
        <f>I49*I13</f>
        <v>0</v>
      </c>
      <c r="J85" s="275" t="str">
        <f t="shared" si="16"/>
        <v xml:space="preserve"> </v>
      </c>
      <c r="K85" s="276">
        <f>K49*K13</f>
        <v>0</v>
      </c>
      <c r="L85" s="275" t="str">
        <f t="shared" si="17"/>
        <v xml:space="preserve"> </v>
      </c>
      <c r="M85" s="276">
        <f>M49*M13</f>
        <v>0</v>
      </c>
      <c r="N85" s="275" t="str">
        <f t="shared" si="18"/>
        <v xml:space="preserve"> </v>
      </c>
    </row>
    <row r="86" spans="1:14" s="248" customFormat="1" ht="36" x14ac:dyDescent="0.25">
      <c r="A86" s="273">
        <f t="shared" si="20"/>
        <v>80</v>
      </c>
      <c r="B86" s="274" t="s">
        <v>306</v>
      </c>
      <c r="C86" s="273" t="s">
        <v>305</v>
      </c>
      <c r="D86" s="271">
        <f>D87+D88+D89</f>
        <v>0</v>
      </c>
      <c r="E86" s="271">
        <f>E87+E88+E89</f>
        <v>0</v>
      </c>
      <c r="F86" s="270" t="str">
        <f t="shared" si="14"/>
        <v xml:space="preserve"> </v>
      </c>
      <c r="G86" s="271">
        <f>G87+G88+G89</f>
        <v>0</v>
      </c>
      <c r="H86" s="270" t="str">
        <f t="shared" si="15"/>
        <v xml:space="preserve"> </v>
      </c>
      <c r="I86" s="271">
        <f>I87+I88+I89</f>
        <v>0</v>
      </c>
      <c r="J86" s="270" t="str">
        <f t="shared" si="16"/>
        <v xml:space="preserve"> </v>
      </c>
      <c r="K86" s="271">
        <f>K87+K88+K89</f>
        <v>0</v>
      </c>
      <c r="L86" s="270" t="str">
        <f t="shared" si="17"/>
        <v xml:space="preserve"> </v>
      </c>
      <c r="M86" s="271">
        <f>M87+M88+M89</f>
        <v>0</v>
      </c>
      <c r="N86" s="270" t="str">
        <f t="shared" si="18"/>
        <v xml:space="preserve"> </v>
      </c>
    </row>
    <row r="87" spans="1:14" s="248" customFormat="1" ht="31.2" x14ac:dyDescent="0.25">
      <c r="A87" s="261">
        <f t="shared" si="20"/>
        <v>81</v>
      </c>
      <c r="B87" s="278" t="s">
        <v>304</v>
      </c>
      <c r="C87" s="261" t="s">
        <v>303</v>
      </c>
      <c r="D87" s="272"/>
      <c r="E87" s="272"/>
      <c r="F87" s="275" t="str">
        <f t="shared" si="14"/>
        <v xml:space="preserve"> </v>
      </c>
      <c r="G87" s="276">
        <f>G51*G15</f>
        <v>0</v>
      </c>
      <c r="H87" s="275" t="str">
        <f t="shared" si="15"/>
        <v xml:space="preserve"> </v>
      </c>
      <c r="I87" s="276">
        <f>I51*I15</f>
        <v>0</v>
      </c>
      <c r="J87" s="275" t="str">
        <f t="shared" si="16"/>
        <v xml:space="preserve"> </v>
      </c>
      <c r="K87" s="276">
        <f>K51*K15</f>
        <v>0</v>
      </c>
      <c r="L87" s="275" t="str">
        <f t="shared" si="17"/>
        <v xml:space="preserve"> </v>
      </c>
      <c r="M87" s="276">
        <f>M51*M15</f>
        <v>0</v>
      </c>
      <c r="N87" s="275" t="str">
        <f t="shared" si="18"/>
        <v xml:space="preserve"> </v>
      </c>
    </row>
    <row r="88" spans="1:14" s="248" customFormat="1" ht="36" x14ac:dyDescent="0.25">
      <c r="A88" s="261">
        <f t="shared" si="20"/>
        <v>82</v>
      </c>
      <c r="B88" s="278" t="s">
        <v>302</v>
      </c>
      <c r="C88" s="261" t="s">
        <v>301</v>
      </c>
      <c r="D88" s="272"/>
      <c r="E88" s="272"/>
      <c r="F88" s="275" t="str">
        <f t="shared" si="14"/>
        <v xml:space="preserve"> </v>
      </c>
      <c r="G88" s="276">
        <f>G52*G16</f>
        <v>0</v>
      </c>
      <c r="H88" s="275" t="str">
        <f t="shared" si="15"/>
        <v xml:space="preserve"> </v>
      </c>
      <c r="I88" s="276">
        <f>I52*I16</f>
        <v>0</v>
      </c>
      <c r="J88" s="275" t="str">
        <f t="shared" si="16"/>
        <v xml:space="preserve"> </v>
      </c>
      <c r="K88" s="276">
        <f>K52*K16</f>
        <v>0</v>
      </c>
      <c r="L88" s="275" t="str">
        <f t="shared" si="17"/>
        <v xml:space="preserve"> </v>
      </c>
      <c r="M88" s="276">
        <f>M52*M16</f>
        <v>0</v>
      </c>
      <c r="N88" s="275" t="str">
        <f t="shared" si="18"/>
        <v xml:space="preserve"> </v>
      </c>
    </row>
    <row r="89" spans="1:14" s="248" customFormat="1" ht="31.2" x14ac:dyDescent="0.25">
      <c r="A89" s="261">
        <f t="shared" si="20"/>
        <v>83</v>
      </c>
      <c r="B89" s="278" t="s">
        <v>300</v>
      </c>
      <c r="C89" s="261" t="s">
        <v>299</v>
      </c>
      <c r="D89" s="272"/>
      <c r="E89" s="272"/>
      <c r="F89" s="275" t="str">
        <f t="shared" si="14"/>
        <v xml:space="preserve"> </v>
      </c>
      <c r="G89" s="276">
        <f>G53*G17</f>
        <v>0</v>
      </c>
      <c r="H89" s="275" t="str">
        <f t="shared" si="15"/>
        <v xml:space="preserve"> </v>
      </c>
      <c r="I89" s="276">
        <f>I53*I17</f>
        <v>0</v>
      </c>
      <c r="J89" s="275" t="str">
        <f t="shared" si="16"/>
        <v xml:space="preserve"> </v>
      </c>
      <c r="K89" s="276">
        <f>K53*K17</f>
        <v>0</v>
      </c>
      <c r="L89" s="275" t="str">
        <f t="shared" si="17"/>
        <v xml:space="preserve"> </v>
      </c>
      <c r="M89" s="276">
        <f>M53*M17</f>
        <v>0</v>
      </c>
      <c r="N89" s="275" t="str">
        <f t="shared" si="18"/>
        <v xml:space="preserve"> </v>
      </c>
    </row>
    <row r="90" spans="1:14" s="248" customFormat="1" ht="31.2" x14ac:dyDescent="0.25">
      <c r="A90" s="273">
        <f t="shared" si="20"/>
        <v>84</v>
      </c>
      <c r="B90" s="274" t="s">
        <v>298</v>
      </c>
      <c r="C90" s="273" t="s">
        <v>297</v>
      </c>
      <c r="D90" s="271">
        <f>D91+D92</f>
        <v>0</v>
      </c>
      <c r="E90" s="271">
        <f>E91+E92</f>
        <v>0</v>
      </c>
      <c r="F90" s="270" t="str">
        <f t="shared" si="14"/>
        <v xml:space="preserve"> </v>
      </c>
      <c r="G90" s="271">
        <f>G91+G92</f>
        <v>0</v>
      </c>
      <c r="H90" s="270" t="str">
        <f t="shared" si="15"/>
        <v xml:space="preserve"> </v>
      </c>
      <c r="I90" s="271">
        <f>I91+I92</f>
        <v>0</v>
      </c>
      <c r="J90" s="270" t="str">
        <f t="shared" si="16"/>
        <v xml:space="preserve"> </v>
      </c>
      <c r="K90" s="271">
        <f>K91+K92</f>
        <v>0</v>
      </c>
      <c r="L90" s="270" t="str">
        <f t="shared" si="17"/>
        <v xml:space="preserve"> </v>
      </c>
      <c r="M90" s="271">
        <f>M91+M92</f>
        <v>0</v>
      </c>
      <c r="N90" s="270" t="str">
        <f t="shared" si="18"/>
        <v xml:space="preserve"> </v>
      </c>
    </row>
    <row r="91" spans="1:14" s="248" customFormat="1" ht="36" x14ac:dyDescent="0.25">
      <c r="A91" s="261">
        <f t="shared" si="20"/>
        <v>85</v>
      </c>
      <c r="B91" s="278" t="s">
        <v>296</v>
      </c>
      <c r="C91" s="261" t="s">
        <v>295</v>
      </c>
      <c r="D91" s="272"/>
      <c r="E91" s="272"/>
      <c r="F91" s="275" t="str">
        <f t="shared" si="14"/>
        <v xml:space="preserve"> </v>
      </c>
      <c r="G91" s="276">
        <f>G55*G19</f>
        <v>0</v>
      </c>
      <c r="H91" s="275" t="str">
        <f t="shared" si="15"/>
        <v xml:space="preserve"> </v>
      </c>
      <c r="I91" s="276">
        <f>I55*I19</f>
        <v>0</v>
      </c>
      <c r="J91" s="275" t="str">
        <f t="shared" si="16"/>
        <v xml:space="preserve"> </v>
      </c>
      <c r="K91" s="276">
        <f>K55*K19</f>
        <v>0</v>
      </c>
      <c r="L91" s="275" t="str">
        <f t="shared" si="17"/>
        <v xml:space="preserve"> </v>
      </c>
      <c r="M91" s="276">
        <f>M55*M19</f>
        <v>0</v>
      </c>
      <c r="N91" s="275" t="str">
        <f t="shared" si="18"/>
        <v xml:space="preserve"> </v>
      </c>
    </row>
    <row r="92" spans="1:14" s="248" customFormat="1" ht="31.2" x14ac:dyDescent="0.25">
      <c r="A92" s="261">
        <f t="shared" si="20"/>
        <v>86</v>
      </c>
      <c r="B92" s="278" t="s">
        <v>294</v>
      </c>
      <c r="C92" s="261" t="s">
        <v>293</v>
      </c>
      <c r="D92" s="272"/>
      <c r="E92" s="272"/>
      <c r="F92" s="275" t="str">
        <f t="shared" si="14"/>
        <v xml:space="preserve"> </v>
      </c>
      <c r="G92" s="276">
        <f>G56*G20</f>
        <v>0</v>
      </c>
      <c r="H92" s="275" t="str">
        <f t="shared" si="15"/>
        <v xml:space="preserve"> </v>
      </c>
      <c r="I92" s="276">
        <f>I56*I20</f>
        <v>0</v>
      </c>
      <c r="J92" s="275" t="str">
        <f t="shared" si="16"/>
        <v xml:space="preserve"> </v>
      </c>
      <c r="K92" s="276">
        <f>K56*K20</f>
        <v>0</v>
      </c>
      <c r="L92" s="275" t="str">
        <f t="shared" si="17"/>
        <v xml:space="preserve"> </v>
      </c>
      <c r="M92" s="276">
        <f>M56*M20</f>
        <v>0</v>
      </c>
      <c r="N92" s="275" t="str">
        <f t="shared" si="18"/>
        <v xml:space="preserve"> </v>
      </c>
    </row>
    <row r="93" spans="1:14" s="248" customFormat="1" ht="36" x14ac:dyDescent="0.25">
      <c r="A93" s="273">
        <f t="shared" si="20"/>
        <v>87</v>
      </c>
      <c r="B93" s="274" t="s">
        <v>292</v>
      </c>
      <c r="C93" s="273" t="s">
        <v>291</v>
      </c>
      <c r="D93" s="271">
        <f>D94+D95+D96+D97+D98</f>
        <v>0</v>
      </c>
      <c r="E93" s="271">
        <f>E94+E95+E96+E97+E98</f>
        <v>0</v>
      </c>
      <c r="F93" s="270" t="str">
        <f t="shared" si="14"/>
        <v xml:space="preserve"> </v>
      </c>
      <c r="G93" s="271">
        <f>G94+G95+G96+G97+G98</f>
        <v>0</v>
      </c>
      <c r="H93" s="270" t="str">
        <f t="shared" si="15"/>
        <v xml:space="preserve"> </v>
      </c>
      <c r="I93" s="271">
        <f>I94+I95+I96+I97+I98</f>
        <v>0</v>
      </c>
      <c r="J93" s="270" t="str">
        <f t="shared" si="16"/>
        <v xml:space="preserve"> </v>
      </c>
      <c r="K93" s="271">
        <f>K94+K95+K96+K97+K98</f>
        <v>0</v>
      </c>
      <c r="L93" s="270" t="str">
        <f t="shared" si="17"/>
        <v xml:space="preserve"> </v>
      </c>
      <c r="M93" s="271">
        <f>M94+M95+M96+M97+M98</f>
        <v>0</v>
      </c>
      <c r="N93" s="270" t="str">
        <f t="shared" si="18"/>
        <v xml:space="preserve"> </v>
      </c>
    </row>
    <row r="94" spans="1:14" s="248" customFormat="1" ht="36" x14ac:dyDescent="0.25">
      <c r="A94" s="261">
        <f t="shared" si="20"/>
        <v>88</v>
      </c>
      <c r="B94" s="278" t="s">
        <v>263</v>
      </c>
      <c r="C94" s="261" t="s">
        <v>290</v>
      </c>
      <c r="D94" s="272"/>
      <c r="E94" s="272"/>
      <c r="F94" s="275" t="str">
        <f t="shared" si="14"/>
        <v xml:space="preserve"> </v>
      </c>
      <c r="G94" s="276">
        <f t="shared" ref="G94:G99" si="21">G58*G22</f>
        <v>0</v>
      </c>
      <c r="H94" s="275" t="str">
        <f t="shared" si="15"/>
        <v xml:space="preserve"> </v>
      </c>
      <c r="I94" s="276">
        <f t="shared" ref="I94:I99" si="22">I58*I22</f>
        <v>0</v>
      </c>
      <c r="J94" s="275" t="str">
        <f t="shared" si="16"/>
        <v xml:space="preserve"> </v>
      </c>
      <c r="K94" s="276">
        <f t="shared" ref="K94:K99" si="23">K58*K22</f>
        <v>0</v>
      </c>
      <c r="L94" s="275" t="str">
        <f t="shared" si="17"/>
        <v xml:space="preserve"> </v>
      </c>
      <c r="M94" s="276">
        <f t="shared" ref="M94:M99" si="24">M58*M22</f>
        <v>0</v>
      </c>
      <c r="N94" s="275" t="str">
        <f t="shared" si="18"/>
        <v xml:space="preserve"> </v>
      </c>
    </row>
    <row r="95" spans="1:14" s="248" customFormat="1" ht="36" x14ac:dyDescent="0.25">
      <c r="A95" s="261">
        <f t="shared" si="20"/>
        <v>89</v>
      </c>
      <c r="B95" s="278" t="s">
        <v>289</v>
      </c>
      <c r="C95" s="261" t="s">
        <v>288</v>
      </c>
      <c r="D95" s="272"/>
      <c r="E95" s="272"/>
      <c r="F95" s="275" t="str">
        <f t="shared" si="14"/>
        <v xml:space="preserve"> </v>
      </c>
      <c r="G95" s="276">
        <f t="shared" si="21"/>
        <v>0</v>
      </c>
      <c r="H95" s="275" t="str">
        <f t="shared" si="15"/>
        <v xml:space="preserve"> </v>
      </c>
      <c r="I95" s="276">
        <f t="shared" si="22"/>
        <v>0</v>
      </c>
      <c r="J95" s="275" t="str">
        <f t="shared" si="16"/>
        <v xml:space="preserve"> </v>
      </c>
      <c r="K95" s="276">
        <f t="shared" si="23"/>
        <v>0</v>
      </c>
      <c r="L95" s="275" t="str">
        <f t="shared" si="17"/>
        <v xml:space="preserve"> </v>
      </c>
      <c r="M95" s="276">
        <f t="shared" si="24"/>
        <v>0</v>
      </c>
      <c r="N95" s="275" t="str">
        <f t="shared" si="18"/>
        <v xml:space="preserve"> </v>
      </c>
    </row>
    <row r="96" spans="1:14" s="248" customFormat="1" ht="36" x14ac:dyDescent="0.25">
      <c r="A96" s="261">
        <f t="shared" si="20"/>
        <v>90</v>
      </c>
      <c r="B96" s="278" t="s">
        <v>287</v>
      </c>
      <c r="C96" s="261" t="s">
        <v>286</v>
      </c>
      <c r="D96" s="272"/>
      <c r="E96" s="272"/>
      <c r="F96" s="275" t="str">
        <f t="shared" si="14"/>
        <v xml:space="preserve"> </v>
      </c>
      <c r="G96" s="276">
        <f t="shared" si="21"/>
        <v>0</v>
      </c>
      <c r="H96" s="275" t="str">
        <f t="shared" si="15"/>
        <v xml:space="preserve"> </v>
      </c>
      <c r="I96" s="276">
        <f t="shared" si="22"/>
        <v>0</v>
      </c>
      <c r="J96" s="275" t="str">
        <f t="shared" si="16"/>
        <v xml:space="preserve"> </v>
      </c>
      <c r="K96" s="276">
        <f t="shared" si="23"/>
        <v>0</v>
      </c>
      <c r="L96" s="275" t="str">
        <f t="shared" si="17"/>
        <v xml:space="preserve"> </v>
      </c>
      <c r="M96" s="276">
        <f t="shared" si="24"/>
        <v>0</v>
      </c>
      <c r="N96" s="275" t="str">
        <f t="shared" si="18"/>
        <v xml:space="preserve"> </v>
      </c>
    </row>
    <row r="97" spans="1:14" s="248" customFormat="1" ht="36" x14ac:dyDescent="0.25">
      <c r="A97" s="261">
        <f t="shared" si="20"/>
        <v>91</v>
      </c>
      <c r="B97" s="278" t="s">
        <v>285</v>
      </c>
      <c r="C97" s="261" t="s">
        <v>284</v>
      </c>
      <c r="D97" s="272"/>
      <c r="E97" s="272"/>
      <c r="F97" s="275" t="str">
        <f t="shared" si="14"/>
        <v xml:space="preserve"> </v>
      </c>
      <c r="G97" s="276">
        <f t="shared" si="21"/>
        <v>0</v>
      </c>
      <c r="H97" s="275" t="str">
        <f t="shared" si="15"/>
        <v xml:space="preserve"> </v>
      </c>
      <c r="I97" s="276">
        <f t="shared" si="22"/>
        <v>0</v>
      </c>
      <c r="J97" s="275" t="str">
        <f t="shared" si="16"/>
        <v xml:space="preserve"> </v>
      </c>
      <c r="K97" s="276">
        <f t="shared" si="23"/>
        <v>0</v>
      </c>
      <c r="L97" s="275" t="str">
        <f t="shared" si="17"/>
        <v xml:space="preserve"> </v>
      </c>
      <c r="M97" s="276">
        <f t="shared" si="24"/>
        <v>0</v>
      </c>
      <c r="N97" s="275" t="str">
        <f t="shared" si="18"/>
        <v xml:space="preserve"> </v>
      </c>
    </row>
    <row r="98" spans="1:14" s="248" customFormat="1" ht="31.2" x14ac:dyDescent="0.25">
      <c r="A98" s="261">
        <f t="shared" si="20"/>
        <v>92</v>
      </c>
      <c r="B98" s="278" t="s">
        <v>283</v>
      </c>
      <c r="C98" s="261" t="s">
        <v>282</v>
      </c>
      <c r="D98" s="272"/>
      <c r="E98" s="272"/>
      <c r="F98" s="275" t="str">
        <f t="shared" si="14"/>
        <v xml:space="preserve"> </v>
      </c>
      <c r="G98" s="276">
        <f t="shared" si="21"/>
        <v>0</v>
      </c>
      <c r="H98" s="275" t="str">
        <f t="shared" si="15"/>
        <v xml:space="preserve"> </v>
      </c>
      <c r="I98" s="276">
        <f t="shared" si="22"/>
        <v>0</v>
      </c>
      <c r="J98" s="275" t="str">
        <f t="shared" si="16"/>
        <v xml:space="preserve"> </v>
      </c>
      <c r="K98" s="276">
        <f t="shared" si="23"/>
        <v>0</v>
      </c>
      <c r="L98" s="275" t="str">
        <f t="shared" si="17"/>
        <v xml:space="preserve"> </v>
      </c>
      <c r="M98" s="276">
        <f t="shared" si="24"/>
        <v>0</v>
      </c>
      <c r="N98" s="275" t="str">
        <f t="shared" si="18"/>
        <v xml:space="preserve"> </v>
      </c>
    </row>
    <row r="99" spans="1:14" s="248" customFormat="1" ht="54" x14ac:dyDescent="0.25">
      <c r="A99" s="273">
        <f t="shared" si="20"/>
        <v>93</v>
      </c>
      <c r="B99" s="274" t="s">
        <v>281</v>
      </c>
      <c r="C99" s="273" t="s">
        <v>280</v>
      </c>
      <c r="D99" s="272"/>
      <c r="E99" s="272"/>
      <c r="F99" s="270" t="str">
        <f t="shared" si="14"/>
        <v xml:space="preserve"> </v>
      </c>
      <c r="G99" s="271">
        <f t="shared" si="21"/>
        <v>0</v>
      </c>
      <c r="H99" s="270" t="str">
        <f t="shared" si="15"/>
        <v xml:space="preserve"> </v>
      </c>
      <c r="I99" s="271">
        <f t="shared" si="22"/>
        <v>0</v>
      </c>
      <c r="J99" s="270" t="str">
        <f t="shared" si="16"/>
        <v xml:space="preserve"> </v>
      </c>
      <c r="K99" s="271">
        <f t="shared" si="23"/>
        <v>0</v>
      </c>
      <c r="L99" s="270" t="str">
        <f t="shared" si="17"/>
        <v xml:space="preserve"> </v>
      </c>
      <c r="M99" s="271">
        <f t="shared" si="24"/>
        <v>0</v>
      </c>
      <c r="N99" s="270" t="str">
        <f t="shared" si="18"/>
        <v xml:space="preserve"> </v>
      </c>
    </row>
    <row r="100" spans="1:14" s="248" customFormat="1" ht="36" x14ac:dyDescent="0.25">
      <c r="A100" s="273">
        <f t="shared" si="20"/>
        <v>94</v>
      </c>
      <c r="B100" s="274" t="s">
        <v>279</v>
      </c>
      <c r="C100" s="273" t="s">
        <v>278</v>
      </c>
      <c r="D100" s="271">
        <f>D101+D102</f>
        <v>0</v>
      </c>
      <c r="E100" s="271">
        <f>E101+E102</f>
        <v>0</v>
      </c>
      <c r="F100" s="270" t="str">
        <f t="shared" si="14"/>
        <v xml:space="preserve"> </v>
      </c>
      <c r="G100" s="271">
        <f>G101+G102</f>
        <v>0</v>
      </c>
      <c r="H100" s="270" t="str">
        <f t="shared" si="15"/>
        <v xml:space="preserve"> </v>
      </c>
      <c r="I100" s="271">
        <f>I101+I102</f>
        <v>0</v>
      </c>
      <c r="J100" s="270" t="str">
        <f t="shared" si="16"/>
        <v xml:space="preserve"> </v>
      </c>
      <c r="K100" s="271">
        <f>K101+K102</f>
        <v>0</v>
      </c>
      <c r="L100" s="270" t="str">
        <f t="shared" si="17"/>
        <v xml:space="preserve"> </v>
      </c>
      <c r="M100" s="271">
        <f>M101+M102</f>
        <v>0</v>
      </c>
      <c r="N100" s="270" t="str">
        <f t="shared" si="18"/>
        <v xml:space="preserve"> </v>
      </c>
    </row>
    <row r="101" spans="1:14" s="248" customFormat="1" ht="31.2" x14ac:dyDescent="0.25">
      <c r="A101" s="261">
        <f t="shared" si="20"/>
        <v>95</v>
      </c>
      <c r="B101" s="278" t="s">
        <v>277</v>
      </c>
      <c r="C101" s="261" t="s">
        <v>276</v>
      </c>
      <c r="D101" s="272"/>
      <c r="E101" s="272"/>
      <c r="F101" s="275" t="str">
        <f t="shared" si="14"/>
        <v xml:space="preserve"> </v>
      </c>
      <c r="G101" s="276">
        <f>G65*G29</f>
        <v>0</v>
      </c>
      <c r="H101" s="275" t="str">
        <f t="shared" si="15"/>
        <v xml:space="preserve"> </v>
      </c>
      <c r="I101" s="276">
        <f>I65*I29</f>
        <v>0</v>
      </c>
      <c r="J101" s="275" t="str">
        <f t="shared" si="16"/>
        <v xml:space="preserve"> </v>
      </c>
      <c r="K101" s="276">
        <f>K65*K29</f>
        <v>0</v>
      </c>
      <c r="L101" s="275" t="str">
        <f t="shared" si="17"/>
        <v xml:space="preserve"> </v>
      </c>
      <c r="M101" s="276">
        <f>M65*M29</f>
        <v>0</v>
      </c>
      <c r="N101" s="275" t="str">
        <f t="shared" si="18"/>
        <v xml:space="preserve"> </v>
      </c>
    </row>
    <row r="102" spans="1:14" s="248" customFormat="1" ht="31.2" x14ac:dyDescent="0.25">
      <c r="A102" s="261">
        <f t="shared" si="20"/>
        <v>96</v>
      </c>
      <c r="B102" s="278" t="s">
        <v>275</v>
      </c>
      <c r="C102" s="261" t="s">
        <v>274</v>
      </c>
      <c r="D102" s="272"/>
      <c r="E102" s="272"/>
      <c r="F102" s="275" t="str">
        <f t="shared" si="14"/>
        <v xml:space="preserve"> </v>
      </c>
      <c r="G102" s="276">
        <f>G66*G30</f>
        <v>0</v>
      </c>
      <c r="H102" s="275" t="str">
        <f t="shared" si="15"/>
        <v xml:space="preserve"> </v>
      </c>
      <c r="I102" s="276">
        <f>I66*I30</f>
        <v>0</v>
      </c>
      <c r="J102" s="275" t="str">
        <f t="shared" si="16"/>
        <v xml:space="preserve"> </v>
      </c>
      <c r="K102" s="276">
        <f>K66*K30</f>
        <v>0</v>
      </c>
      <c r="L102" s="275" t="str">
        <f t="shared" si="17"/>
        <v xml:space="preserve"> </v>
      </c>
      <c r="M102" s="276">
        <f>M66*M30</f>
        <v>0</v>
      </c>
      <c r="N102" s="275" t="str">
        <f t="shared" si="18"/>
        <v xml:space="preserve"> </v>
      </c>
    </row>
    <row r="103" spans="1:14" s="248" customFormat="1" ht="54" x14ac:dyDescent="0.25">
      <c r="A103" s="273">
        <f t="shared" si="20"/>
        <v>97</v>
      </c>
      <c r="B103" s="274" t="s">
        <v>273</v>
      </c>
      <c r="C103" s="273" t="s">
        <v>272</v>
      </c>
      <c r="D103" s="271">
        <f>D104+D105</f>
        <v>0</v>
      </c>
      <c r="E103" s="271">
        <f>E104+E105</f>
        <v>0</v>
      </c>
      <c r="F103" s="270" t="str">
        <f t="shared" ref="F103:F116" si="25">IF(D103=0," ",E103/D103*100)</f>
        <v xml:space="preserve"> </v>
      </c>
      <c r="G103" s="271">
        <f>G104+G105</f>
        <v>0</v>
      </c>
      <c r="H103" s="270" t="str">
        <f t="shared" ref="H103:H120" si="26">IF(E103=0," ",G103/E103*100)</f>
        <v xml:space="preserve"> </v>
      </c>
      <c r="I103" s="271">
        <f>I104+I105</f>
        <v>0</v>
      </c>
      <c r="J103" s="270" t="str">
        <f t="shared" ref="J103:J118" si="27">IF(G103=0," ",I103/G103*100)</f>
        <v xml:space="preserve"> </v>
      </c>
      <c r="K103" s="271">
        <f>K104+K105</f>
        <v>0</v>
      </c>
      <c r="L103" s="270" t="str">
        <f t="shared" ref="L103:L120" si="28">IF(I103=0," ",K103/I103*100)</f>
        <v xml:space="preserve"> </v>
      </c>
      <c r="M103" s="271">
        <f>M104+M105</f>
        <v>0</v>
      </c>
      <c r="N103" s="270" t="str">
        <f t="shared" ref="N103:N120" si="29">IF(K103=0," ",M103/K103*100)</f>
        <v xml:space="preserve"> </v>
      </c>
    </row>
    <row r="104" spans="1:14" s="248" customFormat="1" ht="36" x14ac:dyDescent="0.25">
      <c r="A104" s="261">
        <f t="shared" si="20"/>
        <v>98</v>
      </c>
      <c r="B104" s="278" t="s">
        <v>263</v>
      </c>
      <c r="C104" s="261" t="s">
        <v>271</v>
      </c>
      <c r="D104" s="272"/>
      <c r="E104" s="272"/>
      <c r="F104" s="275" t="str">
        <f t="shared" si="25"/>
        <v xml:space="preserve"> </v>
      </c>
      <c r="G104" s="276">
        <f>G68*G32</f>
        <v>0</v>
      </c>
      <c r="H104" s="275" t="str">
        <f t="shared" si="26"/>
        <v xml:space="preserve"> </v>
      </c>
      <c r="I104" s="276">
        <f>I68*I32</f>
        <v>0</v>
      </c>
      <c r="J104" s="275" t="str">
        <f t="shared" si="27"/>
        <v xml:space="preserve"> </v>
      </c>
      <c r="K104" s="276">
        <f>K68*K32</f>
        <v>0</v>
      </c>
      <c r="L104" s="275" t="str">
        <f t="shared" si="28"/>
        <v xml:space="preserve"> </v>
      </c>
      <c r="M104" s="276">
        <f>M68*M32</f>
        <v>0</v>
      </c>
      <c r="N104" s="275" t="str">
        <f t="shared" si="29"/>
        <v xml:space="preserve"> </v>
      </c>
    </row>
    <row r="105" spans="1:14" s="248" customFormat="1" ht="31.2" x14ac:dyDescent="0.25">
      <c r="A105" s="261">
        <f t="shared" si="20"/>
        <v>99</v>
      </c>
      <c r="B105" s="278" t="s">
        <v>261</v>
      </c>
      <c r="C105" s="261" t="s">
        <v>270</v>
      </c>
      <c r="D105" s="272"/>
      <c r="E105" s="272"/>
      <c r="F105" s="275" t="str">
        <f t="shared" si="25"/>
        <v xml:space="preserve"> </v>
      </c>
      <c r="G105" s="276">
        <f>G69*G33</f>
        <v>0</v>
      </c>
      <c r="H105" s="275" t="str">
        <f t="shared" si="26"/>
        <v xml:space="preserve"> </v>
      </c>
      <c r="I105" s="276">
        <f>I69*I33</f>
        <v>0</v>
      </c>
      <c r="J105" s="275" t="str">
        <f t="shared" si="27"/>
        <v xml:space="preserve"> </v>
      </c>
      <c r="K105" s="276">
        <f>K69*K33</f>
        <v>0</v>
      </c>
      <c r="L105" s="275" t="str">
        <f t="shared" si="28"/>
        <v xml:space="preserve"> </v>
      </c>
      <c r="M105" s="276">
        <f>M69*M33</f>
        <v>0</v>
      </c>
      <c r="N105" s="275" t="str">
        <f t="shared" si="29"/>
        <v xml:space="preserve"> </v>
      </c>
    </row>
    <row r="106" spans="1:14" s="248" customFormat="1" ht="36" x14ac:dyDescent="0.25">
      <c r="A106" s="273">
        <f t="shared" si="20"/>
        <v>100</v>
      </c>
      <c r="B106" s="274" t="s">
        <v>269</v>
      </c>
      <c r="C106" s="273" t="s">
        <v>268</v>
      </c>
      <c r="D106" s="271">
        <f>D107+D108</f>
        <v>0</v>
      </c>
      <c r="E106" s="271">
        <f>E107+E108</f>
        <v>0</v>
      </c>
      <c r="F106" s="270" t="str">
        <f t="shared" si="25"/>
        <v xml:space="preserve"> </v>
      </c>
      <c r="G106" s="271">
        <f>G107+G108</f>
        <v>0</v>
      </c>
      <c r="H106" s="270" t="str">
        <f t="shared" si="26"/>
        <v xml:space="preserve"> </v>
      </c>
      <c r="I106" s="271">
        <f>I107+I108</f>
        <v>0</v>
      </c>
      <c r="J106" s="270" t="str">
        <f t="shared" si="27"/>
        <v xml:space="preserve"> </v>
      </c>
      <c r="K106" s="271">
        <f>K107+K108</f>
        <v>0</v>
      </c>
      <c r="L106" s="270" t="str">
        <f t="shared" si="28"/>
        <v xml:space="preserve"> </v>
      </c>
      <c r="M106" s="271">
        <f>M107+M108</f>
        <v>0</v>
      </c>
      <c r="N106" s="270" t="str">
        <f t="shared" si="29"/>
        <v xml:space="preserve"> </v>
      </c>
    </row>
    <row r="107" spans="1:14" s="248" customFormat="1" ht="36" x14ac:dyDescent="0.25">
      <c r="A107" s="261">
        <f t="shared" ref="A107:A120" si="30">A106+1</f>
        <v>101</v>
      </c>
      <c r="B107" s="278" t="s">
        <v>263</v>
      </c>
      <c r="C107" s="261" t="s">
        <v>267</v>
      </c>
      <c r="D107" s="272"/>
      <c r="E107" s="272"/>
      <c r="F107" s="275" t="str">
        <f t="shared" si="25"/>
        <v xml:space="preserve"> </v>
      </c>
      <c r="G107" s="276">
        <f>G71*G35</f>
        <v>0</v>
      </c>
      <c r="H107" s="275" t="str">
        <f t="shared" si="26"/>
        <v xml:space="preserve"> </v>
      </c>
      <c r="I107" s="276">
        <f>I71*I35</f>
        <v>0</v>
      </c>
      <c r="J107" s="275" t="str">
        <f t="shared" si="27"/>
        <v xml:space="preserve"> </v>
      </c>
      <c r="K107" s="276">
        <f>K71*K35</f>
        <v>0</v>
      </c>
      <c r="L107" s="275" t="str">
        <f t="shared" si="28"/>
        <v xml:space="preserve"> </v>
      </c>
      <c r="M107" s="276">
        <f>M71*M35</f>
        <v>0</v>
      </c>
      <c r="N107" s="275" t="str">
        <f t="shared" si="29"/>
        <v xml:space="preserve"> </v>
      </c>
    </row>
    <row r="108" spans="1:14" s="248" customFormat="1" ht="31.2" x14ac:dyDescent="0.25">
      <c r="A108" s="261">
        <f t="shared" si="30"/>
        <v>102</v>
      </c>
      <c r="B108" s="277" t="s">
        <v>261</v>
      </c>
      <c r="C108" s="261" t="s">
        <v>266</v>
      </c>
      <c r="D108" s="272"/>
      <c r="E108" s="272"/>
      <c r="F108" s="275" t="str">
        <f t="shared" si="25"/>
        <v xml:space="preserve"> </v>
      </c>
      <c r="G108" s="276">
        <f>G72*G36</f>
        <v>0</v>
      </c>
      <c r="H108" s="275" t="str">
        <f t="shared" si="26"/>
        <v xml:space="preserve"> </v>
      </c>
      <c r="I108" s="276">
        <f>I72*I36</f>
        <v>0</v>
      </c>
      <c r="J108" s="275" t="str">
        <f t="shared" si="27"/>
        <v xml:space="preserve"> </v>
      </c>
      <c r="K108" s="276">
        <f>K72*K36</f>
        <v>0</v>
      </c>
      <c r="L108" s="275" t="str">
        <f t="shared" si="28"/>
        <v xml:space="preserve"> </v>
      </c>
      <c r="M108" s="276">
        <f>M72*M36</f>
        <v>0</v>
      </c>
      <c r="N108" s="275" t="str">
        <f t="shared" si="29"/>
        <v xml:space="preserve"> </v>
      </c>
    </row>
    <row r="109" spans="1:14" s="248" customFormat="1" ht="31.2" x14ac:dyDescent="0.25">
      <c r="A109" s="273">
        <f t="shared" si="30"/>
        <v>103</v>
      </c>
      <c r="B109" s="274" t="s">
        <v>265</v>
      </c>
      <c r="C109" s="273" t="s">
        <v>264</v>
      </c>
      <c r="D109" s="271">
        <f>D110+D111</f>
        <v>0</v>
      </c>
      <c r="E109" s="271">
        <f>E110+E111</f>
        <v>0</v>
      </c>
      <c r="F109" s="270" t="str">
        <f t="shared" si="25"/>
        <v xml:space="preserve"> </v>
      </c>
      <c r="G109" s="271">
        <f>G110+G111</f>
        <v>0</v>
      </c>
      <c r="H109" s="270" t="str">
        <f t="shared" si="26"/>
        <v xml:space="preserve"> </v>
      </c>
      <c r="I109" s="271">
        <f>I110+I111</f>
        <v>0</v>
      </c>
      <c r="J109" s="270" t="str">
        <f t="shared" si="27"/>
        <v xml:space="preserve"> </v>
      </c>
      <c r="K109" s="271">
        <f>K110+K111</f>
        <v>0</v>
      </c>
      <c r="L109" s="270" t="str">
        <f t="shared" si="28"/>
        <v xml:space="preserve"> </v>
      </c>
      <c r="M109" s="271">
        <f>M110+M111</f>
        <v>0</v>
      </c>
      <c r="N109" s="270" t="str">
        <f t="shared" si="29"/>
        <v xml:space="preserve"> </v>
      </c>
    </row>
    <row r="110" spans="1:14" s="248" customFormat="1" ht="36" x14ac:dyDescent="0.25">
      <c r="A110" s="261">
        <f t="shared" si="30"/>
        <v>104</v>
      </c>
      <c r="B110" s="277" t="s">
        <v>263</v>
      </c>
      <c r="C110" s="261" t="s">
        <v>262</v>
      </c>
      <c r="D110" s="272"/>
      <c r="E110" s="272"/>
      <c r="F110" s="275" t="str">
        <f t="shared" si="25"/>
        <v xml:space="preserve"> </v>
      </c>
      <c r="G110" s="276">
        <f>G74*G38</f>
        <v>0</v>
      </c>
      <c r="H110" s="275" t="str">
        <f t="shared" si="26"/>
        <v xml:space="preserve"> </v>
      </c>
      <c r="I110" s="276">
        <f>I74*I38</f>
        <v>0</v>
      </c>
      <c r="J110" s="275" t="str">
        <f t="shared" si="27"/>
        <v xml:space="preserve"> </v>
      </c>
      <c r="K110" s="276">
        <f>K74*K38</f>
        <v>0</v>
      </c>
      <c r="L110" s="275" t="str">
        <f t="shared" si="28"/>
        <v xml:space="preserve"> </v>
      </c>
      <c r="M110" s="276">
        <f>M74*M38</f>
        <v>0</v>
      </c>
      <c r="N110" s="275" t="str">
        <f t="shared" si="29"/>
        <v xml:space="preserve"> </v>
      </c>
    </row>
    <row r="111" spans="1:14" s="248" customFormat="1" ht="31.2" x14ac:dyDescent="0.25">
      <c r="A111" s="261">
        <f t="shared" si="30"/>
        <v>105</v>
      </c>
      <c r="B111" s="277" t="s">
        <v>261</v>
      </c>
      <c r="C111" s="261" t="s">
        <v>260</v>
      </c>
      <c r="D111" s="272"/>
      <c r="E111" s="272"/>
      <c r="F111" s="275" t="str">
        <f t="shared" si="25"/>
        <v xml:space="preserve"> </v>
      </c>
      <c r="G111" s="276">
        <f>G75*G39</f>
        <v>0</v>
      </c>
      <c r="H111" s="275" t="str">
        <f t="shared" si="26"/>
        <v xml:space="preserve"> </v>
      </c>
      <c r="I111" s="276">
        <f>I75*I39</f>
        <v>0</v>
      </c>
      <c r="J111" s="275" t="str">
        <f t="shared" si="27"/>
        <v xml:space="preserve"> </v>
      </c>
      <c r="K111" s="276">
        <f>K75*K39</f>
        <v>0</v>
      </c>
      <c r="L111" s="275" t="str">
        <f t="shared" si="28"/>
        <v xml:space="preserve"> </v>
      </c>
      <c r="M111" s="276">
        <f>M75*M39</f>
        <v>0</v>
      </c>
      <c r="N111" s="275" t="str">
        <f t="shared" si="29"/>
        <v xml:space="preserve"> </v>
      </c>
    </row>
    <row r="112" spans="1:14" s="265" customFormat="1" ht="54" x14ac:dyDescent="0.25">
      <c r="A112" s="273">
        <f t="shared" si="30"/>
        <v>106</v>
      </c>
      <c r="B112" s="274" t="s">
        <v>259</v>
      </c>
      <c r="C112" s="273" t="s">
        <v>258</v>
      </c>
      <c r="D112" s="272"/>
      <c r="E112" s="272"/>
      <c r="F112" s="270" t="str">
        <f t="shared" si="25"/>
        <v xml:space="preserve"> </v>
      </c>
      <c r="G112" s="271">
        <f>G76*G40</f>
        <v>0</v>
      </c>
      <c r="H112" s="270" t="str">
        <f t="shared" si="26"/>
        <v xml:space="preserve"> </v>
      </c>
      <c r="I112" s="271">
        <f>I76*I40</f>
        <v>0</v>
      </c>
      <c r="J112" s="270" t="str">
        <f t="shared" si="27"/>
        <v xml:space="preserve"> </v>
      </c>
      <c r="K112" s="271">
        <f>K76*K40</f>
        <v>0</v>
      </c>
      <c r="L112" s="270" t="str">
        <f t="shared" si="28"/>
        <v xml:space="preserve"> </v>
      </c>
      <c r="M112" s="271">
        <f>M76*M40</f>
        <v>0</v>
      </c>
      <c r="N112" s="270" t="str">
        <f t="shared" si="29"/>
        <v xml:space="preserve"> </v>
      </c>
    </row>
    <row r="113" spans="1:14" s="191" customFormat="1" ht="31.2" x14ac:dyDescent="0.25">
      <c r="A113" s="273">
        <f t="shared" si="30"/>
        <v>107</v>
      </c>
      <c r="B113" s="274" t="s">
        <v>257</v>
      </c>
      <c r="C113" s="273" t="s">
        <v>256</v>
      </c>
      <c r="D113" s="272"/>
      <c r="E113" s="272"/>
      <c r="F113" s="270" t="str">
        <f t="shared" si="25"/>
        <v xml:space="preserve"> </v>
      </c>
      <c r="G113" s="271">
        <f>G77*G41</f>
        <v>0</v>
      </c>
      <c r="H113" s="270" t="str">
        <f t="shared" si="26"/>
        <v xml:space="preserve"> </v>
      </c>
      <c r="I113" s="271">
        <f>I77*I41</f>
        <v>0</v>
      </c>
      <c r="J113" s="270" t="str">
        <f t="shared" si="27"/>
        <v xml:space="preserve"> </v>
      </c>
      <c r="K113" s="271">
        <f>K77*K41</f>
        <v>0</v>
      </c>
      <c r="L113" s="270" t="str">
        <f t="shared" si="28"/>
        <v xml:space="preserve"> </v>
      </c>
      <c r="M113" s="271">
        <f>M77*M41</f>
        <v>0</v>
      </c>
      <c r="N113" s="270" t="str">
        <f t="shared" si="29"/>
        <v xml:space="preserve"> </v>
      </c>
    </row>
    <row r="114" spans="1:14" s="248" customFormat="1" ht="31.2" x14ac:dyDescent="0.25">
      <c r="A114" s="273">
        <f t="shared" si="30"/>
        <v>108</v>
      </c>
      <c r="B114" s="274" t="s">
        <v>255</v>
      </c>
      <c r="C114" s="273" t="s">
        <v>254</v>
      </c>
      <c r="D114" s="272"/>
      <c r="E114" s="272"/>
      <c r="F114" s="270" t="str">
        <f t="shared" si="25"/>
        <v xml:space="preserve"> </v>
      </c>
      <c r="G114" s="271">
        <f>G78*G42</f>
        <v>0</v>
      </c>
      <c r="H114" s="270" t="str">
        <f t="shared" si="26"/>
        <v xml:space="preserve"> </v>
      </c>
      <c r="I114" s="271">
        <f>I78*I42</f>
        <v>0</v>
      </c>
      <c r="J114" s="270" t="str">
        <f t="shared" si="27"/>
        <v xml:space="preserve"> </v>
      </c>
      <c r="K114" s="271">
        <f>K78*K42</f>
        <v>0</v>
      </c>
      <c r="L114" s="270" t="str">
        <f t="shared" si="28"/>
        <v xml:space="preserve"> </v>
      </c>
      <c r="M114" s="271">
        <f>M78*M42</f>
        <v>0</v>
      </c>
      <c r="N114" s="270" t="str">
        <f t="shared" si="29"/>
        <v xml:space="preserve"> </v>
      </c>
    </row>
    <row r="115" spans="1:14" s="265" customFormat="1" ht="34.799999999999997" x14ac:dyDescent="0.25">
      <c r="A115" s="268">
        <f t="shared" si="30"/>
        <v>109</v>
      </c>
      <c r="B115" s="269" t="s">
        <v>253</v>
      </c>
      <c r="C115" s="268" t="s">
        <v>252</v>
      </c>
      <c r="D115" s="267">
        <f>D79</f>
        <v>0</v>
      </c>
      <c r="E115" s="267">
        <f>E79</f>
        <v>0</v>
      </c>
      <c r="F115" s="266" t="str">
        <f t="shared" si="25"/>
        <v xml:space="preserve"> </v>
      </c>
      <c r="G115" s="267">
        <f>G79</f>
        <v>0</v>
      </c>
      <c r="H115" s="266" t="str">
        <f t="shared" si="26"/>
        <v xml:space="preserve"> </v>
      </c>
      <c r="I115" s="267">
        <f>I79</f>
        <v>0</v>
      </c>
      <c r="J115" s="266" t="str">
        <f t="shared" si="27"/>
        <v xml:space="preserve"> </v>
      </c>
      <c r="K115" s="267">
        <f>K79</f>
        <v>0</v>
      </c>
      <c r="L115" s="266" t="str">
        <f t="shared" si="28"/>
        <v xml:space="preserve"> </v>
      </c>
      <c r="M115" s="267">
        <f>M79</f>
        <v>0</v>
      </c>
      <c r="N115" s="266" t="str">
        <f t="shared" si="29"/>
        <v xml:space="preserve"> </v>
      </c>
    </row>
    <row r="116" spans="1:14" ht="36" x14ac:dyDescent="0.25">
      <c r="A116" s="261">
        <f t="shared" si="30"/>
        <v>110</v>
      </c>
      <c r="B116" s="263" t="s">
        <v>251</v>
      </c>
      <c r="C116" s="261" t="s">
        <v>246</v>
      </c>
      <c r="D116" s="264"/>
      <c r="E116" s="264"/>
      <c r="F116" s="260" t="str">
        <f t="shared" si="25"/>
        <v xml:space="preserve"> </v>
      </c>
      <c r="G116" s="256">
        <f>G115*G117/100</f>
        <v>0</v>
      </c>
      <c r="H116" s="260" t="str">
        <f t="shared" si="26"/>
        <v xml:space="preserve"> </v>
      </c>
      <c r="I116" s="256">
        <f>I115*I117/100</f>
        <v>0</v>
      </c>
      <c r="J116" s="260" t="str">
        <f t="shared" si="27"/>
        <v xml:space="preserve"> </v>
      </c>
      <c r="K116" s="256">
        <f>K115*K117/100</f>
        <v>0</v>
      </c>
      <c r="L116" s="260" t="str">
        <f t="shared" si="28"/>
        <v xml:space="preserve"> </v>
      </c>
      <c r="M116" s="256">
        <f>M115*M117/100</f>
        <v>0</v>
      </c>
      <c r="N116" s="260" t="str">
        <f t="shared" si="29"/>
        <v xml:space="preserve"> </v>
      </c>
    </row>
    <row r="117" spans="1:14" ht="37.5" customHeight="1" x14ac:dyDescent="0.25">
      <c r="A117" s="261">
        <f t="shared" si="30"/>
        <v>111</v>
      </c>
      <c r="B117" s="263" t="s">
        <v>208</v>
      </c>
      <c r="C117" s="261" t="s">
        <v>250</v>
      </c>
      <c r="D117" s="259">
        <f>IF(D115=0,0,D116/D115*100)</f>
        <v>0</v>
      </c>
      <c r="E117" s="259">
        <f>IF(E115=0,0,E116/E115*100)</f>
        <v>0</v>
      </c>
      <c r="F117" s="260"/>
      <c r="G117" s="259">
        <f>AVERAGE(D117,E117)</f>
        <v>0</v>
      </c>
      <c r="H117" s="260" t="str">
        <f t="shared" si="26"/>
        <v xml:space="preserve"> </v>
      </c>
      <c r="I117" s="259">
        <f>G117</f>
        <v>0</v>
      </c>
      <c r="J117" s="260" t="str">
        <f t="shared" si="27"/>
        <v xml:space="preserve"> </v>
      </c>
      <c r="K117" s="259">
        <f>I117</f>
        <v>0</v>
      </c>
      <c r="L117" s="260" t="str">
        <f t="shared" si="28"/>
        <v xml:space="preserve"> </v>
      </c>
      <c r="M117" s="259">
        <f>K117</f>
        <v>0</v>
      </c>
      <c r="N117" s="260" t="str">
        <f t="shared" si="29"/>
        <v xml:space="preserve"> </v>
      </c>
    </row>
    <row r="118" spans="1:14" ht="33" customHeight="1" x14ac:dyDescent="0.25">
      <c r="A118" s="261">
        <f t="shared" si="30"/>
        <v>112</v>
      </c>
      <c r="B118" s="262" t="s">
        <v>101</v>
      </c>
      <c r="C118" s="261" t="s">
        <v>249</v>
      </c>
      <c r="D118" s="258">
        <f>IF(D116=0,0,D120/D116*100)</f>
        <v>0</v>
      </c>
      <c r="E118" s="258">
        <f>IF(E116=0,0,E120/E116*100)</f>
        <v>0</v>
      </c>
      <c r="F118" s="258"/>
      <c r="G118" s="259">
        <f>AVERAGE(D118,E118)</f>
        <v>0</v>
      </c>
      <c r="H118" s="260" t="str">
        <f t="shared" si="26"/>
        <v xml:space="preserve"> </v>
      </c>
      <c r="I118" s="259">
        <f>G118</f>
        <v>0</v>
      </c>
      <c r="J118" s="260" t="str">
        <f t="shared" si="27"/>
        <v xml:space="preserve"> </v>
      </c>
      <c r="K118" s="259">
        <f>I118</f>
        <v>0</v>
      </c>
      <c r="L118" s="260" t="str">
        <f t="shared" si="28"/>
        <v xml:space="preserve"> </v>
      </c>
      <c r="M118" s="259">
        <f>K118</f>
        <v>0</v>
      </c>
      <c r="N118" s="258" t="str">
        <f t="shared" si="29"/>
        <v xml:space="preserve"> </v>
      </c>
    </row>
    <row r="119" spans="1:14" ht="18" x14ac:dyDescent="0.25">
      <c r="A119" s="257">
        <f t="shared" si="30"/>
        <v>113</v>
      </c>
      <c r="B119" s="218" t="s">
        <v>248</v>
      </c>
      <c r="C119" s="224"/>
      <c r="D119" s="256"/>
      <c r="E119" s="256"/>
      <c r="F119" s="254"/>
      <c r="G119" s="256"/>
      <c r="H119" s="254" t="str">
        <f t="shared" si="26"/>
        <v xml:space="preserve"> </v>
      </c>
      <c r="I119" s="256"/>
      <c r="J119" s="254"/>
      <c r="K119" s="256"/>
      <c r="L119" s="254" t="str">
        <f t="shared" si="28"/>
        <v xml:space="preserve"> </v>
      </c>
      <c r="M119" s="255"/>
      <c r="N119" s="254" t="str">
        <f t="shared" si="29"/>
        <v xml:space="preserve"> </v>
      </c>
    </row>
    <row r="120" spans="1:14" s="248" customFormat="1" ht="41.25" customHeight="1" x14ac:dyDescent="0.25">
      <c r="A120" s="252">
        <f t="shared" si="30"/>
        <v>114</v>
      </c>
      <c r="B120" s="253" t="s">
        <v>247</v>
      </c>
      <c r="C120" s="252" t="s">
        <v>246</v>
      </c>
      <c r="D120" s="251"/>
      <c r="E120" s="251"/>
      <c r="F120" s="249" t="str">
        <f>IF(D120=0," ",E120/D120*100)</f>
        <v xml:space="preserve"> </v>
      </c>
      <c r="G120" s="250">
        <f>ROUND(G116*(G118/100)+G119,0)</f>
        <v>0</v>
      </c>
      <c r="H120" s="249" t="str">
        <f t="shared" si="26"/>
        <v xml:space="preserve"> </v>
      </c>
      <c r="I120" s="250">
        <f>ROUND(I116*(I118/100)+I119,0)</f>
        <v>0</v>
      </c>
      <c r="J120" s="249" t="str">
        <f>IF(G120=0," ",I120/G120*100)</f>
        <v xml:space="preserve"> </v>
      </c>
      <c r="K120" s="250">
        <f>ROUND(K116*(K118/100)+K119,0)</f>
        <v>0</v>
      </c>
      <c r="L120" s="249" t="str">
        <f t="shared" si="28"/>
        <v xml:space="preserve"> </v>
      </c>
      <c r="M120" s="250">
        <f>ROUND(M116*(M118/100)+M119,0)</f>
        <v>0</v>
      </c>
      <c r="N120" s="249" t="str">
        <f t="shared" si="29"/>
        <v xml:space="preserve"> </v>
      </c>
    </row>
    <row r="121" spans="1:14" s="191" customFormat="1" ht="18" x14ac:dyDescent="0.25">
      <c r="A121" s="197"/>
      <c r="B121" s="196"/>
      <c r="C121" s="195"/>
      <c r="D121" s="195"/>
      <c r="E121" s="193"/>
      <c r="F121" s="194"/>
      <c r="G121" s="193"/>
      <c r="H121" s="192"/>
      <c r="I121" s="193"/>
      <c r="J121" s="192"/>
      <c r="K121" s="193"/>
      <c r="L121" s="192"/>
      <c r="M121" s="193"/>
      <c r="N121" s="192"/>
    </row>
    <row r="122" spans="1:14" s="190" customFormat="1" ht="18" x14ac:dyDescent="0.35">
      <c r="A122" s="190" t="s">
        <v>177</v>
      </c>
    </row>
    <row r="123" spans="1:14" ht="18" x14ac:dyDescent="0.35">
      <c r="A123" s="247" t="s">
        <v>245</v>
      </c>
    </row>
  </sheetData>
  <mergeCells count="17">
    <mergeCell ref="A5:A6"/>
    <mergeCell ref="B5:B6"/>
    <mergeCell ref="C5:C6"/>
    <mergeCell ref="D5:F5"/>
    <mergeCell ref="G5:G6"/>
    <mergeCell ref="L2:N2"/>
    <mergeCell ref="A1:N1"/>
    <mergeCell ref="I4:J4"/>
    <mergeCell ref="M4:N4"/>
    <mergeCell ref="B3:N3"/>
    <mergeCell ref="N5:N6"/>
    <mergeCell ref="H5:H6"/>
    <mergeCell ref="I5:I6"/>
    <mergeCell ref="J5:J6"/>
    <mergeCell ref="K5:K6"/>
    <mergeCell ref="L5:L6"/>
    <mergeCell ref="M5:M6"/>
  </mergeCells>
  <pageMargins left="0" right="0" top="0" bottom="0" header="0" footer="0"/>
  <pageSetup paperSize="9" scale="44" fitToHeight="0" orientation="portrait" horizontalDpi="300" verticalDpi="300" r:id="rId1"/>
  <rowBreaks count="2" manualBreakCount="2">
    <brk id="42" max="13" man="1"/>
    <brk id="78" max="1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view="pageBreakPreview" zoomScale="75" zoomScaleNormal="70" zoomScaleSheetLayoutView="75" workbookViewId="0">
      <selection activeCell="I3" sqref="I3"/>
    </sheetView>
  </sheetViews>
  <sheetFormatPr defaultColWidth="8.88671875" defaultRowHeight="13.8" x14ac:dyDescent="0.25"/>
  <cols>
    <col min="1" max="1" width="6" style="246" customWidth="1"/>
    <col min="2" max="2" width="49.5546875" style="246" customWidth="1"/>
    <col min="3" max="3" width="16.33203125" style="246" customWidth="1"/>
    <col min="4" max="4" width="17" style="246" customWidth="1"/>
    <col min="5" max="5" width="17.88671875" style="246" customWidth="1"/>
    <col min="6" max="6" width="11.6640625" style="246" customWidth="1"/>
    <col min="7" max="7" width="15.88671875" style="246" customWidth="1"/>
    <col min="8" max="8" width="12.109375" style="246" customWidth="1"/>
    <col min="9" max="9" width="16.88671875" style="246" customWidth="1"/>
    <col min="10" max="10" width="11.5546875" style="246" customWidth="1"/>
    <col min="11" max="11" width="18.33203125" style="246" customWidth="1"/>
    <col min="12" max="12" width="9.6640625" style="246" customWidth="1"/>
    <col min="13" max="13" width="18.33203125" style="246" customWidth="1"/>
    <col min="14" max="14" width="9.88671875" style="246" customWidth="1"/>
    <col min="15" max="16384" width="8.88671875" style="246"/>
  </cols>
  <sheetData>
    <row r="1" spans="1:14" ht="18" x14ac:dyDescent="0.35">
      <c r="A1" s="457">
        <v>93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51.75" customHeight="1" x14ac:dyDescent="0.25">
      <c r="K2" s="298"/>
      <c r="L2" s="447" t="s">
        <v>433</v>
      </c>
      <c r="M2" s="447"/>
      <c r="N2" s="447"/>
    </row>
    <row r="3" spans="1:14" s="283" customFormat="1" ht="34.5" customHeight="1" x14ac:dyDescent="0.25">
      <c r="B3" s="455" t="s">
        <v>432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</row>
    <row r="4" spans="1:14" ht="22.5" customHeight="1" x14ac:dyDescent="0.3">
      <c r="I4" s="297"/>
      <c r="J4" s="458"/>
      <c r="K4" s="458"/>
      <c r="M4" s="456" t="s">
        <v>200</v>
      </c>
      <c r="N4" s="456"/>
    </row>
    <row r="5" spans="1:14" ht="33.75" customHeight="1" x14ac:dyDescent="0.25">
      <c r="A5" s="446" t="s">
        <v>242</v>
      </c>
      <c r="B5" s="446" t="s">
        <v>241</v>
      </c>
      <c r="C5" s="449" t="s">
        <v>240</v>
      </c>
      <c r="D5" s="451" t="s">
        <v>239</v>
      </c>
      <c r="E5" s="451"/>
      <c r="F5" s="451"/>
      <c r="G5" s="446" t="s">
        <v>34</v>
      </c>
      <c r="H5" s="446" t="s">
        <v>238</v>
      </c>
      <c r="I5" s="446" t="s">
        <v>90</v>
      </c>
      <c r="J5" s="446" t="s">
        <v>238</v>
      </c>
      <c r="K5" s="446" t="s">
        <v>89</v>
      </c>
      <c r="L5" s="446" t="s">
        <v>238</v>
      </c>
      <c r="M5" s="446" t="s">
        <v>88</v>
      </c>
      <c r="N5" s="446" t="s">
        <v>238</v>
      </c>
    </row>
    <row r="6" spans="1:14" ht="53.25" customHeight="1" x14ac:dyDescent="0.25">
      <c r="A6" s="446"/>
      <c r="B6" s="446"/>
      <c r="C6" s="450"/>
      <c r="D6" s="244" t="s">
        <v>36</v>
      </c>
      <c r="E6" s="244" t="s">
        <v>35</v>
      </c>
      <c r="F6" s="244" t="s">
        <v>238</v>
      </c>
      <c r="G6" s="446"/>
      <c r="H6" s="446"/>
      <c r="I6" s="446"/>
      <c r="J6" s="446"/>
      <c r="K6" s="446"/>
      <c r="L6" s="446"/>
      <c r="M6" s="446"/>
      <c r="N6" s="446"/>
    </row>
    <row r="7" spans="1:14" s="296" customFormat="1" ht="52.2" x14ac:dyDescent="0.25">
      <c r="A7" s="268">
        <v>1</v>
      </c>
      <c r="B7" s="269" t="s">
        <v>354</v>
      </c>
      <c r="C7" s="268" t="s">
        <v>431</v>
      </c>
      <c r="D7" s="279">
        <f>D8+D14+D18+D21+D27+D28+D31+D34+D37+D40+D41+D42</f>
        <v>0</v>
      </c>
      <c r="E7" s="279">
        <f>E8+E14+E18+E21+E27+E28+E31+E34+E37+E40+E41+E42</f>
        <v>0</v>
      </c>
      <c r="F7" s="266" t="str">
        <f t="shared" ref="F7:F38" si="0">IF(D7=0," ",E7/D7*100)</f>
        <v xml:space="preserve"> </v>
      </c>
      <c r="G7" s="279">
        <f>G8+G14+G18+G21+G27+G28+G31+G34+G37+G40+G41+G42</f>
        <v>0</v>
      </c>
      <c r="H7" s="266" t="str">
        <f t="shared" ref="H7:H38" si="1">IF(E7=0," ",G7/E7*100)</f>
        <v xml:space="preserve"> </v>
      </c>
      <c r="I7" s="279">
        <f>I8+I14+I18+I21+I27+I28+I31+I34+I37+I40+I41+I42</f>
        <v>0</v>
      </c>
      <c r="J7" s="266" t="str">
        <f t="shared" ref="J7:J38" si="2">IF(G7=0," ",I7/G7*100)</f>
        <v xml:space="preserve"> </v>
      </c>
      <c r="K7" s="279">
        <f>K8+K14+K18+K21+K27+K28+K31+K34+K37+K40+K41+K42</f>
        <v>0</v>
      </c>
      <c r="L7" s="266" t="str">
        <f t="shared" ref="L7:L38" si="3">IF(I7=0," ",K7/I7*100)</f>
        <v xml:space="preserve"> </v>
      </c>
      <c r="M7" s="279">
        <f>M8+M14+M18+M21+M27+M28+M31+M34+M37+M40+M41+M42</f>
        <v>0</v>
      </c>
      <c r="N7" s="266" t="str">
        <f t="shared" ref="N7:N38" si="4">IF(K7=0," ",M7/K7*100)</f>
        <v xml:space="preserve"> </v>
      </c>
    </row>
    <row r="8" spans="1:14" s="296" customFormat="1" ht="36" x14ac:dyDescent="0.25">
      <c r="A8" s="273">
        <v>2</v>
      </c>
      <c r="B8" s="274" t="s">
        <v>313</v>
      </c>
      <c r="C8" s="273" t="s">
        <v>430</v>
      </c>
      <c r="D8" s="271">
        <f>D9+D10+D11+D12+D13</f>
        <v>0</v>
      </c>
      <c r="E8" s="271">
        <f>E9+E10+E11+E12+E13</f>
        <v>0</v>
      </c>
      <c r="F8" s="270" t="str">
        <f t="shared" si="0"/>
        <v xml:space="preserve"> </v>
      </c>
      <c r="G8" s="271">
        <f>G9+G10+G11+G12+G13</f>
        <v>0</v>
      </c>
      <c r="H8" s="270" t="str">
        <f t="shared" si="1"/>
        <v xml:space="preserve"> </v>
      </c>
      <c r="I8" s="271">
        <f>I9+I10+I11+I12+I13</f>
        <v>0</v>
      </c>
      <c r="J8" s="270" t="str">
        <f t="shared" si="2"/>
        <v xml:space="preserve"> </v>
      </c>
      <c r="K8" s="271">
        <f>K9+K10+K11+K12+K13</f>
        <v>0</v>
      </c>
      <c r="L8" s="270" t="str">
        <f t="shared" si="3"/>
        <v xml:space="preserve"> </v>
      </c>
      <c r="M8" s="271">
        <f>M9+M10+M11+M12+M13</f>
        <v>0</v>
      </c>
      <c r="N8" s="270" t="str">
        <f t="shared" si="4"/>
        <v xml:space="preserve"> </v>
      </c>
    </row>
    <row r="9" spans="1:14" s="248" customFormat="1" ht="31.2" x14ac:dyDescent="0.25">
      <c r="A9" s="261">
        <v>3</v>
      </c>
      <c r="B9" s="278" t="s">
        <v>263</v>
      </c>
      <c r="C9" s="261" t="s">
        <v>429</v>
      </c>
      <c r="D9" s="272"/>
      <c r="E9" s="272"/>
      <c r="F9" s="275" t="str">
        <f t="shared" si="0"/>
        <v xml:space="preserve"> </v>
      </c>
      <c r="G9" s="272"/>
      <c r="H9" s="275" t="str">
        <f t="shared" si="1"/>
        <v xml:space="preserve"> </v>
      </c>
      <c r="I9" s="276"/>
      <c r="J9" s="275" t="str">
        <f t="shared" si="2"/>
        <v xml:space="preserve"> </v>
      </c>
      <c r="K9" s="276"/>
      <c r="L9" s="275" t="str">
        <f t="shared" si="3"/>
        <v xml:space="preserve"> </v>
      </c>
      <c r="M9" s="276"/>
      <c r="N9" s="275" t="str">
        <f t="shared" si="4"/>
        <v xml:space="preserve"> </v>
      </c>
    </row>
    <row r="10" spans="1:14" s="248" customFormat="1" ht="36" x14ac:dyDescent="0.25">
      <c r="A10" s="261">
        <v>4</v>
      </c>
      <c r="B10" s="278" t="s">
        <v>289</v>
      </c>
      <c r="C10" s="261" t="s">
        <v>428</v>
      </c>
      <c r="D10" s="272"/>
      <c r="E10" s="272"/>
      <c r="F10" s="275" t="str">
        <f t="shared" si="0"/>
        <v xml:space="preserve"> </v>
      </c>
      <c r="G10" s="272"/>
      <c r="H10" s="275" t="str">
        <f t="shared" si="1"/>
        <v xml:space="preserve"> </v>
      </c>
      <c r="I10" s="276"/>
      <c r="J10" s="275" t="str">
        <f t="shared" si="2"/>
        <v xml:space="preserve"> </v>
      </c>
      <c r="K10" s="276"/>
      <c r="L10" s="275" t="str">
        <f t="shared" si="3"/>
        <v xml:space="preserve"> </v>
      </c>
      <c r="M10" s="276"/>
      <c r="N10" s="275" t="str">
        <f t="shared" si="4"/>
        <v xml:space="preserve"> </v>
      </c>
    </row>
    <row r="11" spans="1:14" s="248" customFormat="1" ht="36" x14ac:dyDescent="0.25">
      <c r="A11" s="261">
        <v>5</v>
      </c>
      <c r="B11" s="278" t="s">
        <v>287</v>
      </c>
      <c r="C11" s="261" t="s">
        <v>427</v>
      </c>
      <c r="D11" s="272"/>
      <c r="E11" s="272"/>
      <c r="F11" s="275" t="str">
        <f t="shared" si="0"/>
        <v xml:space="preserve"> </v>
      </c>
      <c r="G11" s="272"/>
      <c r="H11" s="275" t="str">
        <f t="shared" si="1"/>
        <v xml:space="preserve"> </v>
      </c>
      <c r="I11" s="276"/>
      <c r="J11" s="275" t="str">
        <f t="shared" si="2"/>
        <v xml:space="preserve"> </v>
      </c>
      <c r="K11" s="276"/>
      <c r="L11" s="275" t="str">
        <f t="shared" si="3"/>
        <v xml:space="preserve"> </v>
      </c>
      <c r="M11" s="276"/>
      <c r="N11" s="275" t="str">
        <f t="shared" si="4"/>
        <v xml:space="preserve"> </v>
      </c>
    </row>
    <row r="12" spans="1:14" s="248" customFormat="1" ht="36" x14ac:dyDescent="0.25">
      <c r="A12" s="261">
        <v>6</v>
      </c>
      <c r="B12" s="278" t="s">
        <v>285</v>
      </c>
      <c r="C12" s="261" t="s">
        <v>426</v>
      </c>
      <c r="D12" s="272"/>
      <c r="E12" s="272"/>
      <c r="F12" s="275" t="str">
        <f t="shared" si="0"/>
        <v xml:space="preserve"> </v>
      </c>
      <c r="G12" s="272"/>
      <c r="H12" s="275" t="str">
        <f t="shared" si="1"/>
        <v xml:space="preserve"> </v>
      </c>
      <c r="I12" s="276"/>
      <c r="J12" s="275" t="str">
        <f t="shared" si="2"/>
        <v xml:space="preserve"> </v>
      </c>
      <c r="K12" s="276"/>
      <c r="L12" s="275" t="str">
        <f t="shared" si="3"/>
        <v xml:space="preserve"> </v>
      </c>
      <c r="M12" s="276"/>
      <c r="N12" s="275" t="str">
        <f t="shared" si="4"/>
        <v xml:space="preserve"> </v>
      </c>
    </row>
    <row r="13" spans="1:14" s="248" customFormat="1" ht="31.2" x14ac:dyDescent="0.25">
      <c r="A13" s="261">
        <v>7</v>
      </c>
      <c r="B13" s="278" t="s">
        <v>283</v>
      </c>
      <c r="C13" s="261" t="s">
        <v>425</v>
      </c>
      <c r="D13" s="272"/>
      <c r="E13" s="272"/>
      <c r="F13" s="275" t="str">
        <f t="shared" si="0"/>
        <v xml:space="preserve"> </v>
      </c>
      <c r="G13" s="272"/>
      <c r="H13" s="275" t="str">
        <f t="shared" si="1"/>
        <v xml:space="preserve"> </v>
      </c>
      <c r="I13" s="276"/>
      <c r="J13" s="275" t="str">
        <f t="shared" si="2"/>
        <v xml:space="preserve"> </v>
      </c>
      <c r="K13" s="276"/>
      <c r="L13" s="275" t="str">
        <f t="shared" si="3"/>
        <v xml:space="preserve"> </v>
      </c>
      <c r="M13" s="276"/>
      <c r="N13" s="275" t="str">
        <f t="shared" si="4"/>
        <v xml:space="preserve"> </v>
      </c>
    </row>
    <row r="14" spans="1:14" s="248" customFormat="1" ht="36" x14ac:dyDescent="0.25">
      <c r="A14" s="273">
        <v>8</v>
      </c>
      <c r="B14" s="274" t="s">
        <v>306</v>
      </c>
      <c r="C14" s="273" t="s">
        <v>424</v>
      </c>
      <c r="D14" s="271">
        <f>D15+D16+D17</f>
        <v>0</v>
      </c>
      <c r="E14" s="271">
        <f>E15+E16+E17</f>
        <v>0</v>
      </c>
      <c r="F14" s="270" t="str">
        <f t="shared" si="0"/>
        <v xml:space="preserve"> </v>
      </c>
      <c r="G14" s="271">
        <f>G15+G16+G17</f>
        <v>0</v>
      </c>
      <c r="H14" s="270" t="str">
        <f t="shared" si="1"/>
        <v xml:space="preserve"> </v>
      </c>
      <c r="I14" s="271">
        <f>I15+I16+I17</f>
        <v>0</v>
      </c>
      <c r="J14" s="270" t="str">
        <f t="shared" si="2"/>
        <v xml:space="preserve"> </v>
      </c>
      <c r="K14" s="271">
        <f>K15+K16+K17</f>
        <v>0</v>
      </c>
      <c r="L14" s="270" t="str">
        <f t="shared" si="3"/>
        <v xml:space="preserve"> </v>
      </c>
      <c r="M14" s="271">
        <f>M15+M16+M17</f>
        <v>0</v>
      </c>
      <c r="N14" s="270" t="str">
        <f t="shared" si="4"/>
        <v xml:space="preserve"> </v>
      </c>
    </row>
    <row r="15" spans="1:14" s="248" customFormat="1" ht="31.2" x14ac:dyDescent="0.25">
      <c r="A15" s="261">
        <v>9</v>
      </c>
      <c r="B15" s="278" t="s">
        <v>304</v>
      </c>
      <c r="C15" s="261" t="s">
        <v>423</v>
      </c>
      <c r="D15" s="272"/>
      <c r="E15" s="272"/>
      <c r="F15" s="275" t="str">
        <f t="shared" si="0"/>
        <v xml:space="preserve"> </v>
      </c>
      <c r="G15" s="272"/>
      <c r="H15" s="275" t="str">
        <f t="shared" si="1"/>
        <v xml:space="preserve"> </v>
      </c>
      <c r="I15" s="276"/>
      <c r="J15" s="275" t="str">
        <f t="shared" si="2"/>
        <v xml:space="preserve"> </v>
      </c>
      <c r="K15" s="276"/>
      <c r="L15" s="275" t="str">
        <f t="shared" si="3"/>
        <v xml:space="preserve"> </v>
      </c>
      <c r="M15" s="276"/>
      <c r="N15" s="275" t="str">
        <f t="shared" si="4"/>
        <v xml:space="preserve"> </v>
      </c>
    </row>
    <row r="16" spans="1:14" s="248" customFormat="1" ht="36" x14ac:dyDescent="0.25">
      <c r="A16" s="261">
        <v>10</v>
      </c>
      <c r="B16" s="278" t="s">
        <v>302</v>
      </c>
      <c r="C16" s="261" t="s">
        <v>422</v>
      </c>
      <c r="D16" s="272"/>
      <c r="E16" s="272"/>
      <c r="F16" s="275" t="str">
        <f t="shared" si="0"/>
        <v xml:space="preserve"> </v>
      </c>
      <c r="G16" s="272"/>
      <c r="H16" s="275" t="str">
        <f t="shared" si="1"/>
        <v xml:space="preserve"> </v>
      </c>
      <c r="I16" s="276"/>
      <c r="J16" s="275" t="str">
        <f t="shared" si="2"/>
        <v xml:space="preserve"> </v>
      </c>
      <c r="K16" s="276"/>
      <c r="L16" s="275" t="str">
        <f t="shared" si="3"/>
        <v xml:space="preserve"> </v>
      </c>
      <c r="M16" s="276"/>
      <c r="N16" s="275" t="str">
        <f t="shared" si="4"/>
        <v xml:space="preserve"> </v>
      </c>
    </row>
    <row r="17" spans="1:14" s="248" customFormat="1" ht="31.2" x14ac:dyDescent="0.25">
      <c r="A17" s="261">
        <v>11</v>
      </c>
      <c r="B17" s="278" t="s">
        <v>300</v>
      </c>
      <c r="C17" s="261" t="s">
        <v>421</v>
      </c>
      <c r="D17" s="272"/>
      <c r="E17" s="272"/>
      <c r="F17" s="275" t="str">
        <f t="shared" si="0"/>
        <v xml:space="preserve"> </v>
      </c>
      <c r="G17" s="272"/>
      <c r="H17" s="275" t="str">
        <f t="shared" si="1"/>
        <v xml:space="preserve"> </v>
      </c>
      <c r="I17" s="276"/>
      <c r="J17" s="275" t="str">
        <f t="shared" si="2"/>
        <v xml:space="preserve"> </v>
      </c>
      <c r="K17" s="276"/>
      <c r="L17" s="275" t="str">
        <f t="shared" si="3"/>
        <v xml:space="preserve"> </v>
      </c>
      <c r="M17" s="276"/>
      <c r="N17" s="275" t="str">
        <f t="shared" si="4"/>
        <v xml:space="preserve"> </v>
      </c>
    </row>
    <row r="18" spans="1:14" s="248" customFormat="1" ht="31.2" x14ac:dyDescent="0.25">
      <c r="A18" s="295">
        <v>12</v>
      </c>
      <c r="B18" s="274" t="s">
        <v>298</v>
      </c>
      <c r="C18" s="295" t="s">
        <v>420</v>
      </c>
      <c r="D18" s="271">
        <f>D19+D20</f>
        <v>0</v>
      </c>
      <c r="E18" s="271">
        <f>E19+E20</f>
        <v>0</v>
      </c>
      <c r="F18" s="270" t="str">
        <f t="shared" si="0"/>
        <v xml:space="preserve"> </v>
      </c>
      <c r="G18" s="271">
        <f>G19+G20</f>
        <v>0</v>
      </c>
      <c r="H18" s="270" t="str">
        <f t="shared" si="1"/>
        <v xml:space="preserve"> </v>
      </c>
      <c r="I18" s="271">
        <f>I19+I20</f>
        <v>0</v>
      </c>
      <c r="J18" s="270" t="str">
        <f t="shared" si="2"/>
        <v xml:space="preserve"> </v>
      </c>
      <c r="K18" s="271">
        <f>K19+K20</f>
        <v>0</v>
      </c>
      <c r="L18" s="270" t="str">
        <f t="shared" si="3"/>
        <v xml:space="preserve"> </v>
      </c>
      <c r="M18" s="271">
        <f>M19+M20</f>
        <v>0</v>
      </c>
      <c r="N18" s="270" t="str">
        <f t="shared" si="4"/>
        <v xml:space="preserve"> </v>
      </c>
    </row>
    <row r="19" spans="1:14" s="248" customFormat="1" ht="31.2" x14ac:dyDescent="0.25">
      <c r="A19" s="261">
        <v>13</v>
      </c>
      <c r="B19" s="278" t="s">
        <v>296</v>
      </c>
      <c r="C19" s="261" t="s">
        <v>419</v>
      </c>
      <c r="D19" s="272"/>
      <c r="E19" s="272"/>
      <c r="F19" s="275" t="str">
        <f t="shared" si="0"/>
        <v xml:space="preserve"> </v>
      </c>
      <c r="G19" s="272"/>
      <c r="H19" s="275" t="str">
        <f t="shared" si="1"/>
        <v xml:space="preserve"> </v>
      </c>
      <c r="I19" s="276"/>
      <c r="J19" s="275" t="str">
        <f t="shared" si="2"/>
        <v xml:space="preserve"> </v>
      </c>
      <c r="K19" s="276"/>
      <c r="L19" s="275" t="str">
        <f t="shared" si="3"/>
        <v xml:space="preserve"> </v>
      </c>
      <c r="M19" s="276"/>
      <c r="N19" s="275" t="str">
        <f t="shared" si="4"/>
        <v xml:space="preserve"> </v>
      </c>
    </row>
    <row r="20" spans="1:14" s="248" customFormat="1" ht="31.2" x14ac:dyDescent="0.25">
      <c r="A20" s="261">
        <v>14</v>
      </c>
      <c r="B20" s="278" t="s">
        <v>294</v>
      </c>
      <c r="C20" s="261" t="s">
        <v>418</v>
      </c>
      <c r="D20" s="272"/>
      <c r="E20" s="272"/>
      <c r="F20" s="275" t="str">
        <f t="shared" si="0"/>
        <v xml:space="preserve"> </v>
      </c>
      <c r="G20" s="272"/>
      <c r="H20" s="275" t="str">
        <f t="shared" si="1"/>
        <v xml:space="preserve"> </v>
      </c>
      <c r="I20" s="276"/>
      <c r="J20" s="275" t="str">
        <f t="shared" si="2"/>
        <v xml:space="preserve"> </v>
      </c>
      <c r="K20" s="276"/>
      <c r="L20" s="275" t="str">
        <f t="shared" si="3"/>
        <v xml:space="preserve"> </v>
      </c>
      <c r="M20" s="276"/>
      <c r="N20" s="275" t="str">
        <f t="shared" si="4"/>
        <v xml:space="preserve"> </v>
      </c>
    </row>
    <row r="21" spans="1:14" s="248" customFormat="1" ht="36" x14ac:dyDescent="0.25">
      <c r="A21" s="273">
        <v>15</v>
      </c>
      <c r="B21" s="274" t="s">
        <v>292</v>
      </c>
      <c r="C21" s="273" t="s">
        <v>417</v>
      </c>
      <c r="D21" s="271">
        <f>D22+D23+D24+D25+D26</f>
        <v>0</v>
      </c>
      <c r="E21" s="271">
        <f>E22+E23+E24+E25+E26</f>
        <v>0</v>
      </c>
      <c r="F21" s="270" t="str">
        <f t="shared" si="0"/>
        <v xml:space="preserve"> </v>
      </c>
      <c r="G21" s="271">
        <f>G22+G23+G24+G25+G26</f>
        <v>0</v>
      </c>
      <c r="H21" s="270" t="str">
        <f t="shared" si="1"/>
        <v xml:space="preserve"> </v>
      </c>
      <c r="I21" s="271">
        <f>I22+I23+I24+I25+I26</f>
        <v>0</v>
      </c>
      <c r="J21" s="270" t="str">
        <f t="shared" si="2"/>
        <v xml:space="preserve"> </v>
      </c>
      <c r="K21" s="271">
        <f>K22+K23+K24+K25+K26</f>
        <v>0</v>
      </c>
      <c r="L21" s="270" t="str">
        <f t="shared" si="3"/>
        <v xml:space="preserve"> </v>
      </c>
      <c r="M21" s="271">
        <f>M22+M23+M24+M25+M26</f>
        <v>0</v>
      </c>
      <c r="N21" s="270" t="str">
        <f t="shared" si="4"/>
        <v xml:space="preserve"> </v>
      </c>
    </row>
    <row r="22" spans="1:14" s="248" customFormat="1" ht="31.2" x14ac:dyDescent="0.25">
      <c r="A22" s="261">
        <v>16</v>
      </c>
      <c r="B22" s="278" t="s">
        <v>263</v>
      </c>
      <c r="C22" s="261" t="s">
        <v>416</v>
      </c>
      <c r="D22" s="272"/>
      <c r="E22" s="272"/>
      <c r="F22" s="275" t="str">
        <f t="shared" si="0"/>
        <v xml:space="preserve"> </v>
      </c>
      <c r="G22" s="272"/>
      <c r="H22" s="275" t="str">
        <f t="shared" si="1"/>
        <v xml:space="preserve"> </v>
      </c>
      <c r="I22" s="276"/>
      <c r="J22" s="275" t="str">
        <f t="shared" si="2"/>
        <v xml:space="preserve"> </v>
      </c>
      <c r="K22" s="276"/>
      <c r="L22" s="275" t="str">
        <f t="shared" si="3"/>
        <v xml:space="preserve"> </v>
      </c>
      <c r="M22" s="276"/>
      <c r="N22" s="275" t="str">
        <f t="shared" si="4"/>
        <v xml:space="preserve"> </v>
      </c>
    </row>
    <row r="23" spans="1:14" s="248" customFormat="1" ht="36" x14ac:dyDescent="0.25">
      <c r="A23" s="261">
        <v>17</v>
      </c>
      <c r="B23" s="278" t="s">
        <v>289</v>
      </c>
      <c r="C23" s="261" t="s">
        <v>415</v>
      </c>
      <c r="D23" s="272"/>
      <c r="E23" s="272"/>
      <c r="F23" s="275" t="str">
        <f t="shared" si="0"/>
        <v xml:space="preserve"> </v>
      </c>
      <c r="G23" s="272"/>
      <c r="H23" s="275" t="str">
        <f t="shared" si="1"/>
        <v xml:space="preserve"> </v>
      </c>
      <c r="I23" s="276"/>
      <c r="J23" s="275" t="str">
        <f t="shared" si="2"/>
        <v xml:space="preserve"> </v>
      </c>
      <c r="K23" s="276"/>
      <c r="L23" s="275" t="str">
        <f t="shared" si="3"/>
        <v xml:space="preserve"> </v>
      </c>
      <c r="M23" s="276"/>
      <c r="N23" s="275" t="str">
        <f t="shared" si="4"/>
        <v xml:space="preserve"> </v>
      </c>
    </row>
    <row r="24" spans="1:14" s="248" customFormat="1" ht="36" x14ac:dyDescent="0.25">
      <c r="A24" s="261">
        <v>18</v>
      </c>
      <c r="B24" s="278" t="s">
        <v>287</v>
      </c>
      <c r="C24" s="261" t="s">
        <v>414</v>
      </c>
      <c r="D24" s="272"/>
      <c r="E24" s="272"/>
      <c r="F24" s="275" t="str">
        <f t="shared" si="0"/>
        <v xml:space="preserve"> </v>
      </c>
      <c r="G24" s="272"/>
      <c r="H24" s="275" t="str">
        <f t="shared" si="1"/>
        <v xml:space="preserve"> </v>
      </c>
      <c r="I24" s="276"/>
      <c r="J24" s="275" t="str">
        <f t="shared" si="2"/>
        <v xml:space="preserve"> </v>
      </c>
      <c r="K24" s="276"/>
      <c r="L24" s="275" t="str">
        <f t="shared" si="3"/>
        <v xml:space="preserve"> </v>
      </c>
      <c r="M24" s="276"/>
      <c r="N24" s="275" t="str">
        <f t="shared" si="4"/>
        <v xml:space="preserve"> </v>
      </c>
    </row>
    <row r="25" spans="1:14" s="248" customFormat="1" ht="36" x14ac:dyDescent="0.25">
      <c r="A25" s="261">
        <v>19</v>
      </c>
      <c r="B25" s="278" t="s">
        <v>285</v>
      </c>
      <c r="C25" s="261" t="s">
        <v>413</v>
      </c>
      <c r="D25" s="272"/>
      <c r="E25" s="272"/>
      <c r="F25" s="275" t="str">
        <f t="shared" si="0"/>
        <v xml:space="preserve"> </v>
      </c>
      <c r="G25" s="272"/>
      <c r="H25" s="275" t="str">
        <f t="shared" si="1"/>
        <v xml:space="preserve"> </v>
      </c>
      <c r="I25" s="276"/>
      <c r="J25" s="275" t="str">
        <f t="shared" si="2"/>
        <v xml:space="preserve"> </v>
      </c>
      <c r="K25" s="276"/>
      <c r="L25" s="275" t="str">
        <f t="shared" si="3"/>
        <v xml:space="preserve"> </v>
      </c>
      <c r="M25" s="276"/>
      <c r="N25" s="275" t="str">
        <f t="shared" si="4"/>
        <v xml:space="preserve"> </v>
      </c>
    </row>
    <row r="26" spans="1:14" s="248" customFormat="1" ht="31.2" x14ac:dyDescent="0.25">
      <c r="A26" s="261">
        <v>20</v>
      </c>
      <c r="B26" s="278" t="s">
        <v>283</v>
      </c>
      <c r="C26" s="261" t="s">
        <v>412</v>
      </c>
      <c r="D26" s="272"/>
      <c r="E26" s="272"/>
      <c r="F26" s="275" t="str">
        <f t="shared" si="0"/>
        <v xml:space="preserve"> </v>
      </c>
      <c r="G26" s="272"/>
      <c r="H26" s="275" t="str">
        <f t="shared" si="1"/>
        <v xml:space="preserve"> </v>
      </c>
      <c r="I26" s="276"/>
      <c r="J26" s="275" t="str">
        <f t="shared" si="2"/>
        <v xml:space="preserve"> </v>
      </c>
      <c r="K26" s="276"/>
      <c r="L26" s="275" t="str">
        <f t="shared" si="3"/>
        <v xml:space="preserve"> </v>
      </c>
      <c r="M26" s="276"/>
      <c r="N26" s="275" t="str">
        <f t="shared" si="4"/>
        <v xml:space="preserve"> </v>
      </c>
    </row>
    <row r="27" spans="1:14" s="248" customFormat="1" ht="54" x14ac:dyDescent="0.25">
      <c r="A27" s="273">
        <v>21</v>
      </c>
      <c r="B27" s="274" t="s">
        <v>281</v>
      </c>
      <c r="C27" s="273" t="s">
        <v>411</v>
      </c>
      <c r="D27" s="272"/>
      <c r="E27" s="272"/>
      <c r="F27" s="270" t="str">
        <f t="shared" si="0"/>
        <v xml:space="preserve"> </v>
      </c>
      <c r="G27" s="272"/>
      <c r="H27" s="270" t="str">
        <f t="shared" si="1"/>
        <v xml:space="preserve"> </v>
      </c>
      <c r="I27" s="271"/>
      <c r="J27" s="270" t="str">
        <f t="shared" si="2"/>
        <v xml:space="preserve"> </v>
      </c>
      <c r="K27" s="271"/>
      <c r="L27" s="270" t="str">
        <f t="shared" si="3"/>
        <v xml:space="preserve"> </v>
      </c>
      <c r="M27" s="271"/>
      <c r="N27" s="270" t="str">
        <f t="shared" si="4"/>
        <v xml:space="preserve"> </v>
      </c>
    </row>
    <row r="28" spans="1:14" s="248" customFormat="1" ht="36" x14ac:dyDescent="0.25">
      <c r="A28" s="273">
        <v>22</v>
      </c>
      <c r="B28" s="274" t="s">
        <v>279</v>
      </c>
      <c r="C28" s="273" t="s">
        <v>410</v>
      </c>
      <c r="D28" s="271">
        <f>D29+D30</f>
        <v>0</v>
      </c>
      <c r="E28" s="271">
        <f>E29+E30</f>
        <v>0</v>
      </c>
      <c r="F28" s="270" t="str">
        <f t="shared" si="0"/>
        <v xml:space="preserve"> </v>
      </c>
      <c r="G28" s="271">
        <f>G29+G30</f>
        <v>0</v>
      </c>
      <c r="H28" s="270" t="str">
        <f t="shared" si="1"/>
        <v xml:space="preserve"> </v>
      </c>
      <c r="I28" s="271">
        <f>I29+I30</f>
        <v>0</v>
      </c>
      <c r="J28" s="270" t="str">
        <f t="shared" si="2"/>
        <v xml:space="preserve"> </v>
      </c>
      <c r="K28" s="271">
        <f>K29+K30</f>
        <v>0</v>
      </c>
      <c r="L28" s="270" t="str">
        <f t="shared" si="3"/>
        <v xml:space="preserve"> </v>
      </c>
      <c r="M28" s="271">
        <f>M29+M30</f>
        <v>0</v>
      </c>
      <c r="N28" s="270" t="str">
        <f t="shared" si="4"/>
        <v xml:space="preserve"> </v>
      </c>
    </row>
    <row r="29" spans="1:14" s="248" customFormat="1" ht="31.2" x14ac:dyDescent="0.25">
      <c r="A29" s="261">
        <v>23</v>
      </c>
      <c r="B29" s="278" t="s">
        <v>277</v>
      </c>
      <c r="C29" s="261" t="s">
        <v>409</v>
      </c>
      <c r="D29" s="272"/>
      <c r="E29" s="272"/>
      <c r="F29" s="275" t="str">
        <f t="shared" si="0"/>
        <v xml:space="preserve"> </v>
      </c>
      <c r="G29" s="272"/>
      <c r="H29" s="275" t="str">
        <f t="shared" si="1"/>
        <v xml:space="preserve"> </v>
      </c>
      <c r="I29" s="276"/>
      <c r="J29" s="275" t="str">
        <f t="shared" si="2"/>
        <v xml:space="preserve"> </v>
      </c>
      <c r="K29" s="276"/>
      <c r="L29" s="275" t="str">
        <f t="shared" si="3"/>
        <v xml:space="preserve"> </v>
      </c>
      <c r="M29" s="276"/>
      <c r="N29" s="275" t="str">
        <f t="shared" si="4"/>
        <v xml:space="preserve"> </v>
      </c>
    </row>
    <row r="30" spans="1:14" s="248" customFormat="1" ht="31.2" x14ac:dyDescent="0.25">
      <c r="A30" s="261">
        <v>24</v>
      </c>
      <c r="B30" s="278" t="s">
        <v>275</v>
      </c>
      <c r="C30" s="261" t="s">
        <v>408</v>
      </c>
      <c r="D30" s="272"/>
      <c r="E30" s="272"/>
      <c r="F30" s="275" t="str">
        <f t="shared" si="0"/>
        <v xml:space="preserve"> </v>
      </c>
      <c r="G30" s="272"/>
      <c r="H30" s="275" t="str">
        <f t="shared" si="1"/>
        <v xml:space="preserve"> </v>
      </c>
      <c r="I30" s="276"/>
      <c r="J30" s="275" t="str">
        <f t="shared" si="2"/>
        <v xml:space="preserve"> </v>
      </c>
      <c r="K30" s="276"/>
      <c r="L30" s="275" t="str">
        <f t="shared" si="3"/>
        <v xml:space="preserve"> </v>
      </c>
      <c r="M30" s="276"/>
      <c r="N30" s="275" t="str">
        <f t="shared" si="4"/>
        <v xml:space="preserve"> </v>
      </c>
    </row>
    <row r="31" spans="1:14" s="248" customFormat="1" ht="54" x14ac:dyDescent="0.25">
      <c r="A31" s="273">
        <v>25</v>
      </c>
      <c r="B31" s="274" t="s">
        <v>273</v>
      </c>
      <c r="C31" s="273" t="s">
        <v>407</v>
      </c>
      <c r="D31" s="271">
        <f>D32+D33</f>
        <v>0</v>
      </c>
      <c r="E31" s="271">
        <f>E32+E33</f>
        <v>0</v>
      </c>
      <c r="F31" s="270" t="str">
        <f t="shared" si="0"/>
        <v xml:space="preserve"> </v>
      </c>
      <c r="G31" s="271">
        <f>G32+G33</f>
        <v>0</v>
      </c>
      <c r="H31" s="270" t="str">
        <f t="shared" si="1"/>
        <v xml:space="preserve"> </v>
      </c>
      <c r="I31" s="271">
        <f>I32+I33</f>
        <v>0</v>
      </c>
      <c r="J31" s="270" t="str">
        <f t="shared" si="2"/>
        <v xml:space="preserve"> </v>
      </c>
      <c r="K31" s="271">
        <f>K32+K33</f>
        <v>0</v>
      </c>
      <c r="L31" s="270" t="str">
        <f t="shared" si="3"/>
        <v xml:space="preserve"> </v>
      </c>
      <c r="M31" s="271">
        <f>M32+M33</f>
        <v>0</v>
      </c>
      <c r="N31" s="270" t="str">
        <f t="shared" si="4"/>
        <v xml:space="preserve"> </v>
      </c>
    </row>
    <row r="32" spans="1:14" s="248" customFormat="1" ht="31.2" x14ac:dyDescent="0.25">
      <c r="A32" s="261">
        <v>26</v>
      </c>
      <c r="B32" s="278" t="s">
        <v>263</v>
      </c>
      <c r="C32" s="261" t="s">
        <v>406</v>
      </c>
      <c r="D32" s="272"/>
      <c r="E32" s="272"/>
      <c r="F32" s="275" t="str">
        <f t="shared" si="0"/>
        <v xml:space="preserve"> </v>
      </c>
      <c r="G32" s="272"/>
      <c r="H32" s="275" t="str">
        <f t="shared" si="1"/>
        <v xml:space="preserve"> </v>
      </c>
      <c r="I32" s="276"/>
      <c r="J32" s="275" t="str">
        <f t="shared" si="2"/>
        <v xml:space="preserve"> </v>
      </c>
      <c r="K32" s="276"/>
      <c r="L32" s="275" t="str">
        <f t="shared" si="3"/>
        <v xml:space="preserve"> </v>
      </c>
      <c r="M32" s="276"/>
      <c r="N32" s="275" t="str">
        <f t="shared" si="4"/>
        <v xml:space="preserve"> </v>
      </c>
    </row>
    <row r="33" spans="1:14" s="248" customFormat="1" ht="31.2" x14ac:dyDescent="0.25">
      <c r="A33" s="261">
        <v>27</v>
      </c>
      <c r="B33" s="278" t="s">
        <v>261</v>
      </c>
      <c r="C33" s="261" t="s">
        <v>405</v>
      </c>
      <c r="D33" s="272"/>
      <c r="E33" s="272"/>
      <c r="F33" s="275" t="str">
        <f t="shared" si="0"/>
        <v xml:space="preserve"> </v>
      </c>
      <c r="G33" s="272"/>
      <c r="H33" s="275" t="str">
        <f t="shared" si="1"/>
        <v xml:space="preserve"> </v>
      </c>
      <c r="I33" s="276"/>
      <c r="J33" s="275" t="str">
        <f t="shared" si="2"/>
        <v xml:space="preserve"> </v>
      </c>
      <c r="K33" s="276"/>
      <c r="L33" s="275" t="str">
        <f t="shared" si="3"/>
        <v xml:space="preserve"> </v>
      </c>
      <c r="M33" s="276"/>
      <c r="N33" s="275" t="str">
        <f t="shared" si="4"/>
        <v xml:space="preserve"> </v>
      </c>
    </row>
    <row r="34" spans="1:14" s="248" customFormat="1" ht="36" x14ac:dyDescent="0.25">
      <c r="A34" s="273">
        <v>28</v>
      </c>
      <c r="B34" s="274" t="s">
        <v>269</v>
      </c>
      <c r="C34" s="273" t="s">
        <v>404</v>
      </c>
      <c r="D34" s="271">
        <f>D35+D36</f>
        <v>0</v>
      </c>
      <c r="E34" s="271">
        <f>E35+E36</f>
        <v>0</v>
      </c>
      <c r="F34" s="270" t="str">
        <f t="shared" si="0"/>
        <v xml:space="preserve"> </v>
      </c>
      <c r="G34" s="271">
        <f>G35+G36</f>
        <v>0</v>
      </c>
      <c r="H34" s="270" t="str">
        <f t="shared" si="1"/>
        <v xml:space="preserve"> </v>
      </c>
      <c r="I34" s="271">
        <f>I35+I36</f>
        <v>0</v>
      </c>
      <c r="J34" s="270" t="str">
        <f t="shared" si="2"/>
        <v xml:space="preserve"> </v>
      </c>
      <c r="K34" s="271">
        <f>K35+K36</f>
        <v>0</v>
      </c>
      <c r="L34" s="270" t="str">
        <f t="shared" si="3"/>
        <v xml:space="preserve"> </v>
      </c>
      <c r="M34" s="271">
        <f>M35+M36</f>
        <v>0</v>
      </c>
      <c r="N34" s="270" t="str">
        <f t="shared" si="4"/>
        <v xml:space="preserve"> </v>
      </c>
    </row>
    <row r="35" spans="1:14" s="248" customFormat="1" ht="31.2" x14ac:dyDescent="0.25">
      <c r="A35" s="261">
        <v>29</v>
      </c>
      <c r="B35" s="278" t="s">
        <v>263</v>
      </c>
      <c r="C35" s="261" t="s">
        <v>403</v>
      </c>
      <c r="D35" s="272"/>
      <c r="E35" s="272"/>
      <c r="F35" s="275" t="str">
        <f t="shared" si="0"/>
        <v xml:space="preserve"> </v>
      </c>
      <c r="G35" s="272"/>
      <c r="H35" s="275" t="str">
        <f t="shared" si="1"/>
        <v xml:space="preserve"> </v>
      </c>
      <c r="I35" s="276"/>
      <c r="J35" s="275" t="str">
        <f t="shared" si="2"/>
        <v xml:space="preserve"> </v>
      </c>
      <c r="K35" s="276"/>
      <c r="L35" s="275" t="str">
        <f t="shared" si="3"/>
        <v xml:space="preserve"> </v>
      </c>
      <c r="M35" s="276"/>
      <c r="N35" s="275" t="str">
        <f t="shared" si="4"/>
        <v xml:space="preserve"> </v>
      </c>
    </row>
    <row r="36" spans="1:14" s="248" customFormat="1" ht="31.2" x14ac:dyDescent="0.25">
      <c r="A36" s="261">
        <v>30</v>
      </c>
      <c r="B36" s="278" t="s">
        <v>261</v>
      </c>
      <c r="C36" s="261" t="s">
        <v>402</v>
      </c>
      <c r="D36" s="272"/>
      <c r="E36" s="272"/>
      <c r="F36" s="275" t="str">
        <f t="shared" si="0"/>
        <v xml:space="preserve"> </v>
      </c>
      <c r="G36" s="272"/>
      <c r="H36" s="275" t="str">
        <f t="shared" si="1"/>
        <v xml:space="preserve"> </v>
      </c>
      <c r="I36" s="276"/>
      <c r="J36" s="275" t="str">
        <f t="shared" si="2"/>
        <v xml:space="preserve"> </v>
      </c>
      <c r="K36" s="276"/>
      <c r="L36" s="275" t="str">
        <f t="shared" si="3"/>
        <v xml:space="preserve"> </v>
      </c>
      <c r="M36" s="276"/>
      <c r="N36" s="275" t="str">
        <f t="shared" si="4"/>
        <v xml:space="preserve"> </v>
      </c>
    </row>
    <row r="37" spans="1:14" s="248" customFormat="1" ht="31.2" x14ac:dyDescent="0.25">
      <c r="A37" s="273">
        <v>31</v>
      </c>
      <c r="B37" s="274" t="s">
        <v>265</v>
      </c>
      <c r="C37" s="273" t="s">
        <v>401</v>
      </c>
      <c r="D37" s="271">
        <f>D38+D39</f>
        <v>0</v>
      </c>
      <c r="E37" s="271">
        <f>E38+E39</f>
        <v>0</v>
      </c>
      <c r="F37" s="270" t="str">
        <f t="shared" si="0"/>
        <v xml:space="preserve"> </v>
      </c>
      <c r="G37" s="271">
        <f>G38+G39</f>
        <v>0</v>
      </c>
      <c r="H37" s="270" t="str">
        <f t="shared" si="1"/>
        <v xml:space="preserve"> </v>
      </c>
      <c r="I37" s="271">
        <f>I38+I39</f>
        <v>0</v>
      </c>
      <c r="J37" s="270" t="str">
        <f t="shared" si="2"/>
        <v xml:space="preserve"> </v>
      </c>
      <c r="K37" s="271">
        <f>K38+K39</f>
        <v>0</v>
      </c>
      <c r="L37" s="270" t="str">
        <f t="shared" si="3"/>
        <v xml:space="preserve"> </v>
      </c>
      <c r="M37" s="271">
        <f>M38+M39</f>
        <v>0</v>
      </c>
      <c r="N37" s="270" t="str">
        <f t="shared" si="4"/>
        <v xml:space="preserve"> </v>
      </c>
    </row>
    <row r="38" spans="1:14" s="248" customFormat="1" ht="31.2" x14ac:dyDescent="0.25">
      <c r="A38" s="261">
        <v>32</v>
      </c>
      <c r="B38" s="278" t="s">
        <v>263</v>
      </c>
      <c r="C38" s="261" t="s">
        <v>400</v>
      </c>
      <c r="D38" s="272"/>
      <c r="E38" s="272"/>
      <c r="F38" s="275" t="str">
        <f t="shared" si="0"/>
        <v xml:space="preserve"> </v>
      </c>
      <c r="G38" s="272"/>
      <c r="H38" s="275" t="str">
        <f t="shared" si="1"/>
        <v xml:space="preserve"> </v>
      </c>
      <c r="I38" s="276"/>
      <c r="J38" s="275" t="str">
        <f t="shared" si="2"/>
        <v xml:space="preserve"> </v>
      </c>
      <c r="K38" s="276"/>
      <c r="L38" s="275" t="str">
        <f t="shared" si="3"/>
        <v xml:space="preserve"> </v>
      </c>
      <c r="M38" s="276"/>
      <c r="N38" s="275" t="str">
        <f t="shared" si="4"/>
        <v xml:space="preserve"> </v>
      </c>
    </row>
    <row r="39" spans="1:14" s="248" customFormat="1" ht="31.2" x14ac:dyDescent="0.25">
      <c r="A39" s="261">
        <v>33</v>
      </c>
      <c r="B39" s="278" t="s">
        <v>261</v>
      </c>
      <c r="C39" s="261" t="s">
        <v>399</v>
      </c>
      <c r="D39" s="272"/>
      <c r="E39" s="272"/>
      <c r="F39" s="275" t="str">
        <f t="shared" ref="F39:F70" si="5">IF(D39=0," ",E39/D39*100)</f>
        <v xml:space="preserve"> </v>
      </c>
      <c r="G39" s="272"/>
      <c r="H39" s="275" t="str">
        <f t="shared" ref="H39:H70" si="6">IF(E39=0," ",G39/E39*100)</f>
        <v xml:space="preserve"> </v>
      </c>
      <c r="I39" s="276"/>
      <c r="J39" s="275" t="str">
        <f t="shared" ref="J39:J70" si="7">IF(G39=0," ",I39/G39*100)</f>
        <v xml:space="preserve"> </v>
      </c>
      <c r="K39" s="276"/>
      <c r="L39" s="275" t="str">
        <f t="shared" ref="L39:L70" si="8">IF(I39=0," ",K39/I39*100)</f>
        <v xml:space="preserve"> </v>
      </c>
      <c r="M39" s="276"/>
      <c r="N39" s="275" t="str">
        <f t="shared" ref="N39:N70" si="9">IF(K39=0," ",M39/K39*100)</f>
        <v xml:space="preserve"> </v>
      </c>
    </row>
    <row r="40" spans="1:14" s="248" customFormat="1" ht="54" x14ac:dyDescent="0.25">
      <c r="A40" s="273">
        <v>34</v>
      </c>
      <c r="B40" s="274" t="s">
        <v>259</v>
      </c>
      <c r="C40" s="273" t="s">
        <v>398</v>
      </c>
      <c r="D40" s="272"/>
      <c r="E40" s="272"/>
      <c r="F40" s="270" t="str">
        <f t="shared" si="5"/>
        <v xml:space="preserve"> </v>
      </c>
      <c r="G40" s="272"/>
      <c r="H40" s="270" t="str">
        <f t="shared" si="6"/>
        <v xml:space="preserve"> </v>
      </c>
      <c r="I40" s="271"/>
      <c r="J40" s="270" t="str">
        <f t="shared" si="7"/>
        <v xml:space="preserve"> </v>
      </c>
      <c r="K40" s="271"/>
      <c r="L40" s="270" t="str">
        <f t="shared" si="8"/>
        <v xml:space="preserve"> </v>
      </c>
      <c r="M40" s="271"/>
      <c r="N40" s="270" t="str">
        <f t="shared" si="9"/>
        <v xml:space="preserve"> </v>
      </c>
    </row>
    <row r="41" spans="1:14" s="248" customFormat="1" ht="31.2" x14ac:dyDescent="0.25">
      <c r="A41" s="273">
        <v>35</v>
      </c>
      <c r="B41" s="274" t="s">
        <v>257</v>
      </c>
      <c r="C41" s="273" t="s">
        <v>397</v>
      </c>
      <c r="D41" s="272"/>
      <c r="E41" s="272"/>
      <c r="F41" s="270" t="str">
        <f t="shared" si="5"/>
        <v xml:space="preserve"> </v>
      </c>
      <c r="G41" s="272"/>
      <c r="H41" s="270" t="str">
        <f t="shared" si="6"/>
        <v xml:space="preserve"> </v>
      </c>
      <c r="I41" s="271"/>
      <c r="J41" s="270" t="str">
        <f t="shared" si="7"/>
        <v xml:space="preserve"> </v>
      </c>
      <c r="K41" s="271"/>
      <c r="L41" s="270" t="str">
        <f t="shared" si="8"/>
        <v xml:space="preserve"> </v>
      </c>
      <c r="M41" s="271"/>
      <c r="N41" s="270" t="str">
        <f t="shared" si="9"/>
        <v xml:space="preserve"> </v>
      </c>
    </row>
    <row r="42" spans="1:14" s="248" customFormat="1" ht="31.2" x14ac:dyDescent="0.25">
      <c r="A42" s="273">
        <v>36</v>
      </c>
      <c r="B42" s="274" t="s">
        <v>255</v>
      </c>
      <c r="C42" s="273" t="s">
        <v>396</v>
      </c>
      <c r="D42" s="272"/>
      <c r="E42" s="272"/>
      <c r="F42" s="270" t="str">
        <f t="shared" si="5"/>
        <v xml:space="preserve"> </v>
      </c>
      <c r="G42" s="272"/>
      <c r="H42" s="270" t="str">
        <f t="shared" si="6"/>
        <v xml:space="preserve"> </v>
      </c>
      <c r="I42" s="271"/>
      <c r="J42" s="270" t="str">
        <f t="shared" si="7"/>
        <v xml:space="preserve"> </v>
      </c>
      <c r="K42" s="271"/>
      <c r="L42" s="270" t="str">
        <f t="shared" si="8"/>
        <v xml:space="preserve"> </v>
      </c>
      <c r="M42" s="271"/>
      <c r="N42" s="270" t="str">
        <f t="shared" si="9"/>
        <v xml:space="preserve"> </v>
      </c>
    </row>
    <row r="43" spans="1:14" s="248" customFormat="1" ht="52.2" x14ac:dyDescent="0.25">
      <c r="A43" s="268">
        <f t="shared" ref="A43:A74" si="10">A42+1</f>
        <v>37</v>
      </c>
      <c r="B43" s="269" t="s">
        <v>316</v>
      </c>
      <c r="C43" s="268" t="s">
        <v>395</v>
      </c>
      <c r="D43" s="279">
        <f>D44+D50+D54+D57+D63+D64+D67+D70+D73+D76+D77+D78</f>
        <v>0</v>
      </c>
      <c r="E43" s="279">
        <f>E44+E50+E54+E57+E63+E64+E67+E70+E73+E76+E77+E78</f>
        <v>0</v>
      </c>
      <c r="F43" s="266" t="str">
        <f t="shared" si="5"/>
        <v xml:space="preserve"> </v>
      </c>
      <c r="G43" s="279">
        <f>G44+G50+G54+G57+G63+G64+G67+G70+G73+G76+G77+G78</f>
        <v>0</v>
      </c>
      <c r="H43" s="266" t="str">
        <f t="shared" si="6"/>
        <v xml:space="preserve"> </v>
      </c>
      <c r="I43" s="279">
        <f>I44+I50+I54+I57+I63+I64+I67+I70+I73+I76+I77+I78</f>
        <v>0</v>
      </c>
      <c r="J43" s="266" t="str">
        <f t="shared" si="7"/>
        <v xml:space="preserve"> </v>
      </c>
      <c r="K43" s="279">
        <f>K44+K50+K54+K57+K63+K64+K67+K70+K73+K76+K77+K78</f>
        <v>0</v>
      </c>
      <c r="L43" s="266" t="str">
        <f t="shared" si="8"/>
        <v xml:space="preserve"> </v>
      </c>
      <c r="M43" s="279">
        <f>M44+M50+M54+M57+M63+M64+M67+M70+M73+M76+M77+M78</f>
        <v>0</v>
      </c>
      <c r="N43" s="266" t="str">
        <f t="shared" si="9"/>
        <v xml:space="preserve"> </v>
      </c>
    </row>
    <row r="44" spans="1:14" s="248" customFormat="1" ht="36" x14ac:dyDescent="0.25">
      <c r="A44" s="273">
        <f t="shared" si="10"/>
        <v>38</v>
      </c>
      <c r="B44" s="274" t="s">
        <v>313</v>
      </c>
      <c r="C44" s="273" t="s">
        <v>394</v>
      </c>
      <c r="D44" s="271">
        <f>D45+D46+D47+D48+D49</f>
        <v>0</v>
      </c>
      <c r="E44" s="271">
        <f>E45+E46+E47+E48+E49</f>
        <v>0</v>
      </c>
      <c r="F44" s="270" t="str">
        <f t="shared" si="5"/>
        <v xml:space="preserve"> </v>
      </c>
      <c r="G44" s="271">
        <f>G45+G46+G47+G48+G49</f>
        <v>0</v>
      </c>
      <c r="H44" s="270" t="str">
        <f t="shared" si="6"/>
        <v xml:space="preserve"> </v>
      </c>
      <c r="I44" s="271">
        <f>I45+I46+I47+I48+I49</f>
        <v>0</v>
      </c>
      <c r="J44" s="270" t="str">
        <f t="shared" si="7"/>
        <v xml:space="preserve"> </v>
      </c>
      <c r="K44" s="271">
        <f>K45+K46+K47+K48+K49</f>
        <v>0</v>
      </c>
      <c r="L44" s="270" t="str">
        <f t="shared" si="8"/>
        <v xml:space="preserve"> </v>
      </c>
      <c r="M44" s="271">
        <f>M45+M46+M47+M48+M49</f>
        <v>0</v>
      </c>
      <c r="N44" s="270" t="str">
        <f t="shared" si="9"/>
        <v xml:space="preserve"> </v>
      </c>
    </row>
    <row r="45" spans="1:14" s="248" customFormat="1" ht="31.2" x14ac:dyDescent="0.25">
      <c r="A45" s="261">
        <f t="shared" si="10"/>
        <v>39</v>
      </c>
      <c r="B45" s="278" t="s">
        <v>263</v>
      </c>
      <c r="C45" s="261" t="s">
        <v>393</v>
      </c>
      <c r="D45" s="276">
        <f t="shared" ref="D45:E49" si="11">IF(D9=0,0,D81/D9)</f>
        <v>0</v>
      </c>
      <c r="E45" s="276">
        <f t="shared" si="11"/>
        <v>0</v>
      </c>
      <c r="F45" s="275" t="str">
        <f t="shared" si="5"/>
        <v xml:space="preserve"> </v>
      </c>
      <c r="G45" s="276">
        <f>IF(G9=0,0,G81/G9)</f>
        <v>0</v>
      </c>
      <c r="H45" s="275" t="str">
        <f t="shared" si="6"/>
        <v xml:space="preserve"> </v>
      </c>
      <c r="I45" s="276"/>
      <c r="J45" s="275" t="str">
        <f t="shared" si="7"/>
        <v xml:space="preserve"> </v>
      </c>
      <c r="K45" s="276"/>
      <c r="L45" s="275" t="str">
        <f t="shared" si="8"/>
        <v xml:space="preserve"> </v>
      </c>
      <c r="M45" s="276"/>
      <c r="N45" s="275" t="str">
        <f t="shared" si="9"/>
        <v xml:space="preserve"> </v>
      </c>
    </row>
    <row r="46" spans="1:14" s="248" customFormat="1" ht="36" x14ac:dyDescent="0.25">
      <c r="A46" s="261">
        <f t="shared" si="10"/>
        <v>40</v>
      </c>
      <c r="B46" s="278" t="s">
        <v>289</v>
      </c>
      <c r="C46" s="261" t="s">
        <v>392</v>
      </c>
      <c r="D46" s="276">
        <f t="shared" si="11"/>
        <v>0</v>
      </c>
      <c r="E46" s="276">
        <f t="shared" si="11"/>
        <v>0</v>
      </c>
      <c r="F46" s="275" t="str">
        <f t="shared" si="5"/>
        <v xml:space="preserve"> </v>
      </c>
      <c r="G46" s="276">
        <f>IF(G10=0,0,G82/G10)</f>
        <v>0</v>
      </c>
      <c r="H46" s="275" t="str">
        <f t="shared" si="6"/>
        <v xml:space="preserve"> </v>
      </c>
      <c r="I46" s="276"/>
      <c r="J46" s="275" t="str">
        <f t="shared" si="7"/>
        <v xml:space="preserve"> </v>
      </c>
      <c r="K46" s="276"/>
      <c r="L46" s="275" t="str">
        <f t="shared" si="8"/>
        <v xml:space="preserve"> </v>
      </c>
      <c r="M46" s="276"/>
      <c r="N46" s="275" t="str">
        <f t="shared" si="9"/>
        <v xml:space="preserve"> </v>
      </c>
    </row>
    <row r="47" spans="1:14" s="248" customFormat="1" ht="36" x14ac:dyDescent="0.25">
      <c r="A47" s="261">
        <f t="shared" si="10"/>
        <v>41</v>
      </c>
      <c r="B47" s="278" t="s">
        <v>287</v>
      </c>
      <c r="C47" s="261" t="s">
        <v>391</v>
      </c>
      <c r="D47" s="276">
        <f t="shared" si="11"/>
        <v>0</v>
      </c>
      <c r="E47" s="276">
        <f t="shared" si="11"/>
        <v>0</v>
      </c>
      <c r="F47" s="275" t="str">
        <f t="shared" si="5"/>
        <v xml:space="preserve"> </v>
      </c>
      <c r="G47" s="276">
        <f>IF(G11=0,0,G83/G11)</f>
        <v>0</v>
      </c>
      <c r="H47" s="275" t="str">
        <f t="shared" si="6"/>
        <v xml:space="preserve"> </v>
      </c>
      <c r="I47" s="276"/>
      <c r="J47" s="275" t="str">
        <f t="shared" si="7"/>
        <v xml:space="preserve"> </v>
      </c>
      <c r="K47" s="276"/>
      <c r="L47" s="275" t="str">
        <f t="shared" si="8"/>
        <v xml:space="preserve"> </v>
      </c>
      <c r="M47" s="276"/>
      <c r="N47" s="275" t="str">
        <f t="shared" si="9"/>
        <v xml:space="preserve"> </v>
      </c>
    </row>
    <row r="48" spans="1:14" s="248" customFormat="1" ht="36" x14ac:dyDescent="0.25">
      <c r="A48" s="261">
        <f t="shared" si="10"/>
        <v>42</v>
      </c>
      <c r="B48" s="278" t="s">
        <v>285</v>
      </c>
      <c r="C48" s="261" t="s">
        <v>390</v>
      </c>
      <c r="D48" s="276">
        <f t="shared" si="11"/>
        <v>0</v>
      </c>
      <c r="E48" s="276">
        <f t="shared" si="11"/>
        <v>0</v>
      </c>
      <c r="F48" s="275" t="str">
        <f t="shared" si="5"/>
        <v xml:space="preserve"> </v>
      </c>
      <c r="G48" s="276">
        <f>IF(G12=0,0,G84/G12)</f>
        <v>0</v>
      </c>
      <c r="H48" s="275" t="str">
        <f t="shared" si="6"/>
        <v xml:space="preserve"> </v>
      </c>
      <c r="I48" s="276"/>
      <c r="J48" s="275" t="str">
        <f t="shared" si="7"/>
        <v xml:space="preserve"> </v>
      </c>
      <c r="K48" s="276"/>
      <c r="L48" s="275" t="str">
        <f t="shared" si="8"/>
        <v xml:space="preserve"> </v>
      </c>
      <c r="M48" s="276"/>
      <c r="N48" s="275" t="str">
        <f t="shared" si="9"/>
        <v xml:space="preserve"> </v>
      </c>
    </row>
    <row r="49" spans="1:14" s="248" customFormat="1" ht="31.2" x14ac:dyDescent="0.25">
      <c r="A49" s="261">
        <f t="shared" si="10"/>
        <v>43</v>
      </c>
      <c r="B49" s="278" t="s">
        <v>283</v>
      </c>
      <c r="C49" s="261" t="s">
        <v>389</v>
      </c>
      <c r="D49" s="276">
        <f t="shared" si="11"/>
        <v>0</v>
      </c>
      <c r="E49" s="276">
        <f t="shared" si="11"/>
        <v>0</v>
      </c>
      <c r="F49" s="275" t="str">
        <f t="shared" si="5"/>
        <v xml:space="preserve"> </v>
      </c>
      <c r="G49" s="276">
        <f>IF(G13=0,0,G85/G13)</f>
        <v>0</v>
      </c>
      <c r="H49" s="275" t="str">
        <f t="shared" si="6"/>
        <v xml:space="preserve"> </v>
      </c>
      <c r="I49" s="276"/>
      <c r="J49" s="275" t="str">
        <f t="shared" si="7"/>
        <v xml:space="preserve"> </v>
      </c>
      <c r="K49" s="276"/>
      <c r="L49" s="275" t="str">
        <f t="shared" si="8"/>
        <v xml:space="preserve"> </v>
      </c>
      <c r="M49" s="276"/>
      <c r="N49" s="275" t="str">
        <f t="shared" si="9"/>
        <v xml:space="preserve"> </v>
      </c>
    </row>
    <row r="50" spans="1:14" s="248" customFormat="1" ht="36" x14ac:dyDescent="0.25">
      <c r="A50" s="273">
        <f t="shared" si="10"/>
        <v>44</v>
      </c>
      <c r="B50" s="274" t="s">
        <v>306</v>
      </c>
      <c r="C50" s="273" t="s">
        <v>388</v>
      </c>
      <c r="D50" s="271">
        <f>D51+D52+D53</f>
        <v>0</v>
      </c>
      <c r="E50" s="271">
        <f>E51+E52+E53</f>
        <v>0</v>
      </c>
      <c r="F50" s="270" t="str">
        <f t="shared" si="5"/>
        <v xml:space="preserve"> </v>
      </c>
      <c r="G50" s="271">
        <f>G51+G52+G53</f>
        <v>0</v>
      </c>
      <c r="H50" s="270" t="str">
        <f t="shared" si="6"/>
        <v xml:space="preserve"> </v>
      </c>
      <c r="I50" s="271">
        <f>I51+I52+I53</f>
        <v>0</v>
      </c>
      <c r="J50" s="270" t="str">
        <f t="shared" si="7"/>
        <v xml:space="preserve"> </v>
      </c>
      <c r="K50" s="271">
        <f>K51+K52+K53</f>
        <v>0</v>
      </c>
      <c r="L50" s="270" t="str">
        <f t="shared" si="8"/>
        <v xml:space="preserve"> </v>
      </c>
      <c r="M50" s="271">
        <f>M51+M52+M53</f>
        <v>0</v>
      </c>
      <c r="N50" s="270" t="str">
        <f t="shared" si="9"/>
        <v xml:space="preserve"> </v>
      </c>
    </row>
    <row r="51" spans="1:14" s="248" customFormat="1" ht="31.2" x14ac:dyDescent="0.25">
      <c r="A51" s="261">
        <f t="shared" si="10"/>
        <v>45</v>
      </c>
      <c r="B51" s="278" t="s">
        <v>304</v>
      </c>
      <c r="C51" s="261" t="s">
        <v>387</v>
      </c>
      <c r="D51" s="276">
        <f t="shared" ref="D51:E53" si="12">IF(D15=0,0,D87/D15)</f>
        <v>0</v>
      </c>
      <c r="E51" s="276">
        <f t="shared" si="12"/>
        <v>0</v>
      </c>
      <c r="F51" s="275" t="str">
        <f t="shared" si="5"/>
        <v xml:space="preserve"> </v>
      </c>
      <c r="G51" s="276">
        <f>IF(G15=0,0,G87/G15)</f>
        <v>0</v>
      </c>
      <c r="H51" s="275" t="str">
        <f t="shared" si="6"/>
        <v xml:space="preserve"> </v>
      </c>
      <c r="I51" s="276"/>
      <c r="J51" s="275" t="str">
        <f t="shared" si="7"/>
        <v xml:space="preserve"> </v>
      </c>
      <c r="K51" s="276"/>
      <c r="L51" s="275" t="str">
        <f t="shared" si="8"/>
        <v xml:space="preserve"> </v>
      </c>
      <c r="M51" s="276"/>
      <c r="N51" s="275" t="str">
        <f t="shared" si="9"/>
        <v xml:space="preserve"> </v>
      </c>
    </row>
    <row r="52" spans="1:14" s="248" customFormat="1" ht="36" x14ac:dyDescent="0.25">
      <c r="A52" s="261">
        <f t="shared" si="10"/>
        <v>46</v>
      </c>
      <c r="B52" s="278" t="s">
        <v>302</v>
      </c>
      <c r="C52" s="261" t="s">
        <v>386</v>
      </c>
      <c r="D52" s="276">
        <f t="shared" si="12"/>
        <v>0</v>
      </c>
      <c r="E52" s="276">
        <f t="shared" si="12"/>
        <v>0</v>
      </c>
      <c r="F52" s="275" t="str">
        <f t="shared" si="5"/>
        <v xml:space="preserve"> </v>
      </c>
      <c r="G52" s="276">
        <f>IF(G16=0,0,G88/G16)</f>
        <v>0</v>
      </c>
      <c r="H52" s="275" t="str">
        <f t="shared" si="6"/>
        <v xml:space="preserve"> </v>
      </c>
      <c r="I52" s="276"/>
      <c r="J52" s="275" t="str">
        <f t="shared" si="7"/>
        <v xml:space="preserve"> </v>
      </c>
      <c r="K52" s="276"/>
      <c r="L52" s="275" t="str">
        <f t="shared" si="8"/>
        <v xml:space="preserve"> </v>
      </c>
      <c r="M52" s="276"/>
      <c r="N52" s="275" t="str">
        <f t="shared" si="9"/>
        <v xml:space="preserve"> </v>
      </c>
    </row>
    <row r="53" spans="1:14" s="248" customFormat="1" ht="31.2" x14ac:dyDescent="0.25">
      <c r="A53" s="261">
        <f t="shared" si="10"/>
        <v>47</v>
      </c>
      <c r="B53" s="278" t="s">
        <v>300</v>
      </c>
      <c r="C53" s="261" t="s">
        <v>385</v>
      </c>
      <c r="D53" s="276">
        <f t="shared" si="12"/>
        <v>0</v>
      </c>
      <c r="E53" s="276">
        <f t="shared" si="12"/>
        <v>0</v>
      </c>
      <c r="F53" s="275" t="str">
        <f t="shared" si="5"/>
        <v xml:space="preserve"> </v>
      </c>
      <c r="G53" s="276">
        <f>IF(G17=0,0,G89/G17)</f>
        <v>0</v>
      </c>
      <c r="H53" s="275" t="str">
        <f t="shared" si="6"/>
        <v xml:space="preserve"> </v>
      </c>
      <c r="I53" s="276"/>
      <c r="J53" s="275" t="str">
        <f t="shared" si="7"/>
        <v xml:space="preserve"> </v>
      </c>
      <c r="K53" s="276"/>
      <c r="L53" s="275" t="str">
        <f t="shared" si="8"/>
        <v xml:space="preserve"> </v>
      </c>
      <c r="M53" s="276"/>
      <c r="N53" s="275" t="str">
        <f t="shared" si="9"/>
        <v xml:space="preserve"> </v>
      </c>
    </row>
    <row r="54" spans="1:14" s="248" customFormat="1" ht="31.2" x14ac:dyDescent="0.25">
      <c r="A54" s="273">
        <f t="shared" si="10"/>
        <v>48</v>
      </c>
      <c r="B54" s="274" t="s">
        <v>298</v>
      </c>
      <c r="C54" s="273" t="s">
        <v>384</v>
      </c>
      <c r="D54" s="271">
        <f>D55+D56</f>
        <v>0</v>
      </c>
      <c r="E54" s="271">
        <f>E55+E56</f>
        <v>0</v>
      </c>
      <c r="F54" s="270" t="str">
        <f t="shared" si="5"/>
        <v xml:space="preserve"> </v>
      </c>
      <c r="G54" s="271">
        <f>G55+G56</f>
        <v>0</v>
      </c>
      <c r="H54" s="270" t="str">
        <f t="shared" si="6"/>
        <v xml:space="preserve"> </v>
      </c>
      <c r="I54" s="271">
        <f>I55+I56</f>
        <v>0</v>
      </c>
      <c r="J54" s="270" t="str">
        <f t="shared" si="7"/>
        <v xml:space="preserve"> </v>
      </c>
      <c r="K54" s="271">
        <f>K55+K56</f>
        <v>0</v>
      </c>
      <c r="L54" s="270" t="str">
        <f t="shared" si="8"/>
        <v xml:space="preserve"> </v>
      </c>
      <c r="M54" s="271">
        <f>M55+M56</f>
        <v>0</v>
      </c>
      <c r="N54" s="270" t="str">
        <f t="shared" si="9"/>
        <v xml:space="preserve"> </v>
      </c>
    </row>
    <row r="55" spans="1:14" s="248" customFormat="1" ht="31.2" x14ac:dyDescent="0.25">
      <c r="A55" s="261">
        <f t="shared" si="10"/>
        <v>49</v>
      </c>
      <c r="B55" s="278" t="s">
        <v>296</v>
      </c>
      <c r="C55" s="261" t="s">
        <v>383</v>
      </c>
      <c r="D55" s="276">
        <f>IF(D19=0,0,D91/D19)</f>
        <v>0</v>
      </c>
      <c r="E55" s="276">
        <f>IF(E19=0,0,E91/E19)</f>
        <v>0</v>
      </c>
      <c r="F55" s="275" t="str">
        <f t="shared" si="5"/>
        <v xml:space="preserve"> </v>
      </c>
      <c r="G55" s="276">
        <f>IF(G19=0,0,G91/G19)</f>
        <v>0</v>
      </c>
      <c r="H55" s="275" t="str">
        <f t="shared" si="6"/>
        <v xml:space="preserve"> </v>
      </c>
      <c r="I55" s="276"/>
      <c r="J55" s="275" t="str">
        <f t="shared" si="7"/>
        <v xml:space="preserve"> </v>
      </c>
      <c r="K55" s="276"/>
      <c r="L55" s="275" t="str">
        <f t="shared" si="8"/>
        <v xml:space="preserve"> </v>
      </c>
      <c r="M55" s="276"/>
      <c r="N55" s="275" t="str">
        <f t="shared" si="9"/>
        <v xml:space="preserve"> </v>
      </c>
    </row>
    <row r="56" spans="1:14" s="248" customFormat="1" ht="31.2" x14ac:dyDescent="0.25">
      <c r="A56" s="261">
        <f t="shared" si="10"/>
        <v>50</v>
      </c>
      <c r="B56" s="278" t="s">
        <v>294</v>
      </c>
      <c r="C56" s="261" t="s">
        <v>382</v>
      </c>
      <c r="D56" s="276">
        <f>IF(D20=0,0,D92/D20)</f>
        <v>0</v>
      </c>
      <c r="E56" s="276">
        <f>IF(E20=0,0,E92/E20)</f>
        <v>0</v>
      </c>
      <c r="F56" s="275" t="str">
        <f t="shared" si="5"/>
        <v xml:space="preserve"> </v>
      </c>
      <c r="G56" s="276">
        <f>IF(G20=0,0,G92/G20)</f>
        <v>0</v>
      </c>
      <c r="H56" s="275" t="str">
        <f t="shared" si="6"/>
        <v xml:space="preserve"> </v>
      </c>
      <c r="I56" s="276"/>
      <c r="J56" s="275" t="str">
        <f t="shared" si="7"/>
        <v xml:space="preserve"> </v>
      </c>
      <c r="K56" s="276"/>
      <c r="L56" s="275" t="str">
        <f t="shared" si="8"/>
        <v xml:space="preserve"> </v>
      </c>
      <c r="M56" s="276"/>
      <c r="N56" s="275" t="str">
        <f t="shared" si="9"/>
        <v xml:space="preserve"> </v>
      </c>
    </row>
    <row r="57" spans="1:14" s="248" customFormat="1" ht="36" x14ac:dyDescent="0.25">
      <c r="A57" s="273">
        <f t="shared" si="10"/>
        <v>51</v>
      </c>
      <c r="B57" s="274" t="s">
        <v>292</v>
      </c>
      <c r="C57" s="273" t="s">
        <v>381</v>
      </c>
      <c r="D57" s="271">
        <f>D58+D59+D60+D61+D62</f>
        <v>0</v>
      </c>
      <c r="E57" s="271">
        <f>E58+E59+E60+E61+E62</f>
        <v>0</v>
      </c>
      <c r="F57" s="270" t="str">
        <f t="shared" si="5"/>
        <v xml:space="preserve"> </v>
      </c>
      <c r="G57" s="271">
        <f>G58+G59+G60+G61+G62</f>
        <v>0</v>
      </c>
      <c r="H57" s="270" t="str">
        <f t="shared" si="6"/>
        <v xml:space="preserve"> </v>
      </c>
      <c r="I57" s="271">
        <f>I58+I59+I60+I61+I62</f>
        <v>0</v>
      </c>
      <c r="J57" s="270" t="str">
        <f t="shared" si="7"/>
        <v xml:space="preserve"> </v>
      </c>
      <c r="K57" s="271">
        <f>K58+K59+K60+K61+K62</f>
        <v>0</v>
      </c>
      <c r="L57" s="270" t="str">
        <f t="shared" si="8"/>
        <v xml:space="preserve"> </v>
      </c>
      <c r="M57" s="271">
        <f>M58+M59+M60+M61+M62</f>
        <v>0</v>
      </c>
      <c r="N57" s="270" t="str">
        <f t="shared" si="9"/>
        <v xml:space="preserve"> </v>
      </c>
    </row>
    <row r="58" spans="1:14" s="248" customFormat="1" ht="31.2" x14ac:dyDescent="0.25">
      <c r="A58" s="261">
        <f t="shared" si="10"/>
        <v>52</v>
      </c>
      <c r="B58" s="278" t="s">
        <v>263</v>
      </c>
      <c r="C58" s="261" t="s">
        <v>380</v>
      </c>
      <c r="D58" s="276">
        <f t="shared" ref="D58:E63" si="13">IF(D22=0,0,D94/D22)</f>
        <v>0</v>
      </c>
      <c r="E58" s="276">
        <f t="shared" si="13"/>
        <v>0</v>
      </c>
      <c r="F58" s="275" t="str">
        <f t="shared" si="5"/>
        <v xml:space="preserve"> </v>
      </c>
      <c r="G58" s="276">
        <f t="shared" ref="G58:G63" si="14">IF(G22=0,0,G94/G22)</f>
        <v>0</v>
      </c>
      <c r="H58" s="275" t="str">
        <f t="shared" si="6"/>
        <v xml:space="preserve"> </v>
      </c>
      <c r="I58" s="276"/>
      <c r="J58" s="275" t="str">
        <f t="shared" si="7"/>
        <v xml:space="preserve"> </v>
      </c>
      <c r="K58" s="276"/>
      <c r="L58" s="275" t="str">
        <f t="shared" si="8"/>
        <v xml:space="preserve"> </v>
      </c>
      <c r="M58" s="276"/>
      <c r="N58" s="275" t="str">
        <f t="shared" si="9"/>
        <v xml:space="preserve"> </v>
      </c>
    </row>
    <row r="59" spans="1:14" s="248" customFormat="1" ht="36" x14ac:dyDescent="0.25">
      <c r="A59" s="261">
        <f t="shared" si="10"/>
        <v>53</v>
      </c>
      <c r="B59" s="278" t="s">
        <v>289</v>
      </c>
      <c r="C59" s="261" t="s">
        <v>379</v>
      </c>
      <c r="D59" s="276">
        <f t="shared" si="13"/>
        <v>0</v>
      </c>
      <c r="E59" s="276">
        <f t="shared" si="13"/>
        <v>0</v>
      </c>
      <c r="F59" s="275" t="str">
        <f t="shared" si="5"/>
        <v xml:space="preserve"> </v>
      </c>
      <c r="G59" s="276">
        <f t="shared" si="14"/>
        <v>0</v>
      </c>
      <c r="H59" s="275" t="str">
        <f t="shared" si="6"/>
        <v xml:space="preserve"> </v>
      </c>
      <c r="I59" s="276"/>
      <c r="J59" s="275" t="str">
        <f t="shared" si="7"/>
        <v xml:space="preserve"> </v>
      </c>
      <c r="K59" s="276"/>
      <c r="L59" s="275" t="str">
        <f t="shared" si="8"/>
        <v xml:space="preserve"> </v>
      </c>
      <c r="M59" s="276"/>
      <c r="N59" s="275" t="str">
        <f t="shared" si="9"/>
        <v xml:space="preserve"> </v>
      </c>
    </row>
    <row r="60" spans="1:14" s="248" customFormat="1" ht="36" x14ac:dyDescent="0.25">
      <c r="A60" s="261">
        <f t="shared" si="10"/>
        <v>54</v>
      </c>
      <c r="B60" s="278" t="s">
        <v>287</v>
      </c>
      <c r="C60" s="261" t="s">
        <v>378</v>
      </c>
      <c r="D60" s="276">
        <f t="shared" si="13"/>
        <v>0</v>
      </c>
      <c r="E60" s="276">
        <f t="shared" si="13"/>
        <v>0</v>
      </c>
      <c r="F60" s="275" t="str">
        <f t="shared" si="5"/>
        <v xml:space="preserve"> </v>
      </c>
      <c r="G60" s="276">
        <f t="shared" si="14"/>
        <v>0</v>
      </c>
      <c r="H60" s="275" t="str">
        <f t="shared" si="6"/>
        <v xml:space="preserve"> </v>
      </c>
      <c r="I60" s="276"/>
      <c r="J60" s="275" t="str">
        <f t="shared" si="7"/>
        <v xml:space="preserve"> </v>
      </c>
      <c r="K60" s="276"/>
      <c r="L60" s="275" t="str">
        <f t="shared" si="8"/>
        <v xml:space="preserve"> </v>
      </c>
      <c r="M60" s="276"/>
      <c r="N60" s="275" t="str">
        <f t="shared" si="9"/>
        <v xml:space="preserve"> </v>
      </c>
    </row>
    <row r="61" spans="1:14" s="248" customFormat="1" ht="36" x14ac:dyDescent="0.25">
      <c r="A61" s="261">
        <f t="shared" si="10"/>
        <v>55</v>
      </c>
      <c r="B61" s="278" t="s">
        <v>285</v>
      </c>
      <c r="C61" s="261" t="s">
        <v>377</v>
      </c>
      <c r="D61" s="276">
        <f t="shared" si="13"/>
        <v>0</v>
      </c>
      <c r="E61" s="276">
        <f t="shared" si="13"/>
        <v>0</v>
      </c>
      <c r="F61" s="275" t="str">
        <f t="shared" si="5"/>
        <v xml:space="preserve"> </v>
      </c>
      <c r="G61" s="276">
        <f t="shared" si="14"/>
        <v>0</v>
      </c>
      <c r="H61" s="275" t="str">
        <f t="shared" si="6"/>
        <v xml:space="preserve"> </v>
      </c>
      <c r="I61" s="276"/>
      <c r="J61" s="275" t="str">
        <f t="shared" si="7"/>
        <v xml:space="preserve"> </v>
      </c>
      <c r="K61" s="276"/>
      <c r="L61" s="275" t="str">
        <f t="shared" si="8"/>
        <v xml:space="preserve"> </v>
      </c>
      <c r="M61" s="276"/>
      <c r="N61" s="275" t="str">
        <f t="shared" si="9"/>
        <v xml:space="preserve"> </v>
      </c>
    </row>
    <row r="62" spans="1:14" s="248" customFormat="1" ht="31.2" x14ac:dyDescent="0.25">
      <c r="A62" s="261">
        <f t="shared" si="10"/>
        <v>56</v>
      </c>
      <c r="B62" s="278" t="s">
        <v>283</v>
      </c>
      <c r="C62" s="261" t="s">
        <v>376</v>
      </c>
      <c r="D62" s="276">
        <f t="shared" si="13"/>
        <v>0</v>
      </c>
      <c r="E62" s="276">
        <f t="shared" si="13"/>
        <v>0</v>
      </c>
      <c r="F62" s="275" t="str">
        <f t="shared" si="5"/>
        <v xml:space="preserve"> </v>
      </c>
      <c r="G62" s="276">
        <f t="shared" si="14"/>
        <v>0</v>
      </c>
      <c r="H62" s="275" t="str">
        <f t="shared" si="6"/>
        <v xml:space="preserve"> </v>
      </c>
      <c r="I62" s="276"/>
      <c r="J62" s="275" t="str">
        <f t="shared" si="7"/>
        <v xml:space="preserve"> </v>
      </c>
      <c r="K62" s="276"/>
      <c r="L62" s="275" t="str">
        <f t="shared" si="8"/>
        <v xml:space="preserve"> </v>
      </c>
      <c r="M62" s="276"/>
      <c r="N62" s="275" t="str">
        <f t="shared" si="9"/>
        <v xml:space="preserve"> </v>
      </c>
    </row>
    <row r="63" spans="1:14" s="248" customFormat="1" ht="54" x14ac:dyDescent="0.25">
      <c r="A63" s="273">
        <f t="shared" si="10"/>
        <v>57</v>
      </c>
      <c r="B63" s="274" t="s">
        <v>281</v>
      </c>
      <c r="C63" s="273" t="s">
        <v>375</v>
      </c>
      <c r="D63" s="271">
        <f t="shared" si="13"/>
        <v>0</v>
      </c>
      <c r="E63" s="271">
        <f t="shared" si="13"/>
        <v>0</v>
      </c>
      <c r="F63" s="270" t="str">
        <f t="shared" si="5"/>
        <v xml:space="preserve"> </v>
      </c>
      <c r="G63" s="271">
        <f t="shared" si="14"/>
        <v>0</v>
      </c>
      <c r="H63" s="270" t="str">
        <f t="shared" si="6"/>
        <v xml:space="preserve"> </v>
      </c>
      <c r="I63" s="271"/>
      <c r="J63" s="270" t="str">
        <f t="shared" si="7"/>
        <v xml:space="preserve"> </v>
      </c>
      <c r="K63" s="271"/>
      <c r="L63" s="270" t="str">
        <f t="shared" si="8"/>
        <v xml:space="preserve"> </v>
      </c>
      <c r="M63" s="271"/>
      <c r="N63" s="270" t="str">
        <f t="shared" si="9"/>
        <v xml:space="preserve"> </v>
      </c>
    </row>
    <row r="64" spans="1:14" s="248" customFormat="1" ht="36" x14ac:dyDescent="0.25">
      <c r="A64" s="273">
        <f t="shared" si="10"/>
        <v>58</v>
      </c>
      <c r="B64" s="274" t="s">
        <v>279</v>
      </c>
      <c r="C64" s="273" t="s">
        <v>374</v>
      </c>
      <c r="D64" s="271">
        <f>D65+D66</f>
        <v>0</v>
      </c>
      <c r="E64" s="271">
        <f>E65+E66</f>
        <v>0</v>
      </c>
      <c r="F64" s="270" t="str">
        <f t="shared" si="5"/>
        <v xml:space="preserve"> </v>
      </c>
      <c r="G64" s="271">
        <f>G65+G66</f>
        <v>0</v>
      </c>
      <c r="H64" s="270" t="str">
        <f t="shared" si="6"/>
        <v xml:space="preserve"> </v>
      </c>
      <c r="I64" s="271">
        <f>I65+I66</f>
        <v>0</v>
      </c>
      <c r="J64" s="270" t="str">
        <f t="shared" si="7"/>
        <v xml:space="preserve"> </v>
      </c>
      <c r="K64" s="271">
        <f>K65+K66</f>
        <v>0</v>
      </c>
      <c r="L64" s="270" t="str">
        <f t="shared" si="8"/>
        <v xml:space="preserve"> </v>
      </c>
      <c r="M64" s="271">
        <f>M65+M66</f>
        <v>0</v>
      </c>
      <c r="N64" s="270" t="str">
        <f t="shared" si="9"/>
        <v xml:space="preserve"> </v>
      </c>
    </row>
    <row r="65" spans="1:14" s="248" customFormat="1" ht="31.2" x14ac:dyDescent="0.25">
      <c r="A65" s="261">
        <f t="shared" si="10"/>
        <v>59</v>
      </c>
      <c r="B65" s="278" t="s">
        <v>277</v>
      </c>
      <c r="C65" s="261" t="s">
        <v>373</v>
      </c>
      <c r="D65" s="276">
        <f>IF(D29=0,0,D101/D29)</f>
        <v>0</v>
      </c>
      <c r="E65" s="276">
        <f>IF(E29=0,0,E101/E29)</f>
        <v>0</v>
      </c>
      <c r="F65" s="275" t="str">
        <f t="shared" si="5"/>
        <v xml:space="preserve"> </v>
      </c>
      <c r="G65" s="276">
        <f>IF(G29=0,0,G101/G29)</f>
        <v>0</v>
      </c>
      <c r="H65" s="275" t="str">
        <f t="shared" si="6"/>
        <v xml:space="preserve"> </v>
      </c>
      <c r="I65" s="276"/>
      <c r="J65" s="275" t="str">
        <f t="shared" si="7"/>
        <v xml:space="preserve"> </v>
      </c>
      <c r="K65" s="276"/>
      <c r="L65" s="275" t="str">
        <f t="shared" si="8"/>
        <v xml:space="preserve"> </v>
      </c>
      <c r="M65" s="276"/>
      <c r="N65" s="275" t="str">
        <f t="shared" si="9"/>
        <v xml:space="preserve"> </v>
      </c>
    </row>
    <row r="66" spans="1:14" s="248" customFormat="1" ht="31.2" x14ac:dyDescent="0.25">
      <c r="A66" s="261">
        <f t="shared" si="10"/>
        <v>60</v>
      </c>
      <c r="B66" s="278" t="s">
        <v>275</v>
      </c>
      <c r="C66" s="261" t="s">
        <v>372</v>
      </c>
      <c r="D66" s="276">
        <f>IF(D30=0,0,D102/D30)</f>
        <v>0</v>
      </c>
      <c r="E66" s="276">
        <f>IF(E30=0,0,E102/E30)</f>
        <v>0</v>
      </c>
      <c r="F66" s="275" t="str">
        <f t="shared" si="5"/>
        <v xml:space="preserve"> </v>
      </c>
      <c r="G66" s="276">
        <f>IF(G30=0,0,G102/G30)</f>
        <v>0</v>
      </c>
      <c r="H66" s="275" t="str">
        <f t="shared" si="6"/>
        <v xml:space="preserve"> </v>
      </c>
      <c r="I66" s="276"/>
      <c r="J66" s="275" t="str">
        <f t="shared" si="7"/>
        <v xml:space="preserve"> </v>
      </c>
      <c r="K66" s="276"/>
      <c r="L66" s="275" t="str">
        <f t="shared" si="8"/>
        <v xml:space="preserve"> </v>
      </c>
      <c r="M66" s="276"/>
      <c r="N66" s="275" t="str">
        <f t="shared" si="9"/>
        <v xml:space="preserve"> </v>
      </c>
    </row>
    <row r="67" spans="1:14" s="248" customFormat="1" ht="54" x14ac:dyDescent="0.25">
      <c r="A67" s="295">
        <f t="shared" si="10"/>
        <v>61</v>
      </c>
      <c r="B67" s="274" t="s">
        <v>273</v>
      </c>
      <c r="C67" s="295" t="s">
        <v>371</v>
      </c>
      <c r="D67" s="271">
        <f>D68+D69</f>
        <v>0</v>
      </c>
      <c r="E67" s="271">
        <f>E68+E69</f>
        <v>0</v>
      </c>
      <c r="F67" s="270" t="str">
        <f t="shared" si="5"/>
        <v xml:space="preserve"> </v>
      </c>
      <c r="G67" s="271">
        <f>G68+G69</f>
        <v>0</v>
      </c>
      <c r="H67" s="270" t="str">
        <f t="shared" si="6"/>
        <v xml:space="preserve"> </v>
      </c>
      <c r="I67" s="271">
        <f>I68+I69</f>
        <v>0</v>
      </c>
      <c r="J67" s="270" t="str">
        <f t="shared" si="7"/>
        <v xml:space="preserve"> </v>
      </c>
      <c r="K67" s="271">
        <f>K68+K69</f>
        <v>0</v>
      </c>
      <c r="L67" s="270" t="str">
        <f t="shared" si="8"/>
        <v xml:space="preserve"> </v>
      </c>
      <c r="M67" s="271">
        <f>M68+M69</f>
        <v>0</v>
      </c>
      <c r="N67" s="270" t="str">
        <f t="shared" si="9"/>
        <v xml:space="preserve"> </v>
      </c>
    </row>
    <row r="68" spans="1:14" s="248" customFormat="1" ht="31.2" x14ac:dyDescent="0.25">
      <c r="A68" s="261">
        <f t="shared" si="10"/>
        <v>62</v>
      </c>
      <c r="B68" s="278" t="s">
        <v>263</v>
      </c>
      <c r="C68" s="261" t="s">
        <v>370</v>
      </c>
      <c r="D68" s="276">
        <f>IF(D32=0,0,D104/D32)</f>
        <v>0</v>
      </c>
      <c r="E68" s="276">
        <f>IF(E32=0,0,E104/E32)</f>
        <v>0</v>
      </c>
      <c r="F68" s="275" t="str">
        <f t="shared" si="5"/>
        <v xml:space="preserve"> </v>
      </c>
      <c r="G68" s="276">
        <f>IF(G32=0,0,G104/G32)</f>
        <v>0</v>
      </c>
      <c r="H68" s="275" t="str">
        <f t="shared" si="6"/>
        <v xml:space="preserve"> </v>
      </c>
      <c r="I68" s="276"/>
      <c r="J68" s="275" t="str">
        <f t="shared" si="7"/>
        <v xml:space="preserve"> </v>
      </c>
      <c r="K68" s="276"/>
      <c r="L68" s="275" t="str">
        <f t="shared" si="8"/>
        <v xml:space="preserve"> </v>
      </c>
      <c r="M68" s="276"/>
      <c r="N68" s="275" t="str">
        <f t="shared" si="9"/>
        <v xml:space="preserve"> </v>
      </c>
    </row>
    <row r="69" spans="1:14" s="248" customFormat="1" ht="31.2" x14ac:dyDescent="0.25">
      <c r="A69" s="261">
        <f t="shared" si="10"/>
        <v>63</v>
      </c>
      <c r="B69" s="278" t="s">
        <v>261</v>
      </c>
      <c r="C69" s="261" t="s">
        <v>369</v>
      </c>
      <c r="D69" s="276">
        <f>IF(D33=0,0,D105/D33)</f>
        <v>0</v>
      </c>
      <c r="E69" s="276">
        <f>IF(E33=0,0,E105/E33)</f>
        <v>0</v>
      </c>
      <c r="F69" s="275" t="str">
        <f t="shared" si="5"/>
        <v xml:space="preserve"> </v>
      </c>
      <c r="G69" s="276">
        <f>IF(G33=0,0,G105/G33)</f>
        <v>0</v>
      </c>
      <c r="H69" s="275" t="str">
        <f t="shared" si="6"/>
        <v xml:space="preserve"> </v>
      </c>
      <c r="I69" s="276"/>
      <c r="J69" s="275" t="str">
        <f t="shared" si="7"/>
        <v xml:space="preserve"> </v>
      </c>
      <c r="K69" s="276"/>
      <c r="L69" s="275" t="str">
        <f t="shared" si="8"/>
        <v xml:space="preserve"> </v>
      </c>
      <c r="M69" s="276"/>
      <c r="N69" s="275" t="str">
        <f t="shared" si="9"/>
        <v xml:space="preserve"> </v>
      </c>
    </row>
    <row r="70" spans="1:14" s="248" customFormat="1" ht="36" x14ac:dyDescent="0.25">
      <c r="A70" s="273">
        <f t="shared" si="10"/>
        <v>64</v>
      </c>
      <c r="B70" s="274" t="s">
        <v>269</v>
      </c>
      <c r="C70" s="273" t="s">
        <v>368</v>
      </c>
      <c r="D70" s="271">
        <f>D71+D72</f>
        <v>0</v>
      </c>
      <c r="E70" s="271">
        <f>E71+E72</f>
        <v>0</v>
      </c>
      <c r="F70" s="270" t="str">
        <f t="shared" si="5"/>
        <v xml:space="preserve"> </v>
      </c>
      <c r="G70" s="271">
        <f>G71+G72</f>
        <v>0</v>
      </c>
      <c r="H70" s="270" t="str">
        <f t="shared" si="6"/>
        <v xml:space="preserve"> </v>
      </c>
      <c r="I70" s="271">
        <f>I71+I72</f>
        <v>0</v>
      </c>
      <c r="J70" s="270" t="str">
        <f t="shared" si="7"/>
        <v xml:space="preserve"> </v>
      </c>
      <c r="K70" s="271">
        <f>K71+K72</f>
        <v>0</v>
      </c>
      <c r="L70" s="270" t="str">
        <f t="shared" si="8"/>
        <v xml:space="preserve"> </v>
      </c>
      <c r="M70" s="271">
        <f>M71+M72</f>
        <v>0</v>
      </c>
      <c r="N70" s="270" t="str">
        <f t="shared" si="9"/>
        <v xml:space="preserve"> </v>
      </c>
    </row>
    <row r="71" spans="1:14" s="248" customFormat="1" ht="31.2" x14ac:dyDescent="0.25">
      <c r="A71" s="261">
        <f t="shared" si="10"/>
        <v>65</v>
      </c>
      <c r="B71" s="278" t="s">
        <v>263</v>
      </c>
      <c r="C71" s="261" t="s">
        <v>367</v>
      </c>
      <c r="D71" s="276">
        <f>IF(D35=0,0,D107/D35)</f>
        <v>0</v>
      </c>
      <c r="E71" s="276">
        <f>IF(E35=0,0,E107/E35)</f>
        <v>0</v>
      </c>
      <c r="F71" s="275" t="str">
        <f t="shared" ref="F71:F102" si="15">IF(D71=0," ",E71/D71*100)</f>
        <v xml:space="preserve"> </v>
      </c>
      <c r="G71" s="276">
        <f>IF(G35=0,0,G107/G35)</f>
        <v>0</v>
      </c>
      <c r="H71" s="275" t="str">
        <f t="shared" ref="H71:H102" si="16">IF(E71=0," ",G71/E71*100)</f>
        <v xml:space="preserve"> </v>
      </c>
      <c r="I71" s="276"/>
      <c r="J71" s="275" t="str">
        <f t="shared" ref="J71:J102" si="17">IF(G71=0," ",I71/G71*100)</f>
        <v xml:space="preserve"> </v>
      </c>
      <c r="K71" s="276"/>
      <c r="L71" s="275" t="str">
        <f t="shared" ref="L71:L102" si="18">IF(I71=0," ",K71/I71*100)</f>
        <v xml:space="preserve"> </v>
      </c>
      <c r="M71" s="276"/>
      <c r="N71" s="275" t="str">
        <f t="shared" ref="N71:N102" si="19">IF(K71=0," ",M71/K71*100)</f>
        <v xml:space="preserve"> </v>
      </c>
    </row>
    <row r="72" spans="1:14" s="248" customFormat="1" ht="31.2" x14ac:dyDescent="0.25">
      <c r="A72" s="261">
        <f t="shared" si="10"/>
        <v>66</v>
      </c>
      <c r="B72" s="277" t="s">
        <v>261</v>
      </c>
      <c r="C72" s="261" t="s">
        <v>366</v>
      </c>
      <c r="D72" s="276">
        <f>IF(D36=0,0,D108/D36)</f>
        <v>0</v>
      </c>
      <c r="E72" s="276">
        <f>IF(E36=0,0,E108/E36)</f>
        <v>0</v>
      </c>
      <c r="F72" s="275" t="str">
        <f t="shared" si="15"/>
        <v xml:space="preserve"> </v>
      </c>
      <c r="G72" s="276">
        <f>IF(G36=0,0,G108/G36)</f>
        <v>0</v>
      </c>
      <c r="H72" s="275" t="str">
        <f t="shared" si="16"/>
        <v xml:space="preserve"> </v>
      </c>
      <c r="I72" s="276"/>
      <c r="J72" s="275" t="str">
        <f t="shared" si="17"/>
        <v xml:space="preserve"> </v>
      </c>
      <c r="K72" s="276"/>
      <c r="L72" s="275" t="str">
        <f t="shared" si="18"/>
        <v xml:space="preserve"> </v>
      </c>
      <c r="M72" s="276"/>
      <c r="N72" s="275" t="str">
        <f t="shared" si="19"/>
        <v xml:space="preserve"> </v>
      </c>
    </row>
    <row r="73" spans="1:14" s="248" customFormat="1" ht="31.2" x14ac:dyDescent="0.25">
      <c r="A73" s="273">
        <f t="shared" si="10"/>
        <v>67</v>
      </c>
      <c r="B73" s="274" t="s">
        <v>265</v>
      </c>
      <c r="C73" s="273" t="s">
        <v>365</v>
      </c>
      <c r="D73" s="271">
        <f>D74+D75</f>
        <v>0</v>
      </c>
      <c r="E73" s="271">
        <f>E74+E75</f>
        <v>0</v>
      </c>
      <c r="F73" s="270" t="str">
        <f t="shared" si="15"/>
        <v xml:space="preserve"> </v>
      </c>
      <c r="G73" s="271">
        <f>G74+G75</f>
        <v>0</v>
      </c>
      <c r="H73" s="270" t="str">
        <f t="shared" si="16"/>
        <v xml:space="preserve"> </v>
      </c>
      <c r="I73" s="271">
        <f>I74+I75</f>
        <v>0</v>
      </c>
      <c r="J73" s="270" t="str">
        <f t="shared" si="17"/>
        <v xml:space="preserve"> </v>
      </c>
      <c r="K73" s="271">
        <f>K74+K75</f>
        <v>0</v>
      </c>
      <c r="L73" s="270" t="str">
        <f t="shared" si="18"/>
        <v xml:space="preserve"> </v>
      </c>
      <c r="M73" s="271">
        <f>M74+M75</f>
        <v>0</v>
      </c>
      <c r="N73" s="270" t="str">
        <f t="shared" si="19"/>
        <v xml:space="preserve"> </v>
      </c>
    </row>
    <row r="74" spans="1:14" s="248" customFormat="1" ht="31.2" x14ac:dyDescent="0.25">
      <c r="A74" s="261">
        <f t="shared" si="10"/>
        <v>68</v>
      </c>
      <c r="B74" s="277" t="s">
        <v>263</v>
      </c>
      <c r="C74" s="261" t="s">
        <v>364</v>
      </c>
      <c r="D74" s="276">
        <f t="shared" ref="D74:E78" si="20">IF(D38=0,0,D110/D38)</f>
        <v>0</v>
      </c>
      <c r="E74" s="276">
        <f t="shared" si="20"/>
        <v>0</v>
      </c>
      <c r="F74" s="275" t="str">
        <f t="shared" si="15"/>
        <v xml:space="preserve"> </v>
      </c>
      <c r="G74" s="276">
        <f>IF(G38=0,0,G110/G38)</f>
        <v>0</v>
      </c>
      <c r="H74" s="275" t="str">
        <f t="shared" si="16"/>
        <v xml:space="preserve"> </v>
      </c>
      <c r="I74" s="276"/>
      <c r="J74" s="275" t="str">
        <f t="shared" si="17"/>
        <v xml:space="preserve"> </v>
      </c>
      <c r="K74" s="276"/>
      <c r="L74" s="275" t="str">
        <f t="shared" si="18"/>
        <v xml:space="preserve"> </v>
      </c>
      <c r="M74" s="276"/>
      <c r="N74" s="275" t="str">
        <f t="shared" si="19"/>
        <v xml:space="preserve"> </v>
      </c>
    </row>
    <row r="75" spans="1:14" s="248" customFormat="1" ht="31.2" x14ac:dyDescent="0.25">
      <c r="A75" s="261">
        <f t="shared" ref="A75:A106" si="21">A74+1</f>
        <v>69</v>
      </c>
      <c r="B75" s="277" t="s">
        <v>261</v>
      </c>
      <c r="C75" s="261" t="s">
        <v>363</v>
      </c>
      <c r="D75" s="276">
        <f t="shared" si="20"/>
        <v>0</v>
      </c>
      <c r="E75" s="276">
        <f t="shared" si="20"/>
        <v>0</v>
      </c>
      <c r="F75" s="275" t="str">
        <f t="shared" si="15"/>
        <v xml:space="preserve"> </v>
      </c>
      <c r="G75" s="276">
        <f>IF(G39=0,0,G111/G39)</f>
        <v>0</v>
      </c>
      <c r="H75" s="275" t="str">
        <f t="shared" si="16"/>
        <v xml:space="preserve"> </v>
      </c>
      <c r="I75" s="276"/>
      <c r="J75" s="275" t="str">
        <f t="shared" si="17"/>
        <v xml:space="preserve"> </v>
      </c>
      <c r="K75" s="276"/>
      <c r="L75" s="275" t="str">
        <f t="shared" si="18"/>
        <v xml:space="preserve"> </v>
      </c>
      <c r="M75" s="276"/>
      <c r="N75" s="275" t="str">
        <f t="shared" si="19"/>
        <v xml:space="preserve"> </v>
      </c>
    </row>
    <row r="76" spans="1:14" s="248" customFormat="1" ht="54" x14ac:dyDescent="0.25">
      <c r="A76" s="273">
        <f t="shared" si="21"/>
        <v>70</v>
      </c>
      <c r="B76" s="274" t="s">
        <v>259</v>
      </c>
      <c r="C76" s="273" t="s">
        <v>362</v>
      </c>
      <c r="D76" s="271">
        <f t="shared" si="20"/>
        <v>0</v>
      </c>
      <c r="E76" s="271">
        <f t="shared" si="20"/>
        <v>0</v>
      </c>
      <c r="F76" s="270" t="str">
        <f t="shared" si="15"/>
        <v xml:space="preserve"> </v>
      </c>
      <c r="G76" s="271">
        <f>IF(G40=0,0,G112/G40)</f>
        <v>0</v>
      </c>
      <c r="H76" s="270" t="str">
        <f t="shared" si="16"/>
        <v xml:space="preserve"> </v>
      </c>
      <c r="I76" s="271"/>
      <c r="J76" s="270" t="str">
        <f t="shared" si="17"/>
        <v xml:space="preserve"> </v>
      </c>
      <c r="K76" s="271"/>
      <c r="L76" s="270" t="str">
        <f t="shared" si="18"/>
        <v xml:space="preserve"> </v>
      </c>
      <c r="M76" s="271"/>
      <c r="N76" s="270" t="str">
        <f t="shared" si="19"/>
        <v xml:space="preserve"> </v>
      </c>
    </row>
    <row r="77" spans="1:14" s="248" customFormat="1" ht="31.2" x14ac:dyDescent="0.25">
      <c r="A77" s="273">
        <f t="shared" si="21"/>
        <v>71</v>
      </c>
      <c r="B77" s="274" t="s">
        <v>257</v>
      </c>
      <c r="C77" s="273" t="s">
        <v>361</v>
      </c>
      <c r="D77" s="271">
        <f t="shared" si="20"/>
        <v>0</v>
      </c>
      <c r="E77" s="271">
        <f t="shared" si="20"/>
        <v>0</v>
      </c>
      <c r="F77" s="270" t="str">
        <f t="shared" si="15"/>
        <v xml:space="preserve"> </v>
      </c>
      <c r="G77" s="271">
        <f>IF(G41=0,0,G113/G41)</f>
        <v>0</v>
      </c>
      <c r="H77" s="270" t="str">
        <f t="shared" si="16"/>
        <v xml:space="preserve"> </v>
      </c>
      <c r="I77" s="271"/>
      <c r="J77" s="270" t="str">
        <f t="shared" si="17"/>
        <v xml:space="preserve"> </v>
      </c>
      <c r="K77" s="271"/>
      <c r="L77" s="270" t="str">
        <f t="shared" si="18"/>
        <v xml:space="preserve"> </v>
      </c>
      <c r="M77" s="271"/>
      <c r="N77" s="270" t="str">
        <f t="shared" si="19"/>
        <v xml:space="preserve"> </v>
      </c>
    </row>
    <row r="78" spans="1:14" s="248" customFormat="1" ht="31.2" x14ac:dyDescent="0.25">
      <c r="A78" s="273">
        <f t="shared" si="21"/>
        <v>72</v>
      </c>
      <c r="B78" s="274" t="s">
        <v>255</v>
      </c>
      <c r="C78" s="273" t="s">
        <v>360</v>
      </c>
      <c r="D78" s="271">
        <f t="shared" si="20"/>
        <v>0</v>
      </c>
      <c r="E78" s="271">
        <f t="shared" si="20"/>
        <v>0</v>
      </c>
      <c r="F78" s="270" t="str">
        <f t="shared" si="15"/>
        <v xml:space="preserve"> </v>
      </c>
      <c r="G78" s="271">
        <f>IF(G42=0,0,G114/G42)</f>
        <v>0</v>
      </c>
      <c r="H78" s="270" t="str">
        <f t="shared" si="16"/>
        <v xml:space="preserve"> </v>
      </c>
      <c r="I78" s="271"/>
      <c r="J78" s="270" t="str">
        <f t="shared" si="17"/>
        <v xml:space="preserve"> </v>
      </c>
      <c r="K78" s="271"/>
      <c r="L78" s="270" t="str">
        <f t="shared" si="18"/>
        <v xml:space="preserve"> </v>
      </c>
      <c r="M78" s="271"/>
      <c r="N78" s="270" t="str">
        <f t="shared" si="19"/>
        <v xml:space="preserve"> </v>
      </c>
    </row>
    <row r="79" spans="1:14" s="265" customFormat="1" ht="52.2" x14ac:dyDescent="0.25">
      <c r="A79" s="268">
        <f t="shared" si="21"/>
        <v>73</v>
      </c>
      <c r="B79" s="269" t="s">
        <v>315</v>
      </c>
      <c r="C79" s="268" t="s">
        <v>395</v>
      </c>
      <c r="D79" s="279">
        <f>D80+D86+D90+D93+D99+D100+D103+D106+D109+D112+D113+D114</f>
        <v>0</v>
      </c>
      <c r="E79" s="279">
        <f>E80+E86+E90+E93+E99+E100+E103+E106+E109+E112+E113+E114</f>
        <v>0</v>
      </c>
      <c r="F79" s="266" t="str">
        <f t="shared" si="15"/>
        <v xml:space="preserve"> </v>
      </c>
      <c r="G79" s="279">
        <f>G80+G86+G90+G93+G99+G100+G103+G106+G109+G112+G113+G114</f>
        <v>0</v>
      </c>
      <c r="H79" s="266" t="str">
        <f t="shared" si="16"/>
        <v xml:space="preserve"> </v>
      </c>
      <c r="I79" s="279">
        <f>I80+I86+I90+I93+I99+I100+I103+I106+I109+I112+I113+I114</f>
        <v>0</v>
      </c>
      <c r="J79" s="266" t="str">
        <f t="shared" si="17"/>
        <v xml:space="preserve"> </v>
      </c>
      <c r="K79" s="279">
        <f>K80+K86+K90+K93+K99+K100+K103+K106+K109+K112+K113+K114</f>
        <v>0</v>
      </c>
      <c r="L79" s="266" t="str">
        <f t="shared" si="18"/>
        <v xml:space="preserve"> </v>
      </c>
      <c r="M79" s="279">
        <f>M80+M86+M90+M93+M99+M100+M103+M106+M109+M112+M113+M114</f>
        <v>0</v>
      </c>
      <c r="N79" s="266" t="str">
        <f t="shared" si="19"/>
        <v xml:space="preserve"> </v>
      </c>
    </row>
    <row r="80" spans="1:14" s="296" customFormat="1" ht="36" x14ac:dyDescent="0.25">
      <c r="A80" s="273">
        <f t="shared" si="21"/>
        <v>74</v>
      </c>
      <c r="B80" s="274" t="s">
        <v>313</v>
      </c>
      <c r="C80" s="273" t="s">
        <v>394</v>
      </c>
      <c r="D80" s="271">
        <f>D81+D82+D83+D84+D85</f>
        <v>0</v>
      </c>
      <c r="E80" s="271">
        <f>E81+E82+E83+E84+E85</f>
        <v>0</v>
      </c>
      <c r="F80" s="270" t="str">
        <f t="shared" si="15"/>
        <v xml:space="preserve"> </v>
      </c>
      <c r="G80" s="271">
        <f>G81+G82+G83+G84+G85</f>
        <v>0</v>
      </c>
      <c r="H80" s="270" t="str">
        <f t="shared" si="16"/>
        <v xml:space="preserve"> </v>
      </c>
      <c r="I80" s="271">
        <f>I81+I82+I83+I84+I85</f>
        <v>0</v>
      </c>
      <c r="J80" s="270" t="str">
        <f t="shared" si="17"/>
        <v xml:space="preserve"> </v>
      </c>
      <c r="K80" s="271">
        <f>K81+K82+K83+K84+K85</f>
        <v>0</v>
      </c>
      <c r="L80" s="270" t="str">
        <f t="shared" si="18"/>
        <v xml:space="preserve"> </v>
      </c>
      <c r="M80" s="271">
        <f>M81+M82+M83+M84+M85</f>
        <v>0</v>
      </c>
      <c r="N80" s="270" t="str">
        <f t="shared" si="19"/>
        <v xml:space="preserve"> </v>
      </c>
    </row>
    <row r="81" spans="1:14" s="248" customFormat="1" ht="31.2" x14ac:dyDescent="0.25">
      <c r="A81" s="261">
        <f t="shared" si="21"/>
        <v>75</v>
      </c>
      <c r="B81" s="278" t="s">
        <v>263</v>
      </c>
      <c r="C81" s="261" t="s">
        <v>393</v>
      </c>
      <c r="D81" s="272"/>
      <c r="E81" s="272"/>
      <c r="F81" s="275" t="str">
        <f t="shared" si="15"/>
        <v xml:space="preserve"> </v>
      </c>
      <c r="G81" s="272"/>
      <c r="H81" s="275" t="str">
        <f t="shared" si="16"/>
        <v xml:space="preserve"> </v>
      </c>
      <c r="I81" s="276">
        <f>I45*I9</f>
        <v>0</v>
      </c>
      <c r="J81" s="275" t="str">
        <f t="shared" si="17"/>
        <v xml:space="preserve"> </v>
      </c>
      <c r="K81" s="276">
        <f>K45*K9</f>
        <v>0</v>
      </c>
      <c r="L81" s="275" t="str">
        <f t="shared" si="18"/>
        <v xml:space="preserve"> </v>
      </c>
      <c r="M81" s="276">
        <f>M45*M9</f>
        <v>0</v>
      </c>
      <c r="N81" s="275" t="str">
        <f t="shared" si="19"/>
        <v xml:space="preserve"> </v>
      </c>
    </row>
    <row r="82" spans="1:14" s="248" customFormat="1" ht="36" x14ac:dyDescent="0.25">
      <c r="A82" s="261">
        <f t="shared" si="21"/>
        <v>76</v>
      </c>
      <c r="B82" s="278" t="s">
        <v>289</v>
      </c>
      <c r="C82" s="261" t="s">
        <v>392</v>
      </c>
      <c r="D82" s="272"/>
      <c r="E82" s="272"/>
      <c r="F82" s="275" t="str">
        <f t="shared" si="15"/>
        <v xml:space="preserve"> </v>
      </c>
      <c r="G82" s="272"/>
      <c r="H82" s="275" t="str">
        <f t="shared" si="16"/>
        <v xml:space="preserve"> </v>
      </c>
      <c r="I82" s="276">
        <f>I46*I10</f>
        <v>0</v>
      </c>
      <c r="J82" s="275" t="str">
        <f t="shared" si="17"/>
        <v xml:space="preserve"> </v>
      </c>
      <c r="K82" s="276">
        <f>K46*K10</f>
        <v>0</v>
      </c>
      <c r="L82" s="275" t="str">
        <f t="shared" si="18"/>
        <v xml:space="preserve"> </v>
      </c>
      <c r="M82" s="276">
        <f>M46*M10</f>
        <v>0</v>
      </c>
      <c r="N82" s="275" t="str">
        <f t="shared" si="19"/>
        <v xml:space="preserve"> </v>
      </c>
    </row>
    <row r="83" spans="1:14" s="248" customFormat="1" ht="36" x14ac:dyDescent="0.25">
      <c r="A83" s="261">
        <f t="shared" si="21"/>
        <v>77</v>
      </c>
      <c r="B83" s="278" t="s">
        <v>287</v>
      </c>
      <c r="C83" s="261" t="s">
        <v>391</v>
      </c>
      <c r="D83" s="272"/>
      <c r="E83" s="272"/>
      <c r="F83" s="275" t="str">
        <f t="shared" si="15"/>
        <v xml:space="preserve"> </v>
      </c>
      <c r="G83" s="272"/>
      <c r="H83" s="275" t="str">
        <f t="shared" si="16"/>
        <v xml:space="preserve"> </v>
      </c>
      <c r="I83" s="276">
        <f>I47*I11</f>
        <v>0</v>
      </c>
      <c r="J83" s="275" t="str">
        <f t="shared" si="17"/>
        <v xml:space="preserve"> </v>
      </c>
      <c r="K83" s="276">
        <f>K47*K11</f>
        <v>0</v>
      </c>
      <c r="L83" s="275" t="str">
        <f t="shared" si="18"/>
        <v xml:space="preserve"> </v>
      </c>
      <c r="M83" s="276">
        <f>M47*M11</f>
        <v>0</v>
      </c>
      <c r="N83" s="275" t="str">
        <f t="shared" si="19"/>
        <v xml:space="preserve"> </v>
      </c>
    </row>
    <row r="84" spans="1:14" s="248" customFormat="1" ht="36" x14ac:dyDescent="0.25">
      <c r="A84" s="261">
        <f t="shared" si="21"/>
        <v>78</v>
      </c>
      <c r="B84" s="278" t="s">
        <v>285</v>
      </c>
      <c r="C84" s="261" t="s">
        <v>390</v>
      </c>
      <c r="D84" s="272"/>
      <c r="E84" s="272"/>
      <c r="F84" s="275" t="str">
        <f t="shared" si="15"/>
        <v xml:space="preserve"> </v>
      </c>
      <c r="G84" s="272"/>
      <c r="H84" s="275" t="str">
        <f t="shared" si="16"/>
        <v xml:space="preserve"> </v>
      </c>
      <c r="I84" s="276">
        <f>I48*I12</f>
        <v>0</v>
      </c>
      <c r="J84" s="275" t="str">
        <f t="shared" si="17"/>
        <v xml:space="preserve"> </v>
      </c>
      <c r="K84" s="276">
        <f>K48*K12</f>
        <v>0</v>
      </c>
      <c r="L84" s="275" t="str">
        <f t="shared" si="18"/>
        <v xml:space="preserve"> </v>
      </c>
      <c r="M84" s="276">
        <f>M48*M12</f>
        <v>0</v>
      </c>
      <c r="N84" s="275" t="str">
        <f t="shared" si="19"/>
        <v xml:space="preserve"> </v>
      </c>
    </row>
    <row r="85" spans="1:14" s="248" customFormat="1" ht="31.2" x14ac:dyDescent="0.25">
      <c r="A85" s="261">
        <f t="shared" si="21"/>
        <v>79</v>
      </c>
      <c r="B85" s="278" t="s">
        <v>283</v>
      </c>
      <c r="C85" s="261" t="s">
        <v>389</v>
      </c>
      <c r="D85" s="272"/>
      <c r="E85" s="272"/>
      <c r="F85" s="275" t="str">
        <f t="shared" si="15"/>
        <v xml:space="preserve"> </v>
      </c>
      <c r="G85" s="272"/>
      <c r="H85" s="275" t="str">
        <f t="shared" si="16"/>
        <v xml:space="preserve"> </v>
      </c>
      <c r="I85" s="276">
        <f>I49*I13</f>
        <v>0</v>
      </c>
      <c r="J85" s="275" t="str">
        <f t="shared" si="17"/>
        <v xml:space="preserve"> </v>
      </c>
      <c r="K85" s="276">
        <f>K49*K13</f>
        <v>0</v>
      </c>
      <c r="L85" s="275" t="str">
        <f t="shared" si="18"/>
        <v xml:space="preserve"> </v>
      </c>
      <c r="M85" s="276">
        <f>M49*M13</f>
        <v>0</v>
      </c>
      <c r="N85" s="275" t="str">
        <f t="shared" si="19"/>
        <v xml:space="preserve"> </v>
      </c>
    </row>
    <row r="86" spans="1:14" s="248" customFormat="1" ht="36" x14ac:dyDescent="0.25">
      <c r="A86" s="273">
        <f t="shared" si="21"/>
        <v>80</v>
      </c>
      <c r="B86" s="274" t="s">
        <v>306</v>
      </c>
      <c r="C86" s="273" t="s">
        <v>388</v>
      </c>
      <c r="D86" s="271">
        <f>D87+D88+D89</f>
        <v>0</v>
      </c>
      <c r="E86" s="271">
        <f>E87+E88+E89</f>
        <v>0</v>
      </c>
      <c r="F86" s="270" t="str">
        <f t="shared" si="15"/>
        <v xml:space="preserve"> </v>
      </c>
      <c r="G86" s="271">
        <f>G87+G88+G89</f>
        <v>0</v>
      </c>
      <c r="H86" s="270" t="str">
        <f t="shared" si="16"/>
        <v xml:space="preserve"> </v>
      </c>
      <c r="I86" s="271">
        <f>I87+I88+I89</f>
        <v>0</v>
      </c>
      <c r="J86" s="270" t="str">
        <f t="shared" si="17"/>
        <v xml:space="preserve"> </v>
      </c>
      <c r="K86" s="271">
        <f>K87+K88+K89</f>
        <v>0</v>
      </c>
      <c r="L86" s="270" t="str">
        <f t="shared" si="18"/>
        <v xml:space="preserve"> </v>
      </c>
      <c r="M86" s="271">
        <f>M87+M88+M89</f>
        <v>0</v>
      </c>
      <c r="N86" s="270" t="str">
        <f t="shared" si="19"/>
        <v xml:space="preserve"> </v>
      </c>
    </row>
    <row r="87" spans="1:14" s="248" customFormat="1" ht="31.2" x14ac:dyDescent="0.25">
      <c r="A87" s="261">
        <f t="shared" si="21"/>
        <v>81</v>
      </c>
      <c r="B87" s="278" t="s">
        <v>304</v>
      </c>
      <c r="C87" s="261" t="s">
        <v>387</v>
      </c>
      <c r="D87" s="272"/>
      <c r="E87" s="272"/>
      <c r="F87" s="275" t="str">
        <f t="shared" si="15"/>
        <v xml:space="preserve"> </v>
      </c>
      <c r="G87" s="272"/>
      <c r="H87" s="275" t="str">
        <f t="shared" si="16"/>
        <v xml:space="preserve"> </v>
      </c>
      <c r="I87" s="276">
        <f>I51*I15</f>
        <v>0</v>
      </c>
      <c r="J87" s="275" t="str">
        <f t="shared" si="17"/>
        <v xml:space="preserve"> </v>
      </c>
      <c r="K87" s="276">
        <f>K51*K15</f>
        <v>0</v>
      </c>
      <c r="L87" s="275" t="str">
        <f t="shared" si="18"/>
        <v xml:space="preserve"> </v>
      </c>
      <c r="M87" s="276">
        <f>M51*M15</f>
        <v>0</v>
      </c>
      <c r="N87" s="275" t="str">
        <f t="shared" si="19"/>
        <v xml:space="preserve"> </v>
      </c>
    </row>
    <row r="88" spans="1:14" s="248" customFormat="1" ht="36" x14ac:dyDescent="0.25">
      <c r="A88" s="261">
        <f t="shared" si="21"/>
        <v>82</v>
      </c>
      <c r="B88" s="278" t="s">
        <v>302</v>
      </c>
      <c r="C88" s="261" t="s">
        <v>386</v>
      </c>
      <c r="D88" s="272"/>
      <c r="E88" s="272"/>
      <c r="F88" s="275" t="str">
        <f t="shared" si="15"/>
        <v xml:space="preserve"> </v>
      </c>
      <c r="G88" s="272"/>
      <c r="H88" s="275" t="str">
        <f t="shared" si="16"/>
        <v xml:space="preserve"> </v>
      </c>
      <c r="I88" s="276">
        <f>I52*I16</f>
        <v>0</v>
      </c>
      <c r="J88" s="275" t="str">
        <f t="shared" si="17"/>
        <v xml:space="preserve"> </v>
      </c>
      <c r="K88" s="276">
        <f>K52*K16</f>
        <v>0</v>
      </c>
      <c r="L88" s="275" t="str">
        <f t="shared" si="18"/>
        <v xml:space="preserve"> </v>
      </c>
      <c r="M88" s="276">
        <f>M52*M16</f>
        <v>0</v>
      </c>
      <c r="N88" s="275" t="str">
        <f t="shared" si="19"/>
        <v xml:space="preserve"> </v>
      </c>
    </row>
    <row r="89" spans="1:14" s="248" customFormat="1" ht="31.2" x14ac:dyDescent="0.25">
      <c r="A89" s="261">
        <f t="shared" si="21"/>
        <v>83</v>
      </c>
      <c r="B89" s="278" t="s">
        <v>300</v>
      </c>
      <c r="C89" s="261" t="s">
        <v>385</v>
      </c>
      <c r="D89" s="272"/>
      <c r="E89" s="272"/>
      <c r="F89" s="275" t="str">
        <f t="shared" si="15"/>
        <v xml:space="preserve"> </v>
      </c>
      <c r="G89" s="272"/>
      <c r="H89" s="275" t="str">
        <f t="shared" si="16"/>
        <v xml:space="preserve"> </v>
      </c>
      <c r="I89" s="276">
        <f>I53*I17</f>
        <v>0</v>
      </c>
      <c r="J89" s="275" t="str">
        <f t="shared" si="17"/>
        <v xml:space="preserve"> </v>
      </c>
      <c r="K89" s="276">
        <f>K53*K17</f>
        <v>0</v>
      </c>
      <c r="L89" s="275" t="str">
        <f t="shared" si="18"/>
        <v xml:space="preserve"> </v>
      </c>
      <c r="M89" s="276">
        <f>M53*M17</f>
        <v>0</v>
      </c>
      <c r="N89" s="275" t="str">
        <f t="shared" si="19"/>
        <v xml:space="preserve"> </v>
      </c>
    </row>
    <row r="90" spans="1:14" s="248" customFormat="1" ht="31.2" x14ac:dyDescent="0.25">
      <c r="A90" s="273">
        <f t="shared" si="21"/>
        <v>84</v>
      </c>
      <c r="B90" s="274" t="s">
        <v>298</v>
      </c>
      <c r="C90" s="273" t="s">
        <v>384</v>
      </c>
      <c r="D90" s="271">
        <f>D91+D92</f>
        <v>0</v>
      </c>
      <c r="E90" s="271">
        <f>E91+E92</f>
        <v>0</v>
      </c>
      <c r="F90" s="270" t="str">
        <f t="shared" si="15"/>
        <v xml:space="preserve"> </v>
      </c>
      <c r="G90" s="271">
        <f>G91+G92</f>
        <v>0</v>
      </c>
      <c r="H90" s="270" t="str">
        <f t="shared" si="16"/>
        <v xml:space="preserve"> </v>
      </c>
      <c r="I90" s="271">
        <f>I91+I92</f>
        <v>0</v>
      </c>
      <c r="J90" s="270" t="str">
        <f t="shared" si="17"/>
        <v xml:space="preserve"> </v>
      </c>
      <c r="K90" s="271">
        <f>K91+K92</f>
        <v>0</v>
      </c>
      <c r="L90" s="270" t="str">
        <f t="shared" si="18"/>
        <v xml:space="preserve"> </v>
      </c>
      <c r="M90" s="271">
        <f>M91+M92</f>
        <v>0</v>
      </c>
      <c r="N90" s="270" t="str">
        <f t="shared" si="19"/>
        <v xml:space="preserve"> </v>
      </c>
    </row>
    <row r="91" spans="1:14" s="248" customFormat="1" ht="31.2" x14ac:dyDescent="0.25">
      <c r="A91" s="261">
        <f t="shared" si="21"/>
        <v>85</v>
      </c>
      <c r="B91" s="278" t="s">
        <v>296</v>
      </c>
      <c r="C91" s="261" t="s">
        <v>383</v>
      </c>
      <c r="D91" s="272"/>
      <c r="E91" s="272"/>
      <c r="F91" s="275" t="str">
        <f t="shared" si="15"/>
        <v xml:space="preserve"> </v>
      </c>
      <c r="G91" s="272"/>
      <c r="H91" s="275" t="str">
        <f t="shared" si="16"/>
        <v xml:space="preserve"> </v>
      </c>
      <c r="I91" s="276">
        <f>I55*I19</f>
        <v>0</v>
      </c>
      <c r="J91" s="275" t="str">
        <f t="shared" si="17"/>
        <v xml:space="preserve"> </v>
      </c>
      <c r="K91" s="276">
        <f>K55*K19</f>
        <v>0</v>
      </c>
      <c r="L91" s="275" t="str">
        <f t="shared" si="18"/>
        <v xml:space="preserve"> </v>
      </c>
      <c r="M91" s="276">
        <f>M55*M19</f>
        <v>0</v>
      </c>
      <c r="N91" s="275" t="str">
        <f t="shared" si="19"/>
        <v xml:space="preserve"> </v>
      </c>
    </row>
    <row r="92" spans="1:14" s="248" customFormat="1" ht="31.2" x14ac:dyDescent="0.25">
      <c r="A92" s="261">
        <f t="shared" si="21"/>
        <v>86</v>
      </c>
      <c r="B92" s="278" t="s">
        <v>294</v>
      </c>
      <c r="C92" s="261" t="s">
        <v>382</v>
      </c>
      <c r="D92" s="272"/>
      <c r="E92" s="272"/>
      <c r="F92" s="275" t="str">
        <f t="shared" si="15"/>
        <v xml:space="preserve"> </v>
      </c>
      <c r="G92" s="272"/>
      <c r="H92" s="275" t="str">
        <f t="shared" si="16"/>
        <v xml:space="preserve"> </v>
      </c>
      <c r="I92" s="276">
        <f>I56*I20</f>
        <v>0</v>
      </c>
      <c r="J92" s="275" t="str">
        <f t="shared" si="17"/>
        <v xml:space="preserve"> </v>
      </c>
      <c r="K92" s="276">
        <f>K56*K20</f>
        <v>0</v>
      </c>
      <c r="L92" s="275" t="str">
        <f t="shared" si="18"/>
        <v xml:space="preserve"> </v>
      </c>
      <c r="M92" s="276">
        <f>M56*M20</f>
        <v>0</v>
      </c>
      <c r="N92" s="275" t="str">
        <f t="shared" si="19"/>
        <v xml:space="preserve"> </v>
      </c>
    </row>
    <row r="93" spans="1:14" s="248" customFormat="1" ht="36" x14ac:dyDescent="0.25">
      <c r="A93" s="273">
        <f t="shared" si="21"/>
        <v>87</v>
      </c>
      <c r="B93" s="274" t="s">
        <v>292</v>
      </c>
      <c r="C93" s="273" t="s">
        <v>381</v>
      </c>
      <c r="D93" s="271">
        <f>D94+D95+D96+D97+D98</f>
        <v>0</v>
      </c>
      <c r="E93" s="271">
        <f>E94+E95+E96+E97+E98</f>
        <v>0</v>
      </c>
      <c r="F93" s="270" t="str">
        <f t="shared" si="15"/>
        <v xml:space="preserve"> </v>
      </c>
      <c r="G93" s="271">
        <f>G94+G95+G96+G97+G98</f>
        <v>0</v>
      </c>
      <c r="H93" s="270" t="str">
        <f t="shared" si="16"/>
        <v xml:space="preserve"> </v>
      </c>
      <c r="I93" s="271">
        <f>I94+I95+I96+I97+I98</f>
        <v>0</v>
      </c>
      <c r="J93" s="270" t="str">
        <f t="shared" si="17"/>
        <v xml:space="preserve"> </v>
      </c>
      <c r="K93" s="271">
        <f>K94+K95+K96+K97+K98</f>
        <v>0</v>
      </c>
      <c r="L93" s="270" t="str">
        <f t="shared" si="18"/>
        <v xml:space="preserve"> </v>
      </c>
      <c r="M93" s="271">
        <f>M94+M95+M96+M97+M98</f>
        <v>0</v>
      </c>
      <c r="N93" s="270" t="str">
        <f t="shared" si="19"/>
        <v xml:space="preserve"> </v>
      </c>
    </row>
    <row r="94" spans="1:14" s="248" customFormat="1" ht="31.2" x14ac:dyDescent="0.25">
      <c r="A94" s="261">
        <f t="shared" si="21"/>
        <v>88</v>
      </c>
      <c r="B94" s="278" t="s">
        <v>263</v>
      </c>
      <c r="C94" s="261" t="s">
        <v>380</v>
      </c>
      <c r="D94" s="272"/>
      <c r="E94" s="272"/>
      <c r="F94" s="275" t="str">
        <f t="shared" si="15"/>
        <v xml:space="preserve"> </v>
      </c>
      <c r="G94" s="272"/>
      <c r="H94" s="275" t="str">
        <f t="shared" si="16"/>
        <v xml:space="preserve"> </v>
      </c>
      <c r="I94" s="276">
        <f t="shared" ref="I94:I99" si="22">I58*I22</f>
        <v>0</v>
      </c>
      <c r="J94" s="275" t="str">
        <f t="shared" si="17"/>
        <v xml:space="preserve"> </v>
      </c>
      <c r="K94" s="276">
        <f t="shared" ref="K94:K99" si="23">K58*K22</f>
        <v>0</v>
      </c>
      <c r="L94" s="275" t="str">
        <f t="shared" si="18"/>
        <v xml:space="preserve"> </v>
      </c>
      <c r="M94" s="276">
        <f t="shared" ref="M94:M99" si="24">M58*M22</f>
        <v>0</v>
      </c>
      <c r="N94" s="275" t="str">
        <f t="shared" si="19"/>
        <v xml:space="preserve"> </v>
      </c>
    </row>
    <row r="95" spans="1:14" s="248" customFormat="1" ht="36" x14ac:dyDescent="0.25">
      <c r="A95" s="261">
        <f t="shared" si="21"/>
        <v>89</v>
      </c>
      <c r="B95" s="278" t="s">
        <v>289</v>
      </c>
      <c r="C95" s="261" t="s">
        <v>379</v>
      </c>
      <c r="D95" s="272"/>
      <c r="E95" s="272"/>
      <c r="F95" s="275" t="str">
        <f t="shared" si="15"/>
        <v xml:space="preserve"> </v>
      </c>
      <c r="G95" s="272"/>
      <c r="H95" s="275" t="str">
        <f t="shared" si="16"/>
        <v xml:space="preserve"> </v>
      </c>
      <c r="I95" s="276">
        <f t="shared" si="22"/>
        <v>0</v>
      </c>
      <c r="J95" s="275" t="str">
        <f t="shared" si="17"/>
        <v xml:space="preserve"> </v>
      </c>
      <c r="K95" s="276">
        <f t="shared" si="23"/>
        <v>0</v>
      </c>
      <c r="L95" s="275" t="str">
        <f t="shared" si="18"/>
        <v xml:space="preserve"> </v>
      </c>
      <c r="M95" s="276">
        <f t="shared" si="24"/>
        <v>0</v>
      </c>
      <c r="N95" s="275" t="str">
        <f t="shared" si="19"/>
        <v xml:space="preserve"> </v>
      </c>
    </row>
    <row r="96" spans="1:14" s="248" customFormat="1" ht="36" x14ac:dyDescent="0.25">
      <c r="A96" s="261">
        <f t="shared" si="21"/>
        <v>90</v>
      </c>
      <c r="B96" s="278" t="s">
        <v>287</v>
      </c>
      <c r="C96" s="261" t="s">
        <v>378</v>
      </c>
      <c r="D96" s="272"/>
      <c r="E96" s="272"/>
      <c r="F96" s="275" t="str">
        <f t="shared" si="15"/>
        <v xml:space="preserve"> </v>
      </c>
      <c r="G96" s="272"/>
      <c r="H96" s="275" t="str">
        <f t="shared" si="16"/>
        <v xml:space="preserve"> </v>
      </c>
      <c r="I96" s="276">
        <f t="shared" si="22"/>
        <v>0</v>
      </c>
      <c r="J96" s="275" t="str">
        <f t="shared" si="17"/>
        <v xml:space="preserve"> </v>
      </c>
      <c r="K96" s="276">
        <f t="shared" si="23"/>
        <v>0</v>
      </c>
      <c r="L96" s="275" t="str">
        <f t="shared" si="18"/>
        <v xml:space="preserve"> </v>
      </c>
      <c r="M96" s="276">
        <f t="shared" si="24"/>
        <v>0</v>
      </c>
      <c r="N96" s="275" t="str">
        <f t="shared" si="19"/>
        <v xml:space="preserve"> </v>
      </c>
    </row>
    <row r="97" spans="1:14" s="248" customFormat="1" ht="36" x14ac:dyDescent="0.25">
      <c r="A97" s="261">
        <f t="shared" si="21"/>
        <v>91</v>
      </c>
      <c r="B97" s="278" t="s">
        <v>285</v>
      </c>
      <c r="C97" s="261" t="s">
        <v>377</v>
      </c>
      <c r="D97" s="272"/>
      <c r="E97" s="272"/>
      <c r="F97" s="275" t="str">
        <f t="shared" si="15"/>
        <v xml:space="preserve"> </v>
      </c>
      <c r="G97" s="272"/>
      <c r="H97" s="275" t="str">
        <f t="shared" si="16"/>
        <v xml:space="preserve"> </v>
      </c>
      <c r="I97" s="276">
        <f t="shared" si="22"/>
        <v>0</v>
      </c>
      <c r="J97" s="275" t="str">
        <f t="shared" si="17"/>
        <v xml:space="preserve"> </v>
      </c>
      <c r="K97" s="276">
        <f t="shared" si="23"/>
        <v>0</v>
      </c>
      <c r="L97" s="275" t="str">
        <f t="shared" si="18"/>
        <v xml:space="preserve"> </v>
      </c>
      <c r="M97" s="276">
        <f t="shared" si="24"/>
        <v>0</v>
      </c>
      <c r="N97" s="275" t="str">
        <f t="shared" si="19"/>
        <v xml:space="preserve"> </v>
      </c>
    </row>
    <row r="98" spans="1:14" s="248" customFormat="1" ht="31.2" x14ac:dyDescent="0.25">
      <c r="A98" s="261">
        <f t="shared" si="21"/>
        <v>92</v>
      </c>
      <c r="B98" s="278" t="s">
        <v>283</v>
      </c>
      <c r="C98" s="261" t="s">
        <v>376</v>
      </c>
      <c r="D98" s="272"/>
      <c r="E98" s="272"/>
      <c r="F98" s="275" t="str">
        <f t="shared" si="15"/>
        <v xml:space="preserve"> </v>
      </c>
      <c r="G98" s="272"/>
      <c r="H98" s="275" t="str">
        <f t="shared" si="16"/>
        <v xml:space="preserve"> </v>
      </c>
      <c r="I98" s="276">
        <f t="shared" si="22"/>
        <v>0</v>
      </c>
      <c r="J98" s="275" t="str">
        <f t="shared" si="17"/>
        <v xml:space="preserve"> </v>
      </c>
      <c r="K98" s="276">
        <f t="shared" si="23"/>
        <v>0</v>
      </c>
      <c r="L98" s="275" t="str">
        <f t="shared" si="18"/>
        <v xml:space="preserve"> </v>
      </c>
      <c r="M98" s="276">
        <f t="shared" si="24"/>
        <v>0</v>
      </c>
      <c r="N98" s="275" t="str">
        <f t="shared" si="19"/>
        <v xml:space="preserve"> </v>
      </c>
    </row>
    <row r="99" spans="1:14" s="248" customFormat="1" ht="54" x14ac:dyDescent="0.25">
      <c r="A99" s="273">
        <f t="shared" si="21"/>
        <v>93</v>
      </c>
      <c r="B99" s="274" t="s">
        <v>281</v>
      </c>
      <c r="C99" s="273" t="s">
        <v>375</v>
      </c>
      <c r="D99" s="272"/>
      <c r="E99" s="272"/>
      <c r="F99" s="270" t="str">
        <f t="shared" si="15"/>
        <v xml:space="preserve"> </v>
      </c>
      <c r="G99" s="272"/>
      <c r="H99" s="270" t="str">
        <f t="shared" si="16"/>
        <v xml:space="preserve"> </v>
      </c>
      <c r="I99" s="271">
        <f t="shared" si="22"/>
        <v>0</v>
      </c>
      <c r="J99" s="270" t="str">
        <f t="shared" si="17"/>
        <v xml:space="preserve"> </v>
      </c>
      <c r="K99" s="271">
        <f t="shared" si="23"/>
        <v>0</v>
      </c>
      <c r="L99" s="270" t="str">
        <f t="shared" si="18"/>
        <v xml:space="preserve"> </v>
      </c>
      <c r="M99" s="271">
        <f t="shared" si="24"/>
        <v>0</v>
      </c>
      <c r="N99" s="270" t="str">
        <f t="shared" si="19"/>
        <v xml:space="preserve"> </v>
      </c>
    </row>
    <row r="100" spans="1:14" s="248" customFormat="1" ht="36" x14ac:dyDescent="0.25">
      <c r="A100" s="273">
        <f t="shared" si="21"/>
        <v>94</v>
      </c>
      <c r="B100" s="274" t="s">
        <v>279</v>
      </c>
      <c r="C100" s="273" t="s">
        <v>374</v>
      </c>
      <c r="D100" s="271">
        <f>D101+D102</f>
        <v>0</v>
      </c>
      <c r="E100" s="271">
        <f>E101+E102</f>
        <v>0</v>
      </c>
      <c r="F100" s="270" t="str">
        <f t="shared" si="15"/>
        <v xml:space="preserve"> </v>
      </c>
      <c r="G100" s="271">
        <f>G101+G102</f>
        <v>0</v>
      </c>
      <c r="H100" s="270" t="str">
        <f t="shared" si="16"/>
        <v xml:space="preserve"> </v>
      </c>
      <c r="I100" s="271">
        <f>I101+I102</f>
        <v>0</v>
      </c>
      <c r="J100" s="270" t="str">
        <f t="shared" si="17"/>
        <v xml:space="preserve"> </v>
      </c>
      <c r="K100" s="271">
        <f>K101+K102</f>
        <v>0</v>
      </c>
      <c r="L100" s="270" t="str">
        <f t="shared" si="18"/>
        <v xml:space="preserve"> </v>
      </c>
      <c r="M100" s="271">
        <f>M101+M102</f>
        <v>0</v>
      </c>
      <c r="N100" s="270" t="str">
        <f t="shared" si="19"/>
        <v xml:space="preserve"> </v>
      </c>
    </row>
    <row r="101" spans="1:14" s="248" customFormat="1" ht="31.2" x14ac:dyDescent="0.25">
      <c r="A101" s="261">
        <f t="shared" si="21"/>
        <v>95</v>
      </c>
      <c r="B101" s="278" t="s">
        <v>277</v>
      </c>
      <c r="C101" s="261" t="s">
        <v>373</v>
      </c>
      <c r="D101" s="272"/>
      <c r="E101" s="272"/>
      <c r="F101" s="275" t="str">
        <f t="shared" si="15"/>
        <v xml:space="preserve"> </v>
      </c>
      <c r="G101" s="272"/>
      <c r="H101" s="275" t="str">
        <f t="shared" si="16"/>
        <v xml:space="preserve"> </v>
      </c>
      <c r="I101" s="276">
        <f>I65*I29</f>
        <v>0</v>
      </c>
      <c r="J101" s="275" t="str">
        <f t="shared" si="17"/>
        <v xml:space="preserve"> </v>
      </c>
      <c r="K101" s="276">
        <f>K65*K29</f>
        <v>0</v>
      </c>
      <c r="L101" s="275" t="str">
        <f t="shared" si="18"/>
        <v xml:space="preserve"> </v>
      </c>
      <c r="M101" s="276">
        <f>M65*M29</f>
        <v>0</v>
      </c>
      <c r="N101" s="275" t="str">
        <f t="shared" si="19"/>
        <v xml:space="preserve"> </v>
      </c>
    </row>
    <row r="102" spans="1:14" s="248" customFormat="1" ht="31.2" x14ac:dyDescent="0.25">
      <c r="A102" s="261">
        <f t="shared" si="21"/>
        <v>96</v>
      </c>
      <c r="B102" s="278" t="s">
        <v>275</v>
      </c>
      <c r="C102" s="261" t="s">
        <v>372</v>
      </c>
      <c r="D102" s="272"/>
      <c r="E102" s="272"/>
      <c r="F102" s="275" t="str">
        <f t="shared" si="15"/>
        <v xml:space="preserve"> </v>
      </c>
      <c r="G102" s="272"/>
      <c r="H102" s="275" t="str">
        <f t="shared" si="16"/>
        <v xml:space="preserve"> </v>
      </c>
      <c r="I102" s="276">
        <f>I66*I30</f>
        <v>0</v>
      </c>
      <c r="J102" s="275" t="str">
        <f t="shared" si="17"/>
        <v xml:space="preserve"> </v>
      </c>
      <c r="K102" s="276">
        <f>K66*K30</f>
        <v>0</v>
      </c>
      <c r="L102" s="275" t="str">
        <f t="shared" si="18"/>
        <v xml:space="preserve"> </v>
      </c>
      <c r="M102" s="276">
        <f>M66*M30</f>
        <v>0</v>
      </c>
      <c r="N102" s="275" t="str">
        <f t="shared" si="19"/>
        <v xml:space="preserve"> </v>
      </c>
    </row>
    <row r="103" spans="1:14" s="248" customFormat="1" ht="54" x14ac:dyDescent="0.25">
      <c r="A103" s="295">
        <f t="shared" si="21"/>
        <v>97</v>
      </c>
      <c r="B103" s="274" t="s">
        <v>273</v>
      </c>
      <c r="C103" s="295" t="s">
        <v>371</v>
      </c>
      <c r="D103" s="271">
        <f>D104+D105</f>
        <v>0</v>
      </c>
      <c r="E103" s="271">
        <f>E104+E105</f>
        <v>0</v>
      </c>
      <c r="F103" s="270" t="str">
        <f t="shared" ref="F103:F114" si="25">IF(D103=0," ",E103/D103*100)</f>
        <v xml:space="preserve"> </v>
      </c>
      <c r="G103" s="271">
        <f>G104+G105</f>
        <v>0</v>
      </c>
      <c r="H103" s="270" t="str">
        <f t="shared" ref="H103:H114" si="26">IF(E103=0," ",G103/E103*100)</f>
        <v xml:space="preserve"> </v>
      </c>
      <c r="I103" s="271">
        <f>I104+I105</f>
        <v>0</v>
      </c>
      <c r="J103" s="270" t="str">
        <f t="shared" ref="J103:J114" si="27">IF(G103=0," ",I103/G103*100)</f>
        <v xml:space="preserve"> </v>
      </c>
      <c r="K103" s="271">
        <f>K104+K105</f>
        <v>0</v>
      </c>
      <c r="L103" s="270" t="str">
        <f t="shared" ref="L103:L114" si="28">IF(I103=0," ",K103/I103*100)</f>
        <v xml:space="preserve"> </v>
      </c>
      <c r="M103" s="271">
        <f>M104+M105</f>
        <v>0</v>
      </c>
      <c r="N103" s="270" t="str">
        <f t="shared" ref="N103:N114" si="29">IF(K103=0," ",M103/K103*100)</f>
        <v xml:space="preserve"> </v>
      </c>
    </row>
    <row r="104" spans="1:14" s="248" customFormat="1" ht="31.2" x14ac:dyDescent="0.25">
      <c r="A104" s="261">
        <f t="shared" si="21"/>
        <v>98</v>
      </c>
      <c r="B104" s="278" t="s">
        <v>263</v>
      </c>
      <c r="C104" s="261" t="s">
        <v>370</v>
      </c>
      <c r="D104" s="272"/>
      <c r="E104" s="272"/>
      <c r="F104" s="275" t="str">
        <f t="shared" si="25"/>
        <v xml:space="preserve"> </v>
      </c>
      <c r="G104" s="272"/>
      <c r="H104" s="275" t="str">
        <f t="shared" si="26"/>
        <v xml:space="preserve"> </v>
      </c>
      <c r="I104" s="276">
        <f>I68*I32</f>
        <v>0</v>
      </c>
      <c r="J104" s="275" t="str">
        <f t="shared" si="27"/>
        <v xml:space="preserve"> </v>
      </c>
      <c r="K104" s="276">
        <f>K68*K32</f>
        <v>0</v>
      </c>
      <c r="L104" s="275" t="str">
        <f t="shared" si="28"/>
        <v xml:space="preserve"> </v>
      </c>
      <c r="M104" s="276">
        <f>M68*M32</f>
        <v>0</v>
      </c>
      <c r="N104" s="275" t="str">
        <f t="shared" si="29"/>
        <v xml:space="preserve"> </v>
      </c>
    </row>
    <row r="105" spans="1:14" s="248" customFormat="1" ht="31.2" x14ac:dyDescent="0.25">
      <c r="A105" s="261">
        <f t="shared" si="21"/>
        <v>99</v>
      </c>
      <c r="B105" s="278" t="s">
        <v>261</v>
      </c>
      <c r="C105" s="261" t="s">
        <v>369</v>
      </c>
      <c r="D105" s="272"/>
      <c r="E105" s="272"/>
      <c r="F105" s="275" t="str">
        <f t="shared" si="25"/>
        <v xml:space="preserve"> </v>
      </c>
      <c r="G105" s="272"/>
      <c r="H105" s="275" t="str">
        <f t="shared" si="26"/>
        <v xml:space="preserve"> </v>
      </c>
      <c r="I105" s="276">
        <f>I69*I33</f>
        <v>0</v>
      </c>
      <c r="J105" s="275" t="str">
        <f t="shared" si="27"/>
        <v xml:space="preserve"> </v>
      </c>
      <c r="K105" s="276">
        <f>K69*K33</f>
        <v>0</v>
      </c>
      <c r="L105" s="275" t="str">
        <f t="shared" si="28"/>
        <v xml:space="preserve"> </v>
      </c>
      <c r="M105" s="276">
        <f>M69*M33</f>
        <v>0</v>
      </c>
      <c r="N105" s="275" t="str">
        <f t="shared" si="29"/>
        <v xml:space="preserve"> </v>
      </c>
    </row>
    <row r="106" spans="1:14" s="248" customFormat="1" ht="36" x14ac:dyDescent="0.25">
      <c r="A106" s="273">
        <f t="shared" si="21"/>
        <v>100</v>
      </c>
      <c r="B106" s="274" t="s">
        <v>269</v>
      </c>
      <c r="C106" s="273" t="s">
        <v>368</v>
      </c>
      <c r="D106" s="271">
        <f>D107+D108</f>
        <v>0</v>
      </c>
      <c r="E106" s="271">
        <f>E107+E108</f>
        <v>0</v>
      </c>
      <c r="F106" s="270" t="str">
        <f t="shared" si="25"/>
        <v xml:space="preserve"> </v>
      </c>
      <c r="G106" s="271">
        <f>G107+G108</f>
        <v>0</v>
      </c>
      <c r="H106" s="270" t="str">
        <f t="shared" si="26"/>
        <v xml:space="preserve"> </v>
      </c>
      <c r="I106" s="271">
        <f>I107+I108</f>
        <v>0</v>
      </c>
      <c r="J106" s="270" t="str">
        <f t="shared" si="27"/>
        <v xml:space="preserve"> </v>
      </c>
      <c r="K106" s="271">
        <f>K107+K108</f>
        <v>0</v>
      </c>
      <c r="L106" s="270" t="str">
        <f t="shared" si="28"/>
        <v xml:space="preserve"> </v>
      </c>
      <c r="M106" s="271">
        <f>M107+M108</f>
        <v>0</v>
      </c>
      <c r="N106" s="270" t="str">
        <f t="shared" si="29"/>
        <v xml:space="preserve"> </v>
      </c>
    </row>
    <row r="107" spans="1:14" s="248" customFormat="1" ht="31.2" x14ac:dyDescent="0.25">
      <c r="A107" s="261">
        <f t="shared" ref="A107:A119" si="30">A106+1</f>
        <v>101</v>
      </c>
      <c r="B107" s="278" t="s">
        <v>263</v>
      </c>
      <c r="C107" s="261" t="s">
        <v>367</v>
      </c>
      <c r="D107" s="272"/>
      <c r="E107" s="272"/>
      <c r="F107" s="275" t="str">
        <f t="shared" si="25"/>
        <v xml:space="preserve"> </v>
      </c>
      <c r="G107" s="272"/>
      <c r="H107" s="275" t="str">
        <f t="shared" si="26"/>
        <v xml:space="preserve"> </v>
      </c>
      <c r="I107" s="276">
        <f>I71*I35</f>
        <v>0</v>
      </c>
      <c r="J107" s="275" t="str">
        <f t="shared" si="27"/>
        <v xml:space="preserve"> </v>
      </c>
      <c r="K107" s="276">
        <f>K71*K35</f>
        <v>0</v>
      </c>
      <c r="L107" s="275" t="str">
        <f t="shared" si="28"/>
        <v xml:space="preserve"> </v>
      </c>
      <c r="M107" s="276">
        <f>M71*M35</f>
        <v>0</v>
      </c>
      <c r="N107" s="275" t="str">
        <f t="shared" si="29"/>
        <v xml:space="preserve"> </v>
      </c>
    </row>
    <row r="108" spans="1:14" s="248" customFormat="1" ht="31.2" x14ac:dyDescent="0.25">
      <c r="A108" s="261">
        <f t="shared" si="30"/>
        <v>102</v>
      </c>
      <c r="B108" s="277" t="s">
        <v>261</v>
      </c>
      <c r="C108" s="261" t="s">
        <v>366</v>
      </c>
      <c r="D108" s="272"/>
      <c r="E108" s="272"/>
      <c r="F108" s="275" t="str">
        <f t="shared" si="25"/>
        <v xml:space="preserve"> </v>
      </c>
      <c r="G108" s="272"/>
      <c r="H108" s="275" t="str">
        <f t="shared" si="26"/>
        <v xml:space="preserve"> </v>
      </c>
      <c r="I108" s="276">
        <f>I72*I36</f>
        <v>0</v>
      </c>
      <c r="J108" s="275" t="str">
        <f t="shared" si="27"/>
        <v xml:space="preserve"> </v>
      </c>
      <c r="K108" s="276">
        <f>K72*K36</f>
        <v>0</v>
      </c>
      <c r="L108" s="275" t="str">
        <f t="shared" si="28"/>
        <v xml:space="preserve"> </v>
      </c>
      <c r="M108" s="276">
        <f>M72*M36</f>
        <v>0</v>
      </c>
      <c r="N108" s="275" t="str">
        <f t="shared" si="29"/>
        <v xml:space="preserve"> </v>
      </c>
    </row>
    <row r="109" spans="1:14" s="248" customFormat="1" ht="31.2" x14ac:dyDescent="0.25">
      <c r="A109" s="273">
        <f t="shared" si="30"/>
        <v>103</v>
      </c>
      <c r="B109" s="274" t="s">
        <v>265</v>
      </c>
      <c r="C109" s="273" t="s">
        <v>365</v>
      </c>
      <c r="D109" s="271">
        <f>D110+D111</f>
        <v>0</v>
      </c>
      <c r="E109" s="271">
        <f>E110+E111</f>
        <v>0</v>
      </c>
      <c r="F109" s="270" t="str">
        <f t="shared" si="25"/>
        <v xml:space="preserve"> </v>
      </c>
      <c r="G109" s="271">
        <f>G110+G111</f>
        <v>0</v>
      </c>
      <c r="H109" s="270" t="str">
        <f t="shared" si="26"/>
        <v xml:space="preserve"> </v>
      </c>
      <c r="I109" s="271">
        <f>I110+I111</f>
        <v>0</v>
      </c>
      <c r="J109" s="270" t="str">
        <f t="shared" si="27"/>
        <v xml:space="preserve"> </v>
      </c>
      <c r="K109" s="271">
        <f>K110+K111</f>
        <v>0</v>
      </c>
      <c r="L109" s="270" t="str">
        <f t="shared" si="28"/>
        <v xml:space="preserve"> </v>
      </c>
      <c r="M109" s="271">
        <f>M110+M111</f>
        <v>0</v>
      </c>
      <c r="N109" s="270" t="str">
        <f t="shared" si="29"/>
        <v xml:space="preserve"> </v>
      </c>
    </row>
    <row r="110" spans="1:14" s="248" customFormat="1" ht="31.2" x14ac:dyDescent="0.25">
      <c r="A110" s="261">
        <f t="shared" si="30"/>
        <v>104</v>
      </c>
      <c r="B110" s="277" t="s">
        <v>263</v>
      </c>
      <c r="C110" s="261" t="s">
        <v>364</v>
      </c>
      <c r="D110" s="272"/>
      <c r="E110" s="272"/>
      <c r="F110" s="275" t="str">
        <f t="shared" si="25"/>
        <v xml:space="preserve"> </v>
      </c>
      <c r="G110" s="272"/>
      <c r="H110" s="275" t="str">
        <f t="shared" si="26"/>
        <v xml:space="preserve"> </v>
      </c>
      <c r="I110" s="276">
        <f>I74*I38</f>
        <v>0</v>
      </c>
      <c r="J110" s="275" t="str">
        <f t="shared" si="27"/>
        <v xml:space="preserve"> </v>
      </c>
      <c r="K110" s="276">
        <f>K74*K38</f>
        <v>0</v>
      </c>
      <c r="L110" s="275" t="str">
        <f t="shared" si="28"/>
        <v xml:space="preserve"> </v>
      </c>
      <c r="M110" s="276">
        <f>M74*M38</f>
        <v>0</v>
      </c>
      <c r="N110" s="275" t="str">
        <f t="shared" si="29"/>
        <v xml:space="preserve"> </v>
      </c>
    </row>
    <row r="111" spans="1:14" s="248" customFormat="1" ht="31.2" x14ac:dyDescent="0.25">
      <c r="A111" s="261">
        <f t="shared" si="30"/>
        <v>105</v>
      </c>
      <c r="B111" s="277" t="s">
        <v>261</v>
      </c>
      <c r="C111" s="261" t="s">
        <v>363</v>
      </c>
      <c r="D111" s="272"/>
      <c r="E111" s="272"/>
      <c r="F111" s="275" t="str">
        <f t="shared" si="25"/>
        <v xml:space="preserve"> </v>
      </c>
      <c r="G111" s="272"/>
      <c r="H111" s="275" t="str">
        <f t="shared" si="26"/>
        <v xml:space="preserve"> </v>
      </c>
      <c r="I111" s="276">
        <f>I75*I39</f>
        <v>0</v>
      </c>
      <c r="J111" s="275" t="str">
        <f t="shared" si="27"/>
        <v xml:space="preserve"> </v>
      </c>
      <c r="K111" s="276">
        <f>K75*K39</f>
        <v>0</v>
      </c>
      <c r="L111" s="275" t="str">
        <f t="shared" si="28"/>
        <v xml:space="preserve"> </v>
      </c>
      <c r="M111" s="276">
        <f>M75*M39</f>
        <v>0</v>
      </c>
      <c r="N111" s="275" t="str">
        <f t="shared" si="29"/>
        <v xml:space="preserve"> </v>
      </c>
    </row>
    <row r="112" spans="1:14" s="265" customFormat="1" ht="54" x14ac:dyDescent="0.25">
      <c r="A112" s="273">
        <f t="shared" si="30"/>
        <v>106</v>
      </c>
      <c r="B112" s="274" t="s">
        <v>259</v>
      </c>
      <c r="C112" s="273" t="s">
        <v>362</v>
      </c>
      <c r="D112" s="272"/>
      <c r="E112" s="272"/>
      <c r="F112" s="270" t="str">
        <f t="shared" si="25"/>
        <v xml:space="preserve"> </v>
      </c>
      <c r="G112" s="272"/>
      <c r="H112" s="270" t="str">
        <f t="shared" si="26"/>
        <v xml:space="preserve"> </v>
      </c>
      <c r="I112" s="271">
        <f>I76*I40</f>
        <v>0</v>
      </c>
      <c r="J112" s="270" t="str">
        <f t="shared" si="27"/>
        <v xml:space="preserve"> </v>
      </c>
      <c r="K112" s="271">
        <f>K76*K40</f>
        <v>0</v>
      </c>
      <c r="L112" s="270" t="str">
        <f t="shared" si="28"/>
        <v xml:space="preserve"> </v>
      </c>
      <c r="M112" s="271">
        <f>M76*M40</f>
        <v>0</v>
      </c>
      <c r="N112" s="270" t="str">
        <f t="shared" si="29"/>
        <v xml:space="preserve"> </v>
      </c>
    </row>
    <row r="113" spans="1:14" s="191" customFormat="1" ht="31.2" x14ac:dyDescent="0.25">
      <c r="A113" s="273">
        <f t="shared" si="30"/>
        <v>107</v>
      </c>
      <c r="B113" s="274" t="s">
        <v>257</v>
      </c>
      <c r="C113" s="273" t="s">
        <v>361</v>
      </c>
      <c r="D113" s="272"/>
      <c r="E113" s="272"/>
      <c r="F113" s="270" t="str">
        <f t="shared" si="25"/>
        <v xml:space="preserve"> </v>
      </c>
      <c r="G113" s="272"/>
      <c r="H113" s="270" t="str">
        <f t="shared" si="26"/>
        <v xml:space="preserve"> </v>
      </c>
      <c r="I113" s="271">
        <f>I77*I41</f>
        <v>0</v>
      </c>
      <c r="J113" s="270" t="str">
        <f t="shared" si="27"/>
        <v xml:space="preserve"> </v>
      </c>
      <c r="K113" s="271">
        <f>K77*K41</f>
        <v>0</v>
      </c>
      <c r="L113" s="270" t="str">
        <f t="shared" si="28"/>
        <v xml:space="preserve"> </v>
      </c>
      <c r="M113" s="271">
        <f>M77*M41</f>
        <v>0</v>
      </c>
      <c r="N113" s="270" t="str">
        <f t="shared" si="29"/>
        <v xml:space="preserve"> </v>
      </c>
    </row>
    <row r="114" spans="1:14" s="248" customFormat="1" ht="31.2" x14ac:dyDescent="0.25">
      <c r="A114" s="273">
        <f t="shared" si="30"/>
        <v>108</v>
      </c>
      <c r="B114" s="274" t="s">
        <v>255</v>
      </c>
      <c r="C114" s="273" t="s">
        <v>360</v>
      </c>
      <c r="D114" s="272"/>
      <c r="E114" s="272"/>
      <c r="F114" s="270" t="str">
        <f t="shared" si="25"/>
        <v xml:space="preserve"> </v>
      </c>
      <c r="G114" s="272"/>
      <c r="H114" s="270" t="str">
        <f t="shared" si="26"/>
        <v xml:space="preserve"> </v>
      </c>
      <c r="I114" s="271">
        <f>I78*I42</f>
        <v>0</v>
      </c>
      <c r="J114" s="270" t="str">
        <f t="shared" si="27"/>
        <v xml:space="preserve"> </v>
      </c>
      <c r="K114" s="271">
        <f>K78*K42</f>
        <v>0</v>
      </c>
      <c r="L114" s="270" t="str">
        <f t="shared" si="28"/>
        <v xml:space="preserve"> </v>
      </c>
      <c r="M114" s="271">
        <f>M78*M42</f>
        <v>0</v>
      </c>
      <c r="N114" s="270" t="str">
        <f t="shared" si="29"/>
        <v xml:space="preserve"> </v>
      </c>
    </row>
    <row r="115" spans="1:14" s="294" customFormat="1" ht="52.2" x14ac:dyDescent="0.25">
      <c r="A115" s="268">
        <f t="shared" si="30"/>
        <v>109</v>
      </c>
      <c r="B115" s="269" t="s">
        <v>359</v>
      </c>
      <c r="C115" s="268" t="s">
        <v>252</v>
      </c>
      <c r="D115" s="267">
        <f>D79</f>
        <v>0</v>
      </c>
      <c r="E115" s="267">
        <f>E79</f>
        <v>0</v>
      </c>
      <c r="F115" s="266">
        <f>IF(D115=0,0,E115/D115*100)</f>
        <v>0</v>
      </c>
      <c r="G115" s="267">
        <f>G79</f>
        <v>0</v>
      </c>
      <c r="H115" s="266">
        <f>IF(E115=0,0,G115/E115*100)</f>
        <v>0</v>
      </c>
      <c r="I115" s="267">
        <f>I79</f>
        <v>0</v>
      </c>
      <c r="J115" s="266">
        <f>IF(G115=0,0,I115/G115*100)</f>
        <v>0</v>
      </c>
      <c r="K115" s="267">
        <f>K79</f>
        <v>0</v>
      </c>
      <c r="L115" s="266">
        <f>IF(I115=0,0,K115/I115*100)</f>
        <v>0</v>
      </c>
      <c r="M115" s="267">
        <f>M79</f>
        <v>0</v>
      </c>
      <c r="N115" s="266">
        <f>IF(K115=0,0,M115/K115*100)</f>
        <v>0</v>
      </c>
    </row>
    <row r="116" spans="1:14" s="248" customFormat="1" ht="31.2" x14ac:dyDescent="0.25">
      <c r="A116" s="292">
        <f t="shared" si="30"/>
        <v>110</v>
      </c>
      <c r="B116" s="263" t="s">
        <v>251</v>
      </c>
      <c r="C116" s="292" t="s">
        <v>357</v>
      </c>
      <c r="D116" s="293"/>
      <c r="E116" s="264"/>
      <c r="F116" s="260" t="str">
        <f>IF(D116=0," ",E116/D116*100)</f>
        <v xml:space="preserve"> </v>
      </c>
      <c r="G116" s="256">
        <f>E116*(H115/100)</f>
        <v>0</v>
      </c>
      <c r="H116" s="260" t="str">
        <f>IF(E116=0," ",G116/E116*100)</f>
        <v xml:space="preserve"> </v>
      </c>
      <c r="I116" s="256">
        <f>G116*(J115/100)</f>
        <v>0</v>
      </c>
      <c r="J116" s="260" t="str">
        <f>IF(G116=0," ",I116/G116*100)</f>
        <v xml:space="preserve"> </v>
      </c>
      <c r="K116" s="256">
        <f>I116*(L115/100)</f>
        <v>0</v>
      </c>
      <c r="L116" s="260" t="str">
        <f>IF(I116=0," ",K116/I116*100)</f>
        <v xml:space="preserve"> </v>
      </c>
      <c r="M116" s="256">
        <f>K116*(N115/100)</f>
        <v>0</v>
      </c>
      <c r="N116" s="260" t="str">
        <f>IF(K116=0," ",M116/K116*100)</f>
        <v xml:space="preserve"> </v>
      </c>
    </row>
    <row r="117" spans="1:14" s="248" customFormat="1" ht="31.2" x14ac:dyDescent="0.25">
      <c r="A117" s="261">
        <f t="shared" si="30"/>
        <v>111</v>
      </c>
      <c r="B117" s="262" t="s">
        <v>101</v>
      </c>
      <c r="C117" s="261" t="s">
        <v>358</v>
      </c>
      <c r="D117" s="258">
        <f>IF(D116=0,0,D119/D116*100)</f>
        <v>0</v>
      </c>
      <c r="E117" s="258">
        <f>IF(E116=0,0,E119/E116*100)</f>
        <v>0</v>
      </c>
      <c r="F117" s="260"/>
      <c r="G117" s="259">
        <f>AVERAGE(D117,E117)</f>
        <v>0</v>
      </c>
      <c r="H117" s="260" t="str">
        <f>IF(E117=0," ",G117/E117*100)</f>
        <v xml:space="preserve"> </v>
      </c>
      <c r="I117" s="259">
        <f>G117</f>
        <v>0</v>
      </c>
      <c r="J117" s="260" t="str">
        <f>IF(G117=0," ",I117/G117*100)</f>
        <v xml:space="preserve"> </v>
      </c>
      <c r="K117" s="259">
        <f>I117</f>
        <v>0</v>
      </c>
      <c r="L117" s="260" t="str">
        <f>IF(I117=0," ",K117/I117*100)</f>
        <v xml:space="preserve"> </v>
      </c>
      <c r="M117" s="259">
        <f>K117</f>
        <v>0</v>
      </c>
      <c r="N117" s="260" t="str">
        <f>IF(K117=0," ",M117/K117*100)</f>
        <v xml:space="preserve"> </v>
      </c>
    </row>
    <row r="118" spans="1:14" ht="28.5" customHeight="1" x14ac:dyDescent="0.25">
      <c r="A118" s="292">
        <f t="shared" si="30"/>
        <v>112</v>
      </c>
      <c r="B118" s="263" t="s">
        <v>248</v>
      </c>
      <c r="C118" s="292"/>
      <c r="D118" s="292"/>
      <c r="E118" s="291"/>
      <c r="F118" s="290"/>
      <c r="G118" s="291"/>
      <c r="H118" s="290" t="str">
        <f>IF(E118=0," ",G118/E118*100)</f>
        <v xml:space="preserve"> </v>
      </c>
      <c r="I118" s="291"/>
      <c r="J118" s="290" t="str">
        <f>IF(G118=0," ",I118/G118*100)</f>
        <v xml:space="preserve"> </v>
      </c>
      <c r="K118" s="291"/>
      <c r="L118" s="290" t="str">
        <f>IF(I118=0," ",K118/I118*100)</f>
        <v xml:space="preserve"> </v>
      </c>
      <c r="M118" s="291"/>
      <c r="N118" s="290" t="str">
        <f>IF(K118=0," ",M118/K118*100)</f>
        <v xml:space="preserve"> </v>
      </c>
    </row>
    <row r="119" spans="1:14" s="248" customFormat="1" ht="31.2" x14ac:dyDescent="0.25">
      <c r="A119" s="252">
        <f t="shared" si="30"/>
        <v>113</v>
      </c>
      <c r="B119" s="204" t="s">
        <v>247</v>
      </c>
      <c r="C119" s="252" t="s">
        <v>357</v>
      </c>
      <c r="D119" s="289"/>
      <c r="E119" s="288"/>
      <c r="F119" s="286" t="str">
        <f>IF(D119=0," ",E119/D119*100)</f>
        <v xml:space="preserve"> </v>
      </c>
      <c r="G119" s="287">
        <f>ROUND(G116*(G117/100)+G118,0)</f>
        <v>0</v>
      </c>
      <c r="H119" s="286" t="str">
        <f>IF(E119=0," ",G119/E119*100)</f>
        <v xml:space="preserve"> </v>
      </c>
      <c r="I119" s="287">
        <f>ROUND(I116*(I117/100)+I118,0)</f>
        <v>0</v>
      </c>
      <c r="J119" s="286" t="str">
        <f>IF(G119=0," ",I119/G119*100)</f>
        <v xml:space="preserve"> </v>
      </c>
      <c r="K119" s="287">
        <f>ROUND(K116*(K117/100)+K118,0)</f>
        <v>0</v>
      </c>
      <c r="L119" s="286" t="str">
        <f>IF(I119=0," ",K119/I119*100)</f>
        <v xml:space="preserve"> </v>
      </c>
      <c r="M119" s="287">
        <f>ROUND(M116*(M117/100)+M118,0)</f>
        <v>0</v>
      </c>
      <c r="N119" s="286" t="str">
        <f>IF(K119=0," ",M119/K119*100)</f>
        <v xml:space="preserve"> </v>
      </c>
    </row>
    <row r="120" spans="1:14" s="191" customFormat="1" ht="18" x14ac:dyDescent="0.25">
      <c r="A120" s="197"/>
      <c r="B120" s="196"/>
      <c r="C120" s="195"/>
      <c r="D120" s="195"/>
      <c r="E120" s="193"/>
      <c r="F120" s="194"/>
      <c r="G120" s="193"/>
      <c r="H120" s="192"/>
      <c r="I120" s="193"/>
      <c r="J120" s="192"/>
      <c r="K120" s="193"/>
      <c r="L120" s="192"/>
      <c r="M120" s="193"/>
      <c r="N120" s="192"/>
    </row>
    <row r="121" spans="1:14" s="190" customFormat="1" ht="18" x14ac:dyDescent="0.35">
      <c r="A121" s="190" t="s">
        <v>177</v>
      </c>
    </row>
    <row r="122" spans="1:14" ht="18" x14ac:dyDescent="0.35">
      <c r="A122" s="247" t="s">
        <v>245</v>
      </c>
      <c r="B122" s="285"/>
    </row>
  </sheetData>
  <mergeCells count="17">
    <mergeCell ref="J5:J6"/>
    <mergeCell ref="K5:K6"/>
    <mergeCell ref="L5:L6"/>
    <mergeCell ref="B3:N3"/>
    <mergeCell ref="M4:N4"/>
    <mergeCell ref="A1:N1"/>
    <mergeCell ref="L2:N2"/>
    <mergeCell ref="A5:A6"/>
    <mergeCell ref="B5:B6"/>
    <mergeCell ref="C5:C6"/>
    <mergeCell ref="D5:F5"/>
    <mergeCell ref="G5:G6"/>
    <mergeCell ref="J4:K4"/>
    <mergeCell ref="M5:M6"/>
    <mergeCell ref="N5:N6"/>
    <mergeCell ref="H5:H6"/>
    <mergeCell ref="I5:I6"/>
  </mergeCells>
  <pageMargins left="0" right="0" top="0" bottom="0" header="0" footer="0"/>
  <pageSetup paperSize="9" scale="44" fitToHeight="0" orientation="portrait" horizontalDpi="300" verticalDpi="300" r:id="rId1"/>
  <rowBreaks count="2" manualBreakCount="2">
    <brk id="42" max="13" man="1"/>
    <brk id="78" max="1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54.5546875" style="1" customWidth="1"/>
    <col min="2" max="2" width="16.6640625" style="1" customWidth="1"/>
    <col min="3" max="16384" width="9.109375" style="1"/>
  </cols>
  <sheetData>
    <row r="1" spans="1:4" x14ac:dyDescent="0.25">
      <c r="A1" s="416">
        <v>96</v>
      </c>
      <c r="B1" s="416"/>
    </row>
    <row r="2" spans="1:4" ht="26.4" x14ac:dyDescent="0.25">
      <c r="B2" s="119" t="s">
        <v>443</v>
      </c>
    </row>
    <row r="3" spans="1:4" ht="30" customHeight="1" x14ac:dyDescent="0.25">
      <c r="A3" s="417" t="s">
        <v>442</v>
      </c>
      <c r="B3" s="417"/>
    </row>
    <row r="4" spans="1:4" x14ac:dyDescent="0.25">
      <c r="B4" s="2" t="s">
        <v>0</v>
      </c>
    </row>
    <row r="5" spans="1:4" ht="41.25" customHeight="1" x14ac:dyDescent="0.25">
      <c r="A5" s="3" t="s">
        <v>1</v>
      </c>
      <c r="B5" s="3" t="s">
        <v>441</v>
      </c>
      <c r="D5" s="4"/>
    </row>
    <row r="6" spans="1:4" ht="27.6" x14ac:dyDescent="0.25">
      <c r="A6" s="7" t="s">
        <v>51</v>
      </c>
      <c r="B6" s="109"/>
    </row>
    <row r="7" spans="1:4" ht="27.6" x14ac:dyDescent="0.25">
      <c r="A7" s="5" t="s">
        <v>440</v>
      </c>
      <c r="B7" s="6"/>
    </row>
    <row r="8" spans="1:4" x14ac:dyDescent="0.25">
      <c r="A8" s="5" t="s">
        <v>151</v>
      </c>
      <c r="B8" s="6"/>
    </row>
    <row r="9" spans="1:4" ht="27.6" x14ac:dyDescent="0.25">
      <c r="A9" s="5" t="s">
        <v>439</v>
      </c>
      <c r="B9" s="111"/>
    </row>
    <row r="10" spans="1:4" x14ac:dyDescent="0.25">
      <c r="A10" s="5" t="s">
        <v>438</v>
      </c>
      <c r="B10" s="111"/>
    </row>
    <row r="11" spans="1:4" x14ac:dyDescent="0.25">
      <c r="A11" s="5" t="s">
        <v>437</v>
      </c>
      <c r="B11" s="111">
        <f>B9*B10*12</f>
        <v>0</v>
      </c>
    </row>
    <row r="12" spans="1:4" ht="27.6" x14ac:dyDescent="0.25">
      <c r="A12" s="7" t="s">
        <v>7</v>
      </c>
      <c r="B12" s="109">
        <f>B13+B16+B14+B15</f>
        <v>0</v>
      </c>
    </row>
    <row r="13" spans="1:4" x14ac:dyDescent="0.25">
      <c r="A13" s="11" t="s">
        <v>15</v>
      </c>
      <c r="B13" s="111"/>
    </row>
    <row r="14" spans="1:4" x14ac:dyDescent="0.25">
      <c r="A14" s="11" t="s">
        <v>16</v>
      </c>
      <c r="B14" s="111"/>
    </row>
    <row r="15" spans="1:4" x14ac:dyDescent="0.25">
      <c r="A15" s="11" t="s">
        <v>9</v>
      </c>
      <c r="B15" s="111"/>
    </row>
    <row r="16" spans="1:4" ht="27.6" x14ac:dyDescent="0.25">
      <c r="A16" s="11" t="s">
        <v>10</v>
      </c>
      <c r="B16" s="6"/>
    </row>
    <row r="17" spans="1:2" ht="27.6" x14ac:dyDescent="0.25">
      <c r="A17" s="7" t="s">
        <v>41</v>
      </c>
      <c r="B17" s="109">
        <f>ROUND(B11+B12,0)</f>
        <v>0</v>
      </c>
    </row>
    <row r="18" spans="1:2" ht="27.6" x14ac:dyDescent="0.25">
      <c r="A18" s="5" t="s">
        <v>436</v>
      </c>
      <c r="B18" s="111"/>
    </row>
    <row r="19" spans="1:2" x14ac:dyDescent="0.25">
      <c r="A19" s="5" t="s">
        <v>435</v>
      </c>
      <c r="B19" s="111"/>
    </row>
    <row r="20" spans="1:2" x14ac:dyDescent="0.25">
      <c r="A20" s="5" t="s">
        <v>39</v>
      </c>
      <c r="B20" s="111"/>
    </row>
    <row r="21" spans="1:2" x14ac:dyDescent="0.25">
      <c r="A21" s="7" t="s">
        <v>12</v>
      </c>
      <c r="B21" s="109">
        <f>ROUND(B18*B19*12,0)</f>
        <v>0</v>
      </c>
    </row>
    <row r="22" spans="1:2" x14ac:dyDescent="0.25">
      <c r="A22" s="9" t="s">
        <v>434</v>
      </c>
      <c r="B22" s="10"/>
    </row>
    <row r="23" spans="1:2" x14ac:dyDescent="0.25">
      <c r="A23" s="5" t="s">
        <v>39</v>
      </c>
      <c r="B23" s="6"/>
    </row>
    <row r="24" spans="1:2" x14ac:dyDescent="0.25">
      <c r="A24" s="7" t="s">
        <v>13</v>
      </c>
      <c r="B24" s="109">
        <f>ROUND(B21*B22+B23,0)</f>
        <v>0</v>
      </c>
    </row>
    <row r="25" spans="1:2" x14ac:dyDescent="0.25">
      <c r="A25" s="9" t="s">
        <v>434</v>
      </c>
      <c r="B25" s="10"/>
    </row>
    <row r="26" spans="1:2" x14ac:dyDescent="0.25">
      <c r="A26" s="5" t="s">
        <v>39</v>
      </c>
      <c r="B26" s="6"/>
    </row>
    <row r="27" spans="1:2" x14ac:dyDescent="0.25">
      <c r="A27" s="7" t="s">
        <v>14</v>
      </c>
      <c r="B27" s="109">
        <f>ROUND(B24*B25+B26,0)</f>
        <v>0</v>
      </c>
    </row>
    <row r="28" spans="1:2" x14ac:dyDescent="0.25">
      <c r="B28" s="12"/>
    </row>
  </sheetData>
  <mergeCells count="2">
    <mergeCell ref="A3:B3"/>
    <mergeCell ref="A1:B1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85" zoomScaleNormal="87" zoomScaleSheetLayoutView="85" workbookViewId="0">
      <selection activeCell="H4" sqref="H4"/>
    </sheetView>
  </sheetViews>
  <sheetFormatPr defaultColWidth="8.88671875" defaultRowHeight="13.8" x14ac:dyDescent="0.25"/>
  <cols>
    <col min="1" max="1" width="6" style="299" customWidth="1"/>
    <col min="2" max="2" width="37.33203125" style="299" customWidth="1"/>
    <col min="3" max="3" width="14.6640625" style="299" customWidth="1"/>
    <col min="4" max="4" width="17" style="299" customWidth="1"/>
    <col min="5" max="5" width="17.88671875" style="299" customWidth="1"/>
    <col min="6" max="6" width="11.6640625" style="299" customWidth="1"/>
    <col min="7" max="7" width="18.88671875" style="299" customWidth="1"/>
    <col min="8" max="8" width="12.109375" style="299" customWidth="1"/>
    <col min="9" max="9" width="17.6640625" style="299" customWidth="1"/>
    <col min="10" max="10" width="11.5546875" style="299" customWidth="1"/>
    <col min="11" max="11" width="19.33203125" style="299" customWidth="1"/>
    <col min="12" max="12" width="9.6640625" style="299" customWidth="1"/>
    <col min="13" max="13" width="19.33203125" style="299" customWidth="1"/>
    <col min="14" max="14" width="9.88671875" style="299" customWidth="1"/>
    <col min="15" max="16384" width="8.88671875" style="299"/>
  </cols>
  <sheetData>
    <row r="1" spans="1:14" ht="18" x14ac:dyDescent="0.35">
      <c r="A1" s="460">
        <v>97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ht="42.75" customHeight="1" x14ac:dyDescent="0.25">
      <c r="L2" s="17"/>
      <c r="M2" s="459" t="s">
        <v>458</v>
      </c>
      <c r="N2" s="459"/>
    </row>
    <row r="3" spans="1:14" s="342" customFormat="1" ht="30.75" customHeight="1" x14ac:dyDescent="0.25">
      <c r="A3" s="464" t="s">
        <v>457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</row>
    <row r="4" spans="1:14" ht="21" customHeight="1" x14ac:dyDescent="0.3">
      <c r="J4" s="341"/>
      <c r="M4" s="463" t="s">
        <v>200</v>
      </c>
      <c r="N4" s="463"/>
    </row>
    <row r="5" spans="1:14" ht="38.25" customHeight="1" x14ac:dyDescent="0.25">
      <c r="A5" s="466" t="s">
        <v>242</v>
      </c>
      <c r="B5" s="466" t="s">
        <v>456</v>
      </c>
      <c r="C5" s="461" t="s">
        <v>240</v>
      </c>
      <c r="D5" s="465" t="s">
        <v>239</v>
      </c>
      <c r="E5" s="465"/>
      <c r="F5" s="465"/>
      <c r="G5" s="466" t="s">
        <v>34</v>
      </c>
      <c r="H5" s="466" t="s">
        <v>238</v>
      </c>
      <c r="I5" s="466" t="s">
        <v>90</v>
      </c>
      <c r="J5" s="466" t="s">
        <v>238</v>
      </c>
      <c r="K5" s="466" t="s">
        <v>89</v>
      </c>
      <c r="L5" s="466" t="s">
        <v>238</v>
      </c>
      <c r="M5" s="466" t="s">
        <v>88</v>
      </c>
      <c r="N5" s="466" t="s">
        <v>238</v>
      </c>
    </row>
    <row r="6" spans="1:14" ht="50.25" customHeight="1" x14ac:dyDescent="0.25">
      <c r="A6" s="466"/>
      <c r="B6" s="466"/>
      <c r="C6" s="462"/>
      <c r="D6" s="340" t="s">
        <v>36</v>
      </c>
      <c r="E6" s="340" t="s">
        <v>35</v>
      </c>
      <c r="F6" s="340" t="s">
        <v>238</v>
      </c>
      <c r="G6" s="466"/>
      <c r="H6" s="466"/>
      <c r="I6" s="466"/>
      <c r="J6" s="466"/>
      <c r="K6" s="466"/>
      <c r="L6" s="466"/>
      <c r="M6" s="466"/>
      <c r="N6" s="466"/>
    </row>
    <row r="7" spans="1:14" ht="78" customHeight="1" x14ac:dyDescent="0.25">
      <c r="A7" s="339">
        <v>1</v>
      </c>
      <c r="B7" s="337" t="s">
        <v>455</v>
      </c>
      <c r="C7" s="319" t="s">
        <v>454</v>
      </c>
      <c r="D7" s="334"/>
      <c r="E7" s="333"/>
      <c r="F7" s="325" t="str">
        <f>IF(D7=0," ",E7/D7*100)</f>
        <v xml:space="preserve"> </v>
      </c>
      <c r="G7" s="338"/>
      <c r="H7" s="331" t="str">
        <f>IF(E7=0," ",G7/E7*100)</f>
        <v xml:space="preserve"> </v>
      </c>
      <c r="I7" s="338"/>
      <c r="J7" s="331" t="str">
        <f>IF(G7=0," ",I7/G7*100)</f>
        <v xml:space="preserve"> </v>
      </c>
      <c r="K7" s="338"/>
      <c r="L7" s="331" t="str">
        <f>IF(I7=0," ",K7/I7*100)</f>
        <v xml:space="preserve"> </v>
      </c>
      <c r="M7" s="338"/>
      <c r="N7" s="331" t="str">
        <f>IF(K7=0," ",M7/K7*100)</f>
        <v xml:space="preserve"> </v>
      </c>
    </row>
    <row r="8" spans="1:14" ht="49.5" customHeight="1" x14ac:dyDescent="0.25">
      <c r="A8" s="321">
        <v>2</v>
      </c>
      <c r="B8" s="337" t="s">
        <v>453</v>
      </c>
      <c r="C8" s="319" t="s">
        <v>452</v>
      </c>
      <c r="D8" s="323">
        <f>IF(D7=0,0,D9/D7*100)</f>
        <v>0</v>
      </c>
      <c r="E8" s="323">
        <f>IF(E7=0,0,E9/E7*100)</f>
        <v>0</v>
      </c>
      <c r="F8" s="325"/>
      <c r="G8" s="323">
        <f>AVERAGE(D8,E8)</f>
        <v>0</v>
      </c>
      <c r="H8" s="324"/>
      <c r="I8" s="323">
        <f>G8</f>
        <v>0</v>
      </c>
      <c r="J8" s="324"/>
      <c r="K8" s="323">
        <f>I8</f>
        <v>0</v>
      </c>
      <c r="L8" s="324"/>
      <c r="M8" s="323">
        <f>K8</f>
        <v>0</v>
      </c>
      <c r="N8" s="324"/>
    </row>
    <row r="9" spans="1:14" ht="45.75" customHeight="1" x14ac:dyDescent="0.25">
      <c r="A9" s="321">
        <v>3</v>
      </c>
      <c r="B9" s="337" t="s">
        <v>451</v>
      </c>
      <c r="C9" s="319" t="s">
        <v>450</v>
      </c>
      <c r="D9" s="334"/>
      <c r="E9" s="333"/>
      <c r="F9" s="325" t="str">
        <f>IF(D9=0," ",E9/D9*100)</f>
        <v xml:space="preserve"> </v>
      </c>
      <c r="G9" s="336">
        <f>(G7*G8)/100</f>
        <v>0</v>
      </c>
      <c r="H9" s="331" t="str">
        <f>IF(E9=0," ",G9/E9*100)</f>
        <v xml:space="preserve"> </v>
      </c>
      <c r="I9" s="336">
        <f>(I7*I8)/100</f>
        <v>0</v>
      </c>
      <c r="J9" s="331" t="str">
        <f>IF(G9=0," ",I9/G9*100)</f>
        <v xml:space="preserve"> </v>
      </c>
      <c r="K9" s="336">
        <f>(K7*K8)/100</f>
        <v>0</v>
      </c>
      <c r="L9" s="331" t="str">
        <f>IF(I9=0," ",K9/I9*100)</f>
        <v xml:space="preserve"> </v>
      </c>
      <c r="M9" s="336">
        <f>(M7*M8)/100</f>
        <v>0</v>
      </c>
      <c r="N9" s="331" t="str">
        <f>IF(K9=0," ",M9/K9*100)</f>
        <v xml:space="preserve"> </v>
      </c>
    </row>
    <row r="10" spans="1:14" s="326" customFormat="1" ht="54" customHeight="1" x14ac:dyDescent="0.25">
      <c r="A10" s="330">
        <v>4</v>
      </c>
      <c r="B10" s="335" t="s">
        <v>449</v>
      </c>
      <c r="C10" s="328" t="s">
        <v>444</v>
      </c>
      <c r="D10" s="334"/>
      <c r="E10" s="333"/>
      <c r="F10" s="325" t="str">
        <f>IF(D10=0," ",E10/D10*100)</f>
        <v xml:space="preserve"> </v>
      </c>
      <c r="G10" s="332">
        <f>G9*G11</f>
        <v>0</v>
      </c>
      <c r="H10" s="331" t="str">
        <f>IF(E10=0," ",G10/E10*100)</f>
        <v xml:space="preserve"> </v>
      </c>
      <c r="I10" s="332">
        <f>I9*I11</f>
        <v>0</v>
      </c>
      <c r="J10" s="331" t="str">
        <f>IF(G10=0," ",I10/G10*100)</f>
        <v xml:space="preserve"> </v>
      </c>
      <c r="K10" s="332">
        <f>K9*K11</f>
        <v>0</v>
      </c>
      <c r="L10" s="331" t="str">
        <f>IF(I10=0," ",K10/I10*100)</f>
        <v xml:space="preserve"> </v>
      </c>
      <c r="M10" s="332">
        <f>M9*M11</f>
        <v>0</v>
      </c>
      <c r="N10" s="331" t="str">
        <f>IF(K10=0," ",M10/K10*100)</f>
        <v xml:space="preserve"> </v>
      </c>
    </row>
    <row r="11" spans="1:14" s="326" customFormat="1" ht="51" customHeight="1" x14ac:dyDescent="0.25">
      <c r="A11" s="330">
        <v>5</v>
      </c>
      <c r="B11" s="329" t="s">
        <v>448</v>
      </c>
      <c r="C11" s="328" t="s">
        <v>447</v>
      </c>
      <c r="D11" s="327">
        <f>IF(D9=0,0,D10/D9)</f>
        <v>0</v>
      </c>
      <c r="E11" s="327">
        <f>IF(E9=0,0,E10/E9)</f>
        <v>0</v>
      </c>
      <c r="F11" s="322"/>
      <c r="G11" s="323">
        <f>AVERAGE(D11,E11)</f>
        <v>0</v>
      </c>
      <c r="H11" s="324"/>
      <c r="I11" s="323">
        <f>G11</f>
        <v>0</v>
      </c>
      <c r="J11" s="324"/>
      <c r="K11" s="323">
        <f>I11</f>
        <v>0</v>
      </c>
      <c r="L11" s="324"/>
      <c r="M11" s="323">
        <f>K11</f>
        <v>0</v>
      </c>
      <c r="N11" s="322"/>
    </row>
    <row r="12" spans="1:14" s="315" customFormat="1" ht="41.25" customHeight="1" x14ac:dyDescent="0.25">
      <c r="A12" s="321">
        <v>6</v>
      </c>
      <c r="B12" s="320" t="s">
        <v>5</v>
      </c>
      <c r="C12" s="319" t="s">
        <v>446</v>
      </c>
      <c r="D12" s="323">
        <f>IF(D10=0,0,D14/D10)</f>
        <v>0</v>
      </c>
      <c r="E12" s="323">
        <f>IF(E10=0,0,E14/E10)</f>
        <v>0</v>
      </c>
      <c r="F12" s="325"/>
      <c r="G12" s="323">
        <f>AVERAGE(D12,E12)</f>
        <v>0</v>
      </c>
      <c r="H12" s="324"/>
      <c r="I12" s="323">
        <f>G12</f>
        <v>0</v>
      </c>
      <c r="J12" s="324"/>
      <c r="K12" s="323">
        <f>I12</f>
        <v>0</v>
      </c>
      <c r="L12" s="324"/>
      <c r="M12" s="323">
        <f>K12</f>
        <v>0</v>
      </c>
      <c r="N12" s="322"/>
    </row>
    <row r="13" spans="1:14" s="315" customFormat="1" ht="41.25" customHeight="1" x14ac:dyDescent="0.25">
      <c r="A13" s="321">
        <v>7</v>
      </c>
      <c r="B13" s="320" t="s">
        <v>248</v>
      </c>
      <c r="C13" s="319"/>
      <c r="D13" s="319"/>
      <c r="E13" s="318"/>
      <c r="F13" s="316"/>
      <c r="G13" s="318"/>
      <c r="H13" s="316"/>
      <c r="I13" s="318"/>
      <c r="J13" s="316"/>
      <c r="K13" s="318"/>
      <c r="L13" s="316"/>
      <c r="M13" s="317"/>
      <c r="N13" s="316"/>
    </row>
    <row r="14" spans="1:14" ht="54" customHeight="1" x14ac:dyDescent="0.25">
      <c r="A14" s="314">
        <v>8</v>
      </c>
      <c r="B14" s="313" t="s">
        <v>445</v>
      </c>
      <c r="C14" s="39" t="s">
        <v>444</v>
      </c>
      <c r="D14" s="312"/>
      <c r="E14" s="311"/>
      <c r="F14" s="310" t="str">
        <f>IF(D14=0," ",E14/D14*100)</f>
        <v xml:space="preserve"> </v>
      </c>
      <c r="G14" s="309">
        <f>ROUND(G10*G12+G13,0)</f>
        <v>0</v>
      </c>
      <c r="H14" s="308" t="str">
        <f>IF(E14=0," ",G14/E14*100)</f>
        <v xml:space="preserve"> </v>
      </c>
      <c r="I14" s="309">
        <f>ROUND(I10*I12+I13,0)</f>
        <v>0</v>
      </c>
      <c r="J14" s="308" t="str">
        <f>IF(G14=0," ",I14/G14*100)</f>
        <v xml:space="preserve"> </v>
      </c>
      <c r="K14" s="309">
        <f>ROUND(K10*K12+K13,0)</f>
        <v>0</v>
      </c>
      <c r="L14" s="308" t="str">
        <f>IF(I14=0," ",K14/I14*100)</f>
        <v xml:space="preserve"> </v>
      </c>
      <c r="M14" s="309">
        <f>ROUND(M10*M12+M13,0)</f>
        <v>0</v>
      </c>
      <c r="N14" s="308" t="str">
        <f>IF(K14=0," ",M14/K14*100)</f>
        <v xml:space="preserve"> </v>
      </c>
    </row>
    <row r="15" spans="1:14" s="301" customFormat="1" ht="18" x14ac:dyDescent="0.25">
      <c r="A15" s="307"/>
      <c r="B15" s="306"/>
      <c r="C15" s="305"/>
      <c r="D15" s="305"/>
      <c r="E15" s="303"/>
      <c r="F15" s="304"/>
      <c r="G15" s="303"/>
      <c r="H15" s="302"/>
      <c r="I15" s="303"/>
      <c r="J15" s="302"/>
      <c r="K15" s="303"/>
      <c r="L15" s="302"/>
      <c r="M15" s="303"/>
      <c r="N15" s="302"/>
    </row>
    <row r="16" spans="1:14" s="300" customFormat="1" ht="18" x14ac:dyDescent="0.35">
      <c r="A16" s="300" t="s">
        <v>177</v>
      </c>
    </row>
  </sheetData>
  <mergeCells count="16">
    <mergeCell ref="M2:N2"/>
    <mergeCell ref="A1:N1"/>
    <mergeCell ref="C5:C6"/>
    <mergeCell ref="M4:N4"/>
    <mergeCell ref="A3:N3"/>
    <mergeCell ref="D5:F5"/>
    <mergeCell ref="G5:G6"/>
    <mergeCell ref="H5:H6"/>
    <mergeCell ref="I5:I6"/>
    <mergeCell ref="J5:J6"/>
    <mergeCell ref="K5:K6"/>
    <mergeCell ref="L5:L6"/>
    <mergeCell ref="M5:M6"/>
    <mergeCell ref="N5:N6"/>
    <mergeCell ref="A5:A6"/>
    <mergeCell ref="B5:B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4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view="pageBreakPreview" zoomScale="85" zoomScaleNormal="80" zoomScaleSheetLayoutView="85" workbookViewId="0">
      <selection activeCell="J3" sqref="J3"/>
    </sheetView>
  </sheetViews>
  <sheetFormatPr defaultColWidth="8.88671875" defaultRowHeight="13.8" x14ac:dyDescent="0.25"/>
  <cols>
    <col min="1" max="1" width="6" style="299" customWidth="1"/>
    <col min="2" max="2" width="37.33203125" style="299" customWidth="1"/>
    <col min="3" max="3" width="14.6640625" style="299" customWidth="1"/>
    <col min="4" max="4" width="17" style="299" customWidth="1"/>
    <col min="5" max="5" width="17.88671875" style="299" customWidth="1"/>
    <col min="6" max="6" width="11.6640625" style="299" customWidth="1"/>
    <col min="7" max="7" width="18.88671875" style="299" customWidth="1"/>
    <col min="8" max="8" width="12.109375" style="299" customWidth="1"/>
    <col min="9" max="9" width="17.6640625" style="299" customWidth="1"/>
    <col min="10" max="10" width="11.5546875" style="299" customWidth="1"/>
    <col min="11" max="11" width="19.33203125" style="299" customWidth="1"/>
    <col min="12" max="12" width="9.6640625" style="299" customWidth="1"/>
    <col min="13" max="13" width="19.33203125" style="299" customWidth="1"/>
    <col min="14" max="14" width="9.88671875" style="299" customWidth="1"/>
    <col min="15" max="16384" width="8.88671875" style="299"/>
  </cols>
  <sheetData>
    <row r="1" spans="1:16" ht="18" x14ac:dyDescent="0.35">
      <c r="A1" s="460">
        <v>98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6" ht="49.5" customHeight="1" x14ac:dyDescent="0.25">
      <c r="L2" s="17"/>
      <c r="M2" s="459" t="s">
        <v>469</v>
      </c>
      <c r="N2" s="459"/>
    </row>
    <row r="3" spans="1:16" s="342" customFormat="1" ht="30.75" customHeight="1" x14ac:dyDescent="0.25">
      <c r="A3" s="464" t="s">
        <v>468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</row>
    <row r="4" spans="1:16" ht="15.6" x14ac:dyDescent="0.3">
      <c r="E4" s="350"/>
      <c r="F4" s="350"/>
      <c r="M4" s="467" t="s">
        <v>200</v>
      </c>
      <c r="N4" s="467"/>
    </row>
    <row r="5" spans="1:16" ht="39.75" customHeight="1" x14ac:dyDescent="0.25">
      <c r="A5" s="466" t="s">
        <v>242</v>
      </c>
      <c r="B5" s="466" t="s">
        <v>241</v>
      </c>
      <c r="C5" s="461" t="s">
        <v>240</v>
      </c>
      <c r="D5" s="465" t="s">
        <v>239</v>
      </c>
      <c r="E5" s="465"/>
      <c r="F5" s="465"/>
      <c r="G5" s="466" t="s">
        <v>34</v>
      </c>
      <c r="H5" s="466" t="s">
        <v>238</v>
      </c>
      <c r="I5" s="466" t="s">
        <v>90</v>
      </c>
      <c r="J5" s="466" t="s">
        <v>238</v>
      </c>
      <c r="K5" s="466" t="s">
        <v>89</v>
      </c>
      <c r="L5" s="466" t="s">
        <v>238</v>
      </c>
      <c r="M5" s="466" t="s">
        <v>88</v>
      </c>
      <c r="N5" s="466" t="s">
        <v>238</v>
      </c>
    </row>
    <row r="6" spans="1:16" ht="45" customHeight="1" x14ac:dyDescent="0.25">
      <c r="A6" s="466"/>
      <c r="B6" s="466"/>
      <c r="C6" s="462"/>
      <c r="D6" s="340" t="s">
        <v>36</v>
      </c>
      <c r="E6" s="340" t="s">
        <v>35</v>
      </c>
      <c r="F6" s="340" t="s">
        <v>238</v>
      </c>
      <c r="G6" s="466"/>
      <c r="H6" s="466"/>
      <c r="I6" s="466"/>
      <c r="J6" s="466"/>
      <c r="K6" s="466"/>
      <c r="L6" s="466"/>
      <c r="M6" s="466"/>
      <c r="N6" s="466"/>
    </row>
    <row r="7" spans="1:16" ht="70.5" customHeight="1" x14ac:dyDescent="0.25">
      <c r="A7" s="339">
        <v>1</v>
      </c>
      <c r="B7" s="337" t="s">
        <v>467</v>
      </c>
      <c r="C7" s="319" t="s">
        <v>466</v>
      </c>
      <c r="D7" s="334"/>
      <c r="E7" s="333"/>
      <c r="F7" s="325" t="str">
        <f>IF(D7=0," ",E7/D7*100)</f>
        <v xml:space="preserve"> </v>
      </c>
      <c r="G7" s="333"/>
      <c r="H7" s="331">
        <f>IF(E7=0,0,G7/E7*100)</f>
        <v>0</v>
      </c>
      <c r="I7" s="338"/>
      <c r="J7" s="331">
        <f>IF(G7=0,0,I7/G7*100)</f>
        <v>0</v>
      </c>
      <c r="K7" s="338"/>
      <c r="L7" s="331">
        <f>IF(I7=0,0,K7/I7*100)</f>
        <v>0</v>
      </c>
      <c r="M7" s="338"/>
      <c r="N7" s="331">
        <f>IF(K7=0,0,M7/K7*100)</f>
        <v>0</v>
      </c>
      <c r="O7" s="349"/>
      <c r="P7" s="348"/>
    </row>
    <row r="8" spans="1:16" ht="45" customHeight="1" x14ac:dyDescent="0.25">
      <c r="A8" s="321">
        <v>2</v>
      </c>
      <c r="B8" s="337" t="s">
        <v>465</v>
      </c>
      <c r="C8" s="319" t="s">
        <v>452</v>
      </c>
      <c r="D8" s="323">
        <f>IF(D7=0,0,D9/D7*100)</f>
        <v>0</v>
      </c>
      <c r="E8" s="323">
        <f>IF(E7=0,0,E9/E7*100)</f>
        <v>0</v>
      </c>
      <c r="F8" s="325"/>
      <c r="G8" s="323">
        <f>IF(G7=0,0,G9/G7*100)</f>
        <v>0</v>
      </c>
      <c r="H8" s="324"/>
      <c r="I8" s="323">
        <f>AVERAGE(E8,G8)</f>
        <v>0</v>
      </c>
      <c r="J8" s="324"/>
      <c r="K8" s="323">
        <f>I8</f>
        <v>0</v>
      </c>
      <c r="L8" s="324"/>
      <c r="M8" s="323">
        <f>K8</f>
        <v>0</v>
      </c>
      <c r="N8" s="324"/>
    </row>
    <row r="9" spans="1:16" ht="57.75" customHeight="1" x14ac:dyDescent="0.25">
      <c r="A9" s="321">
        <v>3</v>
      </c>
      <c r="B9" s="337" t="s">
        <v>451</v>
      </c>
      <c r="C9" s="319" t="s">
        <v>464</v>
      </c>
      <c r="D9" s="334"/>
      <c r="E9" s="333"/>
      <c r="F9" s="325" t="str">
        <f>IF(D9=0," ",E9/D9*100)</f>
        <v xml:space="preserve"> </v>
      </c>
      <c r="G9" s="333"/>
      <c r="H9" s="331">
        <f>IF(E9=0,0,G9/E9*100)</f>
        <v>0</v>
      </c>
      <c r="I9" s="338">
        <f>I7*I8/100</f>
        <v>0</v>
      </c>
      <c r="J9" s="331">
        <f>IF(G9=0,0,I9/G9*100)</f>
        <v>0</v>
      </c>
      <c r="K9" s="338">
        <f>K7*K8/100</f>
        <v>0</v>
      </c>
      <c r="L9" s="331">
        <f>IF(I9=0,0,K9/I9*100)</f>
        <v>0</v>
      </c>
      <c r="M9" s="338">
        <f>M7*M8/100</f>
        <v>0</v>
      </c>
      <c r="N9" s="331">
        <f>IF(K9=0,0,M9/K9*100)</f>
        <v>0</v>
      </c>
    </row>
    <row r="10" spans="1:16" s="326" customFormat="1" ht="62.25" customHeight="1" x14ac:dyDescent="0.25">
      <c r="A10" s="330">
        <v>4</v>
      </c>
      <c r="B10" s="335" t="s">
        <v>449</v>
      </c>
      <c r="C10" s="328" t="s">
        <v>463</v>
      </c>
      <c r="D10" s="334"/>
      <c r="E10" s="333"/>
      <c r="F10" s="325" t="str">
        <f>IF(D10=0," ",E10/D10*100)</f>
        <v xml:space="preserve"> </v>
      </c>
      <c r="G10" s="338">
        <f>E10*(H9/100)</f>
        <v>0</v>
      </c>
      <c r="H10" s="347">
        <f>IF(E10=0,0,G10/E10*100)</f>
        <v>0</v>
      </c>
      <c r="I10" s="338">
        <f>G10*(J9/100)</f>
        <v>0</v>
      </c>
      <c r="J10" s="347">
        <f>IF(G10=0,0,I10/G10*100)</f>
        <v>0</v>
      </c>
      <c r="K10" s="338">
        <f>I10*(L9/100)</f>
        <v>0</v>
      </c>
      <c r="L10" s="347">
        <f>IF(I10=0,0,K10/I10*100)</f>
        <v>0</v>
      </c>
      <c r="M10" s="338">
        <f>K10*(N9/100)</f>
        <v>0</v>
      </c>
      <c r="N10" s="347">
        <f>IF(K10=0,0,M10/K10*100)</f>
        <v>0</v>
      </c>
    </row>
    <row r="11" spans="1:16" s="315" customFormat="1" ht="45.75" customHeight="1" x14ac:dyDescent="0.25">
      <c r="A11" s="321">
        <v>5</v>
      </c>
      <c r="B11" s="320" t="s">
        <v>5</v>
      </c>
      <c r="C11" s="319" t="s">
        <v>462</v>
      </c>
      <c r="D11" s="323">
        <f>IF(D10=0,0,D13/D10)</f>
        <v>0</v>
      </c>
      <c r="E11" s="323">
        <f>IF(E10=0,0,E13/E10)</f>
        <v>0</v>
      </c>
      <c r="F11" s="325"/>
      <c r="G11" s="323">
        <f>AVERAGE(D11,E11)</f>
        <v>0</v>
      </c>
      <c r="H11" s="324"/>
      <c r="I11" s="323">
        <f>G11</f>
        <v>0</v>
      </c>
      <c r="J11" s="324"/>
      <c r="K11" s="323">
        <f>I11</f>
        <v>0</v>
      </c>
      <c r="L11" s="324"/>
      <c r="M11" s="323">
        <f>K11</f>
        <v>0</v>
      </c>
      <c r="N11" s="324"/>
    </row>
    <row r="12" spans="1:16" s="315" customFormat="1" ht="40.5" customHeight="1" x14ac:dyDescent="0.25">
      <c r="A12" s="321">
        <v>6</v>
      </c>
      <c r="B12" s="320" t="s">
        <v>248</v>
      </c>
      <c r="C12" s="319"/>
      <c r="D12" s="319"/>
      <c r="E12" s="318"/>
      <c r="F12" s="325"/>
      <c r="G12" s="346"/>
      <c r="H12" s="345"/>
      <c r="I12" s="318"/>
      <c r="J12" s="345"/>
      <c r="K12" s="318"/>
      <c r="L12" s="345"/>
      <c r="M12" s="318"/>
      <c r="N12" s="345"/>
    </row>
    <row r="13" spans="1:16" s="315" customFormat="1" ht="88.5" customHeight="1" x14ac:dyDescent="0.25">
      <c r="A13" s="314">
        <v>7</v>
      </c>
      <c r="B13" s="313" t="s">
        <v>461</v>
      </c>
      <c r="C13" s="39" t="s">
        <v>460</v>
      </c>
      <c r="D13" s="312"/>
      <c r="E13" s="311"/>
      <c r="F13" s="310" t="str">
        <f>IF(D13=0," ",E13/D13*100)</f>
        <v xml:space="preserve"> </v>
      </c>
      <c r="G13" s="309">
        <f>ROUND(G10*G11+G12,0)</f>
        <v>0</v>
      </c>
      <c r="H13" s="344">
        <f>IF(E13=0,0,G13/E13*100)</f>
        <v>0</v>
      </c>
      <c r="I13" s="309">
        <f>ROUND(I10*I11+I12,0)</f>
        <v>0</v>
      </c>
      <c r="J13" s="344">
        <f>IF(G13=0,0,I13/G13*100)</f>
        <v>0</v>
      </c>
      <c r="K13" s="309">
        <f>ROUND(K10*K11+K12,0)</f>
        <v>0</v>
      </c>
      <c r="L13" s="344">
        <f>IF(I13=0,0,K13/I13*100)</f>
        <v>0</v>
      </c>
      <c r="M13" s="309">
        <f>ROUND(M10*M11+M12,0)</f>
        <v>0</v>
      </c>
      <c r="N13" s="344">
        <f>IF(K13=0,0,M13/K13*100)</f>
        <v>0</v>
      </c>
    </row>
    <row r="14" spans="1:16" s="301" customFormat="1" ht="18" x14ac:dyDescent="0.25">
      <c r="A14" s="307"/>
      <c r="B14" s="306"/>
      <c r="C14" s="305"/>
      <c r="D14" s="305"/>
      <c r="E14" s="303"/>
      <c r="F14" s="304"/>
      <c r="G14" s="303"/>
      <c r="H14" s="302"/>
      <c r="I14" s="303"/>
      <c r="J14" s="302"/>
      <c r="K14" s="303"/>
      <c r="L14" s="302"/>
      <c r="M14" s="303"/>
      <c r="N14" s="302"/>
    </row>
    <row r="15" spans="1:16" s="300" customFormat="1" ht="18" x14ac:dyDescent="0.35">
      <c r="A15" s="300" t="s">
        <v>177</v>
      </c>
    </row>
    <row r="19" spans="3:5" x14ac:dyDescent="0.25">
      <c r="C19" s="343"/>
      <c r="D19" s="343"/>
    </row>
    <row r="23" spans="3:5" x14ac:dyDescent="0.25">
      <c r="E23" s="299" t="s">
        <v>459</v>
      </c>
    </row>
  </sheetData>
  <mergeCells count="16">
    <mergeCell ref="N5:N6"/>
    <mergeCell ref="A1:N1"/>
    <mergeCell ref="M2:N2"/>
    <mergeCell ref="A3:N3"/>
    <mergeCell ref="M4:N4"/>
    <mergeCell ref="A5:A6"/>
    <mergeCell ref="B5:B6"/>
    <mergeCell ref="C5:C6"/>
    <mergeCell ref="D5:F5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31496062992125984" right="0.31496062992125984" top="0.35433070866141736" bottom="0.35433070866141736" header="0" footer="0"/>
  <pageSetup paperSize="9" scale="64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54.33203125" style="1" customWidth="1"/>
    <col min="2" max="2" width="16.6640625" style="1" customWidth="1"/>
    <col min="3" max="16384" width="9.109375" style="1"/>
  </cols>
  <sheetData>
    <row r="1" spans="1:4" x14ac:dyDescent="0.25">
      <c r="A1" s="416">
        <v>99</v>
      </c>
      <c r="B1" s="416"/>
    </row>
    <row r="2" spans="1:4" ht="26.4" x14ac:dyDescent="0.25">
      <c r="B2" s="119" t="s">
        <v>476</v>
      </c>
    </row>
    <row r="3" spans="1:4" ht="30" customHeight="1" x14ac:dyDescent="0.25">
      <c r="A3" s="417" t="s">
        <v>475</v>
      </c>
      <c r="B3" s="417"/>
    </row>
    <row r="4" spans="1:4" x14ac:dyDescent="0.25">
      <c r="B4" s="2" t="s">
        <v>0</v>
      </c>
    </row>
    <row r="5" spans="1:4" ht="45" customHeight="1" x14ac:dyDescent="0.25">
      <c r="A5" s="3" t="s">
        <v>1</v>
      </c>
      <c r="B5" s="3" t="s">
        <v>474</v>
      </c>
      <c r="D5" s="4"/>
    </row>
    <row r="6" spans="1:4" ht="27.6" x14ac:dyDescent="0.25">
      <c r="A6" s="7" t="s">
        <v>51</v>
      </c>
      <c r="B6" s="109"/>
    </row>
    <row r="7" spans="1:4" ht="41.4" x14ac:dyDescent="0.25">
      <c r="A7" s="5" t="s">
        <v>473</v>
      </c>
      <c r="B7" s="6"/>
    </row>
    <row r="8" spans="1:4" ht="41.4" x14ac:dyDescent="0.25">
      <c r="A8" s="5" t="s">
        <v>472</v>
      </c>
      <c r="B8" s="6"/>
    </row>
    <row r="9" spans="1:4" ht="27.6" x14ac:dyDescent="0.25">
      <c r="A9" s="9" t="s">
        <v>470</v>
      </c>
      <c r="B9" s="10">
        <f>IF(B7=0,0,B8/B7)</f>
        <v>0</v>
      </c>
    </row>
    <row r="10" spans="1:4" ht="27.6" x14ac:dyDescent="0.25">
      <c r="A10" s="5" t="s">
        <v>471</v>
      </c>
      <c r="B10" s="6"/>
    </row>
    <row r="11" spans="1:4" x14ac:dyDescent="0.25">
      <c r="A11" s="5" t="s">
        <v>6</v>
      </c>
      <c r="B11" s="111">
        <f>B10*B9</f>
        <v>0</v>
      </c>
    </row>
    <row r="12" spans="1:4" ht="27.6" x14ac:dyDescent="0.25">
      <c r="A12" s="7" t="s">
        <v>7</v>
      </c>
      <c r="B12" s="109">
        <f>B13+B17+B14+B15+B16</f>
        <v>0</v>
      </c>
    </row>
    <row r="13" spans="1:4" x14ac:dyDescent="0.25">
      <c r="A13" s="11" t="s">
        <v>15</v>
      </c>
      <c r="B13" s="111"/>
    </row>
    <row r="14" spans="1:4" x14ac:dyDescent="0.25">
      <c r="A14" s="11" t="s">
        <v>16</v>
      </c>
      <c r="B14" s="111"/>
    </row>
    <row r="15" spans="1:4" x14ac:dyDescent="0.25">
      <c r="A15" s="11" t="s">
        <v>9</v>
      </c>
      <c r="B15" s="111"/>
    </row>
    <row r="16" spans="1:4" x14ac:dyDescent="0.25">
      <c r="A16" s="11" t="s">
        <v>42</v>
      </c>
      <c r="B16" s="111"/>
    </row>
    <row r="17" spans="1:2" ht="27.6" x14ac:dyDescent="0.25">
      <c r="A17" s="11" t="s">
        <v>10</v>
      </c>
      <c r="B17" s="6"/>
    </row>
    <row r="18" spans="1:2" ht="27.6" x14ac:dyDescent="0.25">
      <c r="A18" s="7" t="s">
        <v>41</v>
      </c>
      <c r="B18" s="109">
        <f>ROUND(B11+B12,0)</f>
        <v>0</v>
      </c>
    </row>
    <row r="19" spans="1:2" ht="27.6" x14ac:dyDescent="0.25">
      <c r="A19" s="9" t="s">
        <v>470</v>
      </c>
      <c r="B19" s="112"/>
    </row>
    <row r="20" spans="1:2" x14ac:dyDescent="0.25">
      <c r="A20" s="5" t="s">
        <v>39</v>
      </c>
      <c r="B20" s="111"/>
    </row>
    <row r="21" spans="1:2" x14ac:dyDescent="0.25">
      <c r="A21" s="7" t="s">
        <v>12</v>
      </c>
      <c r="B21" s="109">
        <f>ROUND(B18*B19+B20,0)</f>
        <v>0</v>
      </c>
    </row>
    <row r="22" spans="1:2" ht="27.6" x14ac:dyDescent="0.25">
      <c r="A22" s="9" t="s">
        <v>470</v>
      </c>
      <c r="B22" s="112"/>
    </row>
    <row r="23" spans="1:2" x14ac:dyDescent="0.25">
      <c r="A23" s="5" t="s">
        <v>39</v>
      </c>
      <c r="B23" s="6"/>
    </row>
    <row r="24" spans="1:2" x14ac:dyDescent="0.25">
      <c r="A24" s="7" t="s">
        <v>13</v>
      </c>
      <c r="B24" s="109">
        <f>ROUND(B21*B22+B23,0)</f>
        <v>0</v>
      </c>
    </row>
    <row r="25" spans="1:2" ht="27.6" x14ac:dyDescent="0.25">
      <c r="A25" s="9" t="s">
        <v>470</v>
      </c>
      <c r="B25" s="112"/>
    </row>
    <row r="26" spans="1:2" x14ac:dyDescent="0.25">
      <c r="A26" s="5" t="s">
        <v>39</v>
      </c>
      <c r="B26" s="6"/>
    </row>
    <row r="27" spans="1:2" x14ac:dyDescent="0.25">
      <c r="A27" s="7" t="s">
        <v>14</v>
      </c>
      <c r="B27" s="109">
        <f>ROUND(B24*B25+B26,0)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topLeftCell="A4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57" style="1" customWidth="1"/>
    <col min="2" max="5" width="12.6640625" style="1" customWidth="1"/>
    <col min="6" max="16384" width="9.109375" style="1"/>
  </cols>
  <sheetData>
    <row r="1" spans="1:5" x14ac:dyDescent="0.25">
      <c r="A1" s="416">
        <v>100</v>
      </c>
      <c r="B1" s="416"/>
      <c r="C1" s="416"/>
      <c r="D1" s="416"/>
      <c r="E1" s="416"/>
    </row>
    <row r="2" spans="1:5" ht="35.25" customHeight="1" x14ac:dyDescent="0.25">
      <c r="D2" s="468" t="s">
        <v>491</v>
      </c>
      <c r="E2" s="468"/>
    </row>
    <row r="3" spans="1:5" ht="39.75" customHeight="1" x14ac:dyDescent="0.25">
      <c r="A3" s="417" t="s">
        <v>490</v>
      </c>
      <c r="B3" s="417"/>
      <c r="C3" s="417"/>
      <c r="D3" s="417"/>
      <c r="E3" s="417"/>
    </row>
    <row r="4" spans="1:5" x14ac:dyDescent="0.25">
      <c r="E4" s="2" t="s">
        <v>0</v>
      </c>
    </row>
    <row r="5" spans="1:5" ht="41.4" x14ac:dyDescent="0.25">
      <c r="A5" s="3" t="s">
        <v>489</v>
      </c>
      <c r="B5" s="368" t="s">
        <v>488</v>
      </c>
      <c r="C5" s="367" t="s">
        <v>487</v>
      </c>
      <c r="D5" s="118" t="s">
        <v>486</v>
      </c>
      <c r="E5" s="3" t="s">
        <v>485</v>
      </c>
    </row>
    <row r="6" spans="1:5" x14ac:dyDescent="0.25">
      <c r="A6" s="7" t="s">
        <v>109</v>
      </c>
      <c r="B6" s="366"/>
      <c r="C6" s="365">
        <f>D6+E6</f>
        <v>0</v>
      </c>
      <c r="D6" s="8"/>
      <c r="E6" s="8"/>
    </row>
    <row r="7" spans="1:5" x14ac:dyDescent="0.25">
      <c r="A7" s="364" t="s">
        <v>108</v>
      </c>
      <c r="B7" s="354">
        <f>B6</f>
        <v>0</v>
      </c>
      <c r="C7" s="353">
        <f>D7+E7</f>
        <v>0</v>
      </c>
      <c r="D7" s="6"/>
      <c r="E7" s="6"/>
    </row>
    <row r="8" spans="1:5" x14ac:dyDescent="0.25">
      <c r="A8" s="5" t="s">
        <v>484</v>
      </c>
      <c r="B8" s="354"/>
      <c r="C8" s="363" t="s">
        <v>19</v>
      </c>
      <c r="D8" s="470"/>
      <c r="E8" s="471"/>
    </row>
    <row r="9" spans="1:5" x14ac:dyDescent="0.25">
      <c r="A9" s="5" t="s">
        <v>483</v>
      </c>
      <c r="B9" s="354"/>
      <c r="C9" s="363" t="s">
        <v>19</v>
      </c>
      <c r="D9" s="470"/>
      <c r="E9" s="471"/>
    </row>
    <row r="10" spans="1:5" x14ac:dyDescent="0.25">
      <c r="A10" s="5" t="s">
        <v>482</v>
      </c>
      <c r="B10" s="354"/>
      <c r="C10" s="363" t="s">
        <v>19</v>
      </c>
      <c r="D10" s="470"/>
      <c r="E10" s="471"/>
    </row>
    <row r="11" spans="1:5" x14ac:dyDescent="0.25">
      <c r="A11" s="9" t="s">
        <v>481</v>
      </c>
      <c r="B11" s="362">
        <f>IF(B9=0,0,B10/B9)</f>
        <v>0</v>
      </c>
      <c r="C11" s="361" t="s">
        <v>19</v>
      </c>
      <c r="D11" s="472">
        <f>IF(D9=0,0,D10/D9)</f>
        <v>0</v>
      </c>
      <c r="E11" s="473"/>
    </row>
    <row r="12" spans="1:5" x14ac:dyDescent="0.25">
      <c r="A12" s="5" t="s">
        <v>480</v>
      </c>
      <c r="B12" s="354"/>
      <c r="C12" s="353">
        <f t="shared" ref="C12:C20" si="0">D12+E12</f>
        <v>0</v>
      </c>
      <c r="D12" s="6"/>
      <c r="E12" s="6"/>
    </row>
    <row r="13" spans="1:5" x14ac:dyDescent="0.25">
      <c r="A13" s="5" t="s">
        <v>6</v>
      </c>
      <c r="B13" s="354">
        <f>B12*B11</f>
        <v>0</v>
      </c>
      <c r="C13" s="353">
        <f t="shared" si="0"/>
        <v>0</v>
      </c>
      <c r="D13" s="6">
        <f>D12*D11*80%</f>
        <v>0</v>
      </c>
      <c r="E13" s="6">
        <f>E12*D11*80%</f>
        <v>0</v>
      </c>
    </row>
    <row r="14" spans="1:5" x14ac:dyDescent="0.25">
      <c r="A14" s="7" t="s">
        <v>7</v>
      </c>
      <c r="B14" s="352">
        <f>B15+B16+B17+B19+B18</f>
        <v>0</v>
      </c>
      <c r="C14" s="351">
        <f t="shared" si="0"/>
        <v>0</v>
      </c>
      <c r="D14" s="109">
        <f>D15+D16+D17+D19+D18</f>
        <v>0</v>
      </c>
      <c r="E14" s="109">
        <f>E15+E16+E17+E19+E18</f>
        <v>0</v>
      </c>
    </row>
    <row r="15" spans="1:5" x14ac:dyDescent="0.25">
      <c r="A15" s="11" t="s">
        <v>15</v>
      </c>
      <c r="B15" s="354"/>
      <c r="C15" s="353">
        <f t="shared" si="0"/>
        <v>0</v>
      </c>
      <c r="D15" s="6"/>
      <c r="E15" s="6"/>
    </row>
    <row r="16" spans="1:5" x14ac:dyDescent="0.25">
      <c r="A16" s="11" t="s">
        <v>16</v>
      </c>
      <c r="B16" s="354"/>
      <c r="C16" s="353">
        <f t="shared" si="0"/>
        <v>0</v>
      </c>
      <c r="D16" s="6"/>
      <c r="E16" s="6"/>
    </row>
    <row r="17" spans="1:7" x14ac:dyDescent="0.25">
      <c r="A17" s="11" t="s">
        <v>9</v>
      </c>
      <c r="B17" s="354"/>
      <c r="C17" s="353">
        <f t="shared" si="0"/>
        <v>0</v>
      </c>
      <c r="D17" s="6"/>
      <c r="E17" s="6"/>
    </row>
    <row r="18" spans="1:7" ht="27.6" x14ac:dyDescent="0.25">
      <c r="A18" s="11" t="s">
        <v>479</v>
      </c>
      <c r="B18" s="354"/>
      <c r="C18" s="353">
        <f t="shared" si="0"/>
        <v>0</v>
      </c>
      <c r="D18" s="6"/>
      <c r="E18" s="6"/>
    </row>
    <row r="19" spans="1:7" ht="27.6" x14ac:dyDescent="0.25">
      <c r="A19" s="11" t="s">
        <v>10</v>
      </c>
      <c r="B19" s="354"/>
      <c r="C19" s="353">
        <f t="shared" si="0"/>
        <v>0</v>
      </c>
      <c r="D19" s="6"/>
      <c r="E19" s="6"/>
    </row>
    <row r="20" spans="1:7" ht="27.6" x14ac:dyDescent="0.25">
      <c r="A20" s="7" t="s">
        <v>41</v>
      </c>
      <c r="B20" s="352">
        <f>ROUND(B13+B14,0)</f>
        <v>0</v>
      </c>
      <c r="C20" s="351">
        <f t="shared" si="0"/>
        <v>0</v>
      </c>
      <c r="D20" s="109">
        <f>ROUND(D13+D14,0)</f>
        <v>0</v>
      </c>
      <c r="E20" s="109">
        <f>ROUND(E13+E14,0)</f>
        <v>0</v>
      </c>
    </row>
    <row r="21" spans="1:7" ht="27.6" x14ac:dyDescent="0.25">
      <c r="A21" s="9" t="s">
        <v>478</v>
      </c>
      <c r="B21" s="358"/>
      <c r="C21" s="357" t="s">
        <v>19</v>
      </c>
      <c r="D21" s="356"/>
      <c r="E21" s="356"/>
      <c r="F21" s="355"/>
      <c r="G21" s="108"/>
    </row>
    <row r="22" spans="1:7" x14ac:dyDescent="0.25">
      <c r="A22" s="5" t="s">
        <v>39</v>
      </c>
      <c r="B22" s="360"/>
      <c r="C22" s="359">
        <f>D22+E22</f>
        <v>0</v>
      </c>
      <c r="D22" s="111"/>
      <c r="E22" s="111"/>
    </row>
    <row r="23" spans="1:7" x14ac:dyDescent="0.25">
      <c r="A23" s="7" t="s">
        <v>12</v>
      </c>
      <c r="B23" s="352">
        <f>ROUND(B20*B21+B22,0)</f>
        <v>0</v>
      </c>
      <c r="C23" s="351">
        <f>D23+E23</f>
        <v>0</v>
      </c>
      <c r="D23" s="109">
        <f>ROUND(D20*D21+D22,0)</f>
        <v>0</v>
      </c>
      <c r="E23" s="109">
        <f>ROUND(E20*E21+E22,0)</f>
        <v>0</v>
      </c>
    </row>
    <row r="24" spans="1:7" ht="27.6" x14ac:dyDescent="0.25">
      <c r="A24" s="9" t="s">
        <v>478</v>
      </c>
      <c r="B24" s="358"/>
      <c r="C24" s="357" t="s">
        <v>19</v>
      </c>
      <c r="D24" s="356"/>
      <c r="E24" s="356"/>
      <c r="F24" s="355"/>
    </row>
    <row r="25" spans="1:7" x14ac:dyDescent="0.25">
      <c r="A25" s="5" t="s">
        <v>39</v>
      </c>
      <c r="B25" s="354"/>
      <c r="C25" s="353">
        <f>D25+E25</f>
        <v>0</v>
      </c>
      <c r="D25" s="6"/>
      <c r="E25" s="6"/>
    </row>
    <row r="26" spans="1:7" x14ac:dyDescent="0.25">
      <c r="A26" s="7" t="s">
        <v>13</v>
      </c>
      <c r="B26" s="352">
        <f>ROUND(B23*B24+B25,0)</f>
        <v>0</v>
      </c>
      <c r="C26" s="351">
        <f>D26+E26</f>
        <v>0</v>
      </c>
      <c r="D26" s="109">
        <f>ROUND(D23*D24+D25,0)</f>
        <v>0</v>
      </c>
      <c r="E26" s="109">
        <f>ROUND(E23*E24+E25,0)</f>
        <v>0</v>
      </c>
    </row>
    <row r="27" spans="1:7" ht="27.6" x14ac:dyDescent="0.25">
      <c r="A27" s="9" t="s">
        <v>478</v>
      </c>
      <c r="B27" s="358"/>
      <c r="C27" s="357" t="s">
        <v>19</v>
      </c>
      <c r="D27" s="356"/>
      <c r="E27" s="356"/>
      <c r="F27" s="355"/>
    </row>
    <row r="28" spans="1:7" x14ac:dyDescent="0.25">
      <c r="A28" s="5" t="s">
        <v>39</v>
      </c>
      <c r="B28" s="354"/>
      <c r="C28" s="353">
        <f>D28+E28</f>
        <v>0</v>
      </c>
      <c r="D28" s="6"/>
      <c r="E28" s="6"/>
    </row>
    <row r="29" spans="1:7" x14ac:dyDescent="0.25">
      <c r="A29" s="7" t="s">
        <v>14</v>
      </c>
      <c r="B29" s="352">
        <f>ROUND(B26*B27+B28,0)</f>
        <v>0</v>
      </c>
      <c r="C29" s="351">
        <f>D29+E29</f>
        <v>0</v>
      </c>
      <c r="D29" s="109">
        <f>ROUND(D26*D27+D28,0)</f>
        <v>0</v>
      </c>
      <c r="E29" s="109">
        <f>ROUND(E26*E27+E28,0)</f>
        <v>0</v>
      </c>
    </row>
    <row r="31" spans="1:7" ht="38.25" customHeight="1" x14ac:dyDescent="0.25">
      <c r="A31" s="469" t="s">
        <v>477</v>
      </c>
      <c r="B31" s="469"/>
      <c r="C31" s="469"/>
      <c r="D31" s="469"/>
      <c r="E31" s="469"/>
    </row>
  </sheetData>
  <mergeCells count="8">
    <mergeCell ref="A1:E1"/>
    <mergeCell ref="D2:E2"/>
    <mergeCell ref="A3:E3"/>
    <mergeCell ref="A31:E31"/>
    <mergeCell ref="D9:E9"/>
    <mergeCell ref="D10:E10"/>
    <mergeCell ref="D11:E11"/>
    <mergeCell ref="D8:E8"/>
  </mergeCells>
  <printOptions horizontalCentered="1"/>
  <pageMargins left="0" right="0" top="0.74803149606299213" bottom="0.27559055118110237" header="0.15748031496062992" footer="0.27559055118110237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40.44140625" style="1" customWidth="1"/>
    <col min="2" max="2" width="11.5546875" style="1" customWidth="1"/>
    <col min="3" max="5" width="12.6640625" style="369" customWidth="1"/>
    <col min="6" max="16384" width="9.109375" style="1"/>
  </cols>
  <sheetData>
    <row r="1" spans="1:7" x14ac:dyDescent="0.25">
      <c r="A1" s="416">
        <v>101</v>
      </c>
      <c r="B1" s="416"/>
      <c r="C1" s="416"/>
      <c r="D1" s="416"/>
      <c r="E1" s="416"/>
    </row>
    <row r="2" spans="1:7" ht="36" customHeight="1" x14ac:dyDescent="0.25">
      <c r="C2" s="468" t="s">
        <v>501</v>
      </c>
      <c r="D2" s="468"/>
      <c r="E2" s="468"/>
    </row>
    <row r="3" spans="1:7" ht="17.399999999999999" x14ac:dyDescent="0.25">
      <c r="A3" s="417" t="s">
        <v>500</v>
      </c>
      <c r="B3" s="417"/>
      <c r="C3" s="417"/>
      <c r="D3" s="417"/>
      <c r="E3" s="417"/>
    </row>
    <row r="4" spans="1:7" x14ac:dyDescent="0.25">
      <c r="E4" s="2" t="s">
        <v>0</v>
      </c>
    </row>
    <row r="5" spans="1:7" ht="14.4" x14ac:dyDescent="0.25">
      <c r="A5" s="474" t="s">
        <v>1</v>
      </c>
      <c r="B5" s="474" t="s">
        <v>58</v>
      </c>
      <c r="C5" s="475" t="s">
        <v>57</v>
      </c>
      <c r="D5" s="476"/>
      <c r="E5" s="477"/>
    </row>
    <row r="6" spans="1:7" ht="68.25" customHeight="1" x14ac:dyDescent="0.25">
      <c r="A6" s="474"/>
      <c r="B6" s="474"/>
      <c r="C6" s="3" t="s">
        <v>499</v>
      </c>
      <c r="D6" s="3" t="s">
        <v>498</v>
      </c>
      <c r="E6" s="3" t="s">
        <v>497</v>
      </c>
      <c r="G6" s="373"/>
    </row>
    <row r="7" spans="1:7" ht="27.6" x14ac:dyDescent="0.25">
      <c r="A7" s="5" t="s">
        <v>496</v>
      </c>
      <c r="B7" s="111">
        <f>C7+E7+D7</f>
        <v>0</v>
      </c>
      <c r="C7" s="111"/>
      <c r="D7" s="111"/>
      <c r="E7" s="111"/>
      <c r="G7" s="373"/>
    </row>
    <row r="8" spans="1:7" ht="27.6" x14ac:dyDescent="0.25">
      <c r="A8" s="5" t="s">
        <v>493</v>
      </c>
      <c r="B8" s="111" t="s">
        <v>19</v>
      </c>
      <c r="C8" s="111"/>
      <c r="D8" s="111"/>
      <c r="E8" s="111"/>
    </row>
    <row r="9" spans="1:7" ht="27.6" x14ac:dyDescent="0.25">
      <c r="A9" s="5" t="s">
        <v>492</v>
      </c>
      <c r="B9" s="111" t="s">
        <v>19</v>
      </c>
      <c r="C9" s="111"/>
      <c r="D9" s="111"/>
      <c r="E9" s="111"/>
    </row>
    <row r="10" spans="1:7" ht="27.6" x14ac:dyDescent="0.25">
      <c r="A10" s="5" t="s">
        <v>6</v>
      </c>
      <c r="B10" s="111">
        <f t="shared" ref="B10:B15" si="0">C10+E10</f>
        <v>0</v>
      </c>
      <c r="C10" s="111">
        <f>C8*C9</f>
        <v>0</v>
      </c>
      <c r="D10" s="111">
        <f>D8*D9</f>
        <v>0</v>
      </c>
      <c r="E10" s="111">
        <f>E8*E9</f>
        <v>0</v>
      </c>
    </row>
    <row r="11" spans="1:7" ht="27.6" x14ac:dyDescent="0.25">
      <c r="A11" s="7" t="s">
        <v>7</v>
      </c>
      <c r="B11" s="109">
        <f t="shared" si="0"/>
        <v>0</v>
      </c>
      <c r="C11" s="109">
        <f>C12+C14+C13</f>
        <v>0</v>
      </c>
      <c r="D11" s="109">
        <f>D12+D14+D13</f>
        <v>0</v>
      </c>
      <c r="E11" s="109">
        <f>E12+E14+E13</f>
        <v>0</v>
      </c>
    </row>
    <row r="12" spans="1:7" x14ac:dyDescent="0.25">
      <c r="A12" s="11" t="s">
        <v>65</v>
      </c>
      <c r="B12" s="111">
        <f t="shared" si="0"/>
        <v>0</v>
      </c>
      <c r="C12" s="111"/>
      <c r="D12" s="111"/>
      <c r="E12" s="111"/>
    </row>
    <row r="13" spans="1:7" ht="27.6" x14ac:dyDescent="0.25">
      <c r="A13" s="11" t="s">
        <v>495</v>
      </c>
      <c r="B13" s="111">
        <f t="shared" si="0"/>
        <v>0</v>
      </c>
      <c r="C13" s="111"/>
      <c r="D13" s="111"/>
      <c r="E13" s="111"/>
    </row>
    <row r="14" spans="1:7" ht="41.4" x14ac:dyDescent="0.25">
      <c r="A14" s="11" t="s">
        <v>494</v>
      </c>
      <c r="B14" s="111">
        <f t="shared" si="0"/>
        <v>0</v>
      </c>
      <c r="C14" s="372"/>
      <c r="D14" s="372"/>
      <c r="E14" s="372"/>
    </row>
    <row r="15" spans="1:7" ht="27.6" x14ac:dyDescent="0.25">
      <c r="A15" s="7" t="s">
        <v>41</v>
      </c>
      <c r="B15" s="109">
        <f t="shared" si="0"/>
        <v>0</v>
      </c>
      <c r="C15" s="109">
        <f>ROUND(C10+C11,0)</f>
        <v>0</v>
      </c>
      <c r="D15" s="109">
        <f>ROUND(D10+D11,0)</f>
        <v>0</v>
      </c>
      <c r="E15" s="109">
        <f>ROUND(E10+E11,0)</f>
        <v>0</v>
      </c>
    </row>
    <row r="16" spans="1:7" ht="27.6" x14ac:dyDescent="0.25">
      <c r="A16" s="5" t="s">
        <v>493</v>
      </c>
      <c r="B16" s="111" t="s">
        <v>19</v>
      </c>
      <c r="C16" s="111"/>
      <c r="D16" s="111"/>
      <c r="E16" s="111"/>
    </row>
    <row r="17" spans="1:5" ht="27.6" x14ac:dyDescent="0.25">
      <c r="A17" s="5" t="s">
        <v>492</v>
      </c>
      <c r="B17" s="111" t="s">
        <v>19</v>
      </c>
      <c r="C17" s="111"/>
      <c r="D17" s="111"/>
      <c r="E17" s="111"/>
    </row>
    <row r="18" spans="1:5" x14ac:dyDescent="0.25">
      <c r="A18" s="5" t="s">
        <v>61</v>
      </c>
      <c r="B18" s="111">
        <f>C18+E18</f>
        <v>0</v>
      </c>
      <c r="C18" s="6"/>
      <c r="D18" s="6"/>
      <c r="E18" s="6"/>
    </row>
    <row r="19" spans="1:5" x14ac:dyDescent="0.25">
      <c r="A19" s="7" t="s">
        <v>12</v>
      </c>
      <c r="B19" s="109">
        <f>C19+E19</f>
        <v>0</v>
      </c>
      <c r="C19" s="8">
        <f>ROUND(C16*C17+C18,0)</f>
        <v>0</v>
      </c>
      <c r="D19" s="8">
        <f>ROUND(D16*D17+D18,0)</f>
        <v>0</v>
      </c>
      <c r="E19" s="8">
        <f>ROUND(E16*E17+E18,0)</f>
        <v>0</v>
      </c>
    </row>
    <row r="20" spans="1:5" x14ac:dyDescent="0.25">
      <c r="A20" s="9" t="s">
        <v>158</v>
      </c>
      <c r="B20" s="371" t="s">
        <v>19</v>
      </c>
      <c r="C20" s="370"/>
      <c r="D20" s="370"/>
      <c r="E20" s="370"/>
    </row>
    <row r="21" spans="1:5" x14ac:dyDescent="0.25">
      <c r="A21" s="5" t="s">
        <v>61</v>
      </c>
      <c r="B21" s="111">
        <f>C21+E21</f>
        <v>0</v>
      </c>
      <c r="C21" s="6"/>
      <c r="D21" s="6"/>
      <c r="E21" s="6"/>
    </row>
    <row r="22" spans="1:5" ht="27.6" x14ac:dyDescent="0.25">
      <c r="A22" s="7" t="s">
        <v>13</v>
      </c>
      <c r="B22" s="109">
        <f>C22+E22</f>
        <v>0</v>
      </c>
      <c r="C22" s="8">
        <f>ROUND(C19*C20+C21,0)</f>
        <v>0</v>
      </c>
      <c r="D22" s="8">
        <f>ROUND(D19*D20+D21,0)</f>
        <v>0</v>
      </c>
      <c r="E22" s="8">
        <f>ROUND(E19*E20+E21,0)</f>
        <v>0</v>
      </c>
    </row>
    <row r="23" spans="1:5" x14ac:dyDescent="0.25">
      <c r="A23" s="9" t="s">
        <v>158</v>
      </c>
      <c r="B23" s="371" t="s">
        <v>19</v>
      </c>
      <c r="C23" s="370"/>
      <c r="D23" s="370"/>
      <c r="E23" s="370"/>
    </row>
    <row r="24" spans="1:5" x14ac:dyDescent="0.25">
      <c r="A24" s="5" t="s">
        <v>61</v>
      </c>
      <c r="B24" s="111">
        <f>C24+E24</f>
        <v>0</v>
      </c>
      <c r="C24" s="6"/>
      <c r="D24" s="6"/>
      <c r="E24" s="6"/>
    </row>
    <row r="25" spans="1:5" ht="27.6" x14ac:dyDescent="0.25">
      <c r="A25" s="7" t="s">
        <v>14</v>
      </c>
      <c r="B25" s="109">
        <f>C25+E25</f>
        <v>0</v>
      </c>
      <c r="C25" s="8">
        <f>ROUND(C22*C23+C24,0)</f>
        <v>0</v>
      </c>
      <c r="D25" s="8">
        <f>ROUND(D22*D23+D24,0)</f>
        <v>0</v>
      </c>
      <c r="E25" s="8">
        <f>ROUND(E22*E23+E24,0)</f>
        <v>0</v>
      </c>
    </row>
  </sheetData>
  <mergeCells count="6">
    <mergeCell ref="A5:A6"/>
    <mergeCell ref="B5:B6"/>
    <mergeCell ref="C5:E5"/>
    <mergeCell ref="C2:E2"/>
    <mergeCell ref="A1:E1"/>
    <mergeCell ref="A3:E3"/>
  </mergeCells>
  <printOptions horizontalCentered="1"/>
  <pageMargins left="0.59055118110236227" right="0.19685039370078741" top="0.59055118110236227" bottom="0.27559055118110237" header="0.15748031496062992" footer="0.27559055118110237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39" style="1" customWidth="1"/>
    <col min="2" max="4" width="12.6640625" style="1" customWidth="1"/>
    <col min="5" max="16384" width="9.109375" style="1"/>
  </cols>
  <sheetData>
    <row r="1" spans="1:11" x14ac:dyDescent="0.25">
      <c r="A1" s="416">
        <v>102</v>
      </c>
      <c r="B1" s="416"/>
      <c r="C1" s="416"/>
      <c r="D1" s="416"/>
    </row>
    <row r="2" spans="1:11" ht="37.5" customHeight="1" x14ac:dyDescent="0.25">
      <c r="B2" s="468" t="s">
        <v>510</v>
      </c>
      <c r="C2" s="468"/>
      <c r="D2" s="468"/>
    </row>
    <row r="3" spans="1:11" ht="47.25" customHeight="1" x14ac:dyDescent="0.25">
      <c r="A3" s="417" t="s">
        <v>509</v>
      </c>
      <c r="B3" s="417"/>
      <c r="C3" s="417"/>
      <c r="D3" s="417"/>
      <c r="H3" s="14"/>
      <c r="I3" s="14"/>
      <c r="J3" s="14"/>
      <c r="K3" s="14"/>
    </row>
    <row r="4" spans="1:11" x14ac:dyDescent="0.25">
      <c r="D4" s="2" t="s">
        <v>0</v>
      </c>
    </row>
    <row r="5" spans="1:11" ht="14.4" x14ac:dyDescent="0.25">
      <c r="A5" s="474" t="s">
        <v>1</v>
      </c>
      <c r="B5" s="474" t="s">
        <v>58</v>
      </c>
      <c r="C5" s="475" t="s">
        <v>57</v>
      </c>
      <c r="D5" s="477"/>
    </row>
    <row r="6" spans="1:11" ht="41.4" x14ac:dyDescent="0.25">
      <c r="A6" s="474"/>
      <c r="B6" s="474"/>
      <c r="C6" s="3" t="s">
        <v>508</v>
      </c>
      <c r="D6" s="3" t="s">
        <v>507</v>
      </c>
    </row>
    <row r="7" spans="1:11" ht="27.6" x14ac:dyDescent="0.25">
      <c r="A7" s="7" t="s">
        <v>68</v>
      </c>
      <c r="B7" s="109">
        <f>C7+D7</f>
        <v>0</v>
      </c>
      <c r="C7" s="109"/>
      <c r="D7" s="109"/>
    </row>
    <row r="8" spans="1:11" ht="41.4" x14ac:dyDescent="0.25">
      <c r="A8" s="5" t="s">
        <v>506</v>
      </c>
      <c r="B8" s="111" t="s">
        <v>19</v>
      </c>
      <c r="C8" s="111"/>
      <c r="D8" s="111"/>
    </row>
    <row r="9" spans="1:11" ht="27.6" x14ac:dyDescent="0.25">
      <c r="A9" s="5" t="s">
        <v>505</v>
      </c>
      <c r="B9" s="111" t="s">
        <v>19</v>
      </c>
      <c r="C9" s="111"/>
      <c r="D9" s="111"/>
    </row>
    <row r="10" spans="1:11" ht="27.6" x14ac:dyDescent="0.25">
      <c r="A10" s="5" t="s">
        <v>6</v>
      </c>
      <c r="B10" s="111">
        <f t="shared" ref="B10:B15" si="0">C10+D10</f>
        <v>0</v>
      </c>
      <c r="C10" s="111">
        <f>C8*C9</f>
        <v>0</v>
      </c>
      <c r="D10" s="111">
        <f>D8*D9</f>
        <v>0</v>
      </c>
    </row>
    <row r="11" spans="1:11" ht="27.6" x14ac:dyDescent="0.25">
      <c r="A11" s="7" t="s">
        <v>7</v>
      </c>
      <c r="B11" s="109">
        <f t="shared" si="0"/>
        <v>0</v>
      </c>
      <c r="C11" s="109">
        <f>C12+C13+C14</f>
        <v>0</v>
      </c>
      <c r="D11" s="109">
        <f>D12+D13+D14</f>
        <v>0</v>
      </c>
    </row>
    <row r="12" spans="1:11" x14ac:dyDescent="0.25">
      <c r="A12" s="11" t="s">
        <v>65</v>
      </c>
      <c r="B12" s="111">
        <f t="shared" si="0"/>
        <v>0</v>
      </c>
      <c r="C12" s="111"/>
      <c r="D12" s="111"/>
    </row>
    <row r="13" spans="1:11" x14ac:dyDescent="0.25">
      <c r="A13" s="11" t="s">
        <v>504</v>
      </c>
      <c r="B13" s="111">
        <f t="shared" si="0"/>
        <v>0</v>
      </c>
      <c r="C13" s="111"/>
      <c r="D13" s="111"/>
    </row>
    <row r="14" spans="1:11" ht="27.6" x14ac:dyDescent="0.25">
      <c r="A14" s="11" t="s">
        <v>503</v>
      </c>
      <c r="B14" s="111">
        <f t="shared" si="0"/>
        <v>0</v>
      </c>
      <c r="C14" s="111"/>
      <c r="D14" s="111"/>
    </row>
    <row r="15" spans="1:11" ht="27.6" x14ac:dyDescent="0.25">
      <c r="A15" s="7" t="s">
        <v>502</v>
      </c>
      <c r="B15" s="109">
        <f t="shared" si="0"/>
        <v>0</v>
      </c>
      <c r="C15" s="109">
        <f>ROUND(C10+C11,0)</f>
        <v>0</v>
      </c>
      <c r="D15" s="109">
        <f>ROUND(D10+D11,0)</f>
        <v>0</v>
      </c>
    </row>
    <row r="16" spans="1:11" x14ac:dyDescent="0.25">
      <c r="A16" s="9" t="s">
        <v>158</v>
      </c>
      <c r="B16" s="111" t="s">
        <v>19</v>
      </c>
      <c r="C16" s="374"/>
      <c r="D16" s="374"/>
    </row>
    <row r="17" spans="1:4" x14ac:dyDescent="0.25">
      <c r="A17" s="5" t="s">
        <v>61</v>
      </c>
      <c r="B17" s="6">
        <f>C17+D17</f>
        <v>0</v>
      </c>
      <c r="C17" s="6"/>
      <c r="D17" s="6"/>
    </row>
    <row r="18" spans="1:4" x14ac:dyDescent="0.25">
      <c r="A18" s="7" t="s">
        <v>12</v>
      </c>
      <c r="B18" s="8">
        <f>C18+D18</f>
        <v>0</v>
      </c>
      <c r="C18" s="8">
        <f>ROUND(C15*C16+C17,0)</f>
        <v>0</v>
      </c>
      <c r="D18" s="8">
        <f>ROUND(D15*D16+D17,0)</f>
        <v>0</v>
      </c>
    </row>
    <row r="19" spans="1:4" x14ac:dyDescent="0.25">
      <c r="A19" s="9" t="s">
        <v>158</v>
      </c>
      <c r="B19" s="111" t="s">
        <v>19</v>
      </c>
      <c r="C19" s="374"/>
      <c r="D19" s="374"/>
    </row>
    <row r="20" spans="1:4" x14ac:dyDescent="0.25">
      <c r="A20" s="5" t="s">
        <v>61</v>
      </c>
      <c r="B20" s="6">
        <f>C20+D20</f>
        <v>0</v>
      </c>
      <c r="C20" s="6"/>
      <c r="D20" s="6"/>
    </row>
    <row r="21" spans="1:4" ht="27.6" x14ac:dyDescent="0.25">
      <c r="A21" s="7" t="s">
        <v>13</v>
      </c>
      <c r="B21" s="8">
        <f>C21+D21</f>
        <v>0</v>
      </c>
      <c r="C21" s="8">
        <f>ROUND(C18*C19+C20,0)</f>
        <v>0</v>
      </c>
      <c r="D21" s="8">
        <f>ROUND(D18*D19+D20,0)</f>
        <v>0</v>
      </c>
    </row>
    <row r="22" spans="1:4" x14ac:dyDescent="0.25">
      <c r="A22" s="9" t="s">
        <v>158</v>
      </c>
      <c r="B22" s="111" t="s">
        <v>19</v>
      </c>
      <c r="C22" s="374"/>
      <c r="D22" s="374"/>
    </row>
    <row r="23" spans="1:4" x14ac:dyDescent="0.25">
      <c r="A23" s="5" t="s">
        <v>61</v>
      </c>
      <c r="B23" s="6">
        <f>C23+D23</f>
        <v>0</v>
      </c>
      <c r="C23" s="6"/>
      <c r="D23" s="6"/>
    </row>
    <row r="24" spans="1:4" ht="27.6" x14ac:dyDescent="0.25">
      <c r="A24" s="7" t="s">
        <v>14</v>
      </c>
      <c r="B24" s="8">
        <f>C24+D24</f>
        <v>0</v>
      </c>
      <c r="C24" s="8">
        <f>ROUND(C21*C22+C23,0)</f>
        <v>0</v>
      </c>
      <c r="D24" s="8">
        <f>ROUND(D21*D22+D23,0)</f>
        <v>0</v>
      </c>
    </row>
  </sheetData>
  <mergeCells count="6">
    <mergeCell ref="A5:A6"/>
    <mergeCell ref="A1:D1"/>
    <mergeCell ref="A3:D3"/>
    <mergeCell ref="B5:B6"/>
    <mergeCell ref="C5:D5"/>
    <mergeCell ref="B2:D2"/>
  </mergeCells>
  <printOptions horizontalCentered="1"/>
  <pageMargins left="0.59055118110236227" right="0.19685039370078741" top="0.59055118110236227" bottom="0.27559055118110237" header="0.15748031496062992" footer="0.27559055118110237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46.109375" style="1" customWidth="1"/>
    <col min="2" max="2" width="12.6640625" style="1" customWidth="1"/>
    <col min="3" max="5" width="12.6640625" style="369" customWidth="1"/>
    <col min="6" max="16384" width="9.109375" style="1"/>
  </cols>
  <sheetData>
    <row r="1" spans="1:7" x14ac:dyDescent="0.25">
      <c r="A1" s="416">
        <v>103</v>
      </c>
      <c r="B1" s="416"/>
      <c r="C1" s="416"/>
      <c r="D1" s="416"/>
      <c r="E1" s="416"/>
    </row>
    <row r="2" spans="1:7" ht="27.75" customHeight="1" x14ac:dyDescent="0.25">
      <c r="C2" s="468" t="s">
        <v>515</v>
      </c>
      <c r="D2" s="468"/>
      <c r="E2" s="468"/>
    </row>
    <row r="3" spans="1:7" ht="17.399999999999999" x14ac:dyDescent="0.25">
      <c r="A3" s="417" t="s">
        <v>514</v>
      </c>
      <c r="B3" s="417"/>
      <c r="C3" s="417"/>
      <c r="D3" s="417"/>
      <c r="E3" s="417"/>
    </row>
    <row r="4" spans="1:7" x14ac:dyDescent="0.25">
      <c r="E4" s="2" t="s">
        <v>0</v>
      </c>
    </row>
    <row r="5" spans="1:7" ht="14.4" x14ac:dyDescent="0.25">
      <c r="A5" s="474" t="s">
        <v>1</v>
      </c>
      <c r="B5" s="474" t="s">
        <v>58</v>
      </c>
      <c r="C5" s="475" t="s">
        <v>57</v>
      </c>
      <c r="D5" s="476"/>
      <c r="E5" s="477"/>
    </row>
    <row r="6" spans="1:7" ht="47.25" customHeight="1" x14ac:dyDescent="0.25">
      <c r="A6" s="474"/>
      <c r="B6" s="474"/>
      <c r="C6" s="375" t="s">
        <v>513</v>
      </c>
      <c r="D6" s="375" t="s">
        <v>512</v>
      </c>
      <c r="E6" s="375" t="s">
        <v>511</v>
      </c>
    </row>
    <row r="7" spans="1:7" x14ac:dyDescent="0.25">
      <c r="A7" s="7" t="s">
        <v>68</v>
      </c>
      <c r="B7" s="109">
        <f t="shared" ref="B7:B12" si="0">C7+E7+D7</f>
        <v>0</v>
      </c>
      <c r="C7" s="109"/>
      <c r="D7" s="109"/>
      <c r="E7" s="109"/>
    </row>
    <row r="8" spans="1:7" x14ac:dyDescent="0.25">
      <c r="A8" s="5" t="s">
        <v>67</v>
      </c>
      <c r="B8" s="111">
        <f t="shared" si="0"/>
        <v>0</v>
      </c>
      <c r="C8" s="111"/>
      <c r="D8" s="111"/>
      <c r="E8" s="111"/>
    </row>
    <row r="9" spans="1:7" ht="27.6" x14ac:dyDescent="0.25">
      <c r="A9" s="11" t="s">
        <v>66</v>
      </c>
      <c r="B9" s="111">
        <f t="shared" si="0"/>
        <v>0</v>
      </c>
      <c r="C9" s="111"/>
      <c r="D9" s="111"/>
      <c r="E9" s="111"/>
    </row>
    <row r="10" spans="1:7" x14ac:dyDescent="0.25">
      <c r="A10" s="11" t="s">
        <v>65</v>
      </c>
      <c r="B10" s="111">
        <f t="shared" si="0"/>
        <v>0</v>
      </c>
      <c r="C10" s="111"/>
      <c r="D10" s="111"/>
      <c r="E10" s="111"/>
    </row>
    <row r="11" spans="1:7" ht="27.6" x14ac:dyDescent="0.25">
      <c r="A11" s="11" t="s">
        <v>64</v>
      </c>
      <c r="B11" s="111">
        <f t="shared" si="0"/>
        <v>0</v>
      </c>
      <c r="C11" s="111"/>
      <c r="D11" s="111"/>
      <c r="E11" s="111"/>
    </row>
    <row r="12" spans="1:7" ht="27.6" x14ac:dyDescent="0.25">
      <c r="A12" s="7" t="s">
        <v>63</v>
      </c>
      <c r="B12" s="109">
        <f t="shared" si="0"/>
        <v>0</v>
      </c>
      <c r="C12" s="109">
        <f>C9+C10+C11</f>
        <v>0</v>
      </c>
      <c r="D12" s="109">
        <f>D9+D10+D11</f>
        <v>0</v>
      </c>
      <c r="E12" s="109">
        <f>E9+E10+E11</f>
        <v>0</v>
      </c>
    </row>
    <row r="13" spans="1:7" x14ac:dyDescent="0.25">
      <c r="A13" s="9" t="s">
        <v>62</v>
      </c>
      <c r="B13" s="370" t="s">
        <v>19</v>
      </c>
      <c r="C13" s="374"/>
      <c r="D13" s="374"/>
      <c r="E13" s="374"/>
    </row>
    <row r="14" spans="1:7" x14ac:dyDescent="0.25">
      <c r="A14" s="5" t="s">
        <v>61</v>
      </c>
      <c r="B14" s="6">
        <f>C14+E14+D14</f>
        <v>0</v>
      </c>
      <c r="C14" s="6"/>
      <c r="D14" s="6"/>
      <c r="E14" s="6"/>
    </row>
    <row r="15" spans="1:7" x14ac:dyDescent="0.25">
      <c r="A15" s="7" t="s">
        <v>12</v>
      </c>
      <c r="B15" s="8">
        <f>C15+E15+D15</f>
        <v>0</v>
      </c>
      <c r="C15" s="8">
        <f>C12*C13+C14</f>
        <v>0</v>
      </c>
      <c r="D15" s="8">
        <f>D12*D13+D14</f>
        <v>0</v>
      </c>
      <c r="E15" s="8">
        <f>E12*E13+E14</f>
        <v>0</v>
      </c>
    </row>
    <row r="16" spans="1:7" x14ac:dyDescent="0.25">
      <c r="A16" s="9" t="s">
        <v>62</v>
      </c>
      <c r="B16" s="370" t="s">
        <v>19</v>
      </c>
      <c r="C16" s="374"/>
      <c r="D16" s="374"/>
      <c r="E16" s="374"/>
      <c r="G16" s="12"/>
    </row>
    <row r="17" spans="1:5" x14ac:dyDescent="0.25">
      <c r="A17" s="5" t="s">
        <v>61</v>
      </c>
      <c r="B17" s="6">
        <f>C17+E17+D17</f>
        <v>0</v>
      </c>
      <c r="C17" s="6"/>
      <c r="D17" s="6"/>
      <c r="E17" s="6"/>
    </row>
    <row r="18" spans="1:5" x14ac:dyDescent="0.25">
      <c r="A18" s="7" t="s">
        <v>13</v>
      </c>
      <c r="B18" s="8">
        <f>C18+E18+D18</f>
        <v>0</v>
      </c>
      <c r="C18" s="8">
        <f>C15*C16+C17</f>
        <v>0</v>
      </c>
      <c r="D18" s="8">
        <f>D15*D16+D17</f>
        <v>0</v>
      </c>
      <c r="E18" s="8">
        <f>E15*E16+E17</f>
        <v>0</v>
      </c>
    </row>
    <row r="19" spans="1:5" x14ac:dyDescent="0.25">
      <c r="A19" s="9" t="s">
        <v>62</v>
      </c>
      <c r="B19" s="370" t="s">
        <v>19</v>
      </c>
      <c r="C19" s="374"/>
      <c r="D19" s="374"/>
      <c r="E19" s="374"/>
    </row>
    <row r="20" spans="1:5" x14ac:dyDescent="0.25">
      <c r="A20" s="5" t="s">
        <v>61</v>
      </c>
      <c r="B20" s="6">
        <f>C20+E20+D20</f>
        <v>0</v>
      </c>
      <c r="C20" s="6"/>
      <c r="D20" s="6"/>
      <c r="E20" s="6"/>
    </row>
    <row r="21" spans="1:5" x14ac:dyDescent="0.25">
      <c r="A21" s="7" t="s">
        <v>14</v>
      </c>
      <c r="B21" s="8">
        <f>C21+E21+D21</f>
        <v>0</v>
      </c>
      <c r="C21" s="8">
        <f>C18*C19+C20</f>
        <v>0</v>
      </c>
      <c r="D21" s="8">
        <f>D18*D19+D20</f>
        <v>0</v>
      </c>
      <c r="E21" s="8">
        <f>E18*E19+E20</f>
        <v>0</v>
      </c>
    </row>
  </sheetData>
  <mergeCells count="6">
    <mergeCell ref="A1:E1"/>
    <mergeCell ref="C2:E2"/>
    <mergeCell ref="A5:A6"/>
    <mergeCell ref="B5:B6"/>
    <mergeCell ref="C5:E5"/>
    <mergeCell ref="A3:E3"/>
  </mergeCells>
  <printOptions horizontalCentered="1"/>
  <pageMargins left="0.59055118110236227" right="0.19685039370078741" top="0.59055118110236227" bottom="0.27559055118110237" header="0.1574803149606299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BreakPreview" zoomScaleNormal="100" zoomScaleSheetLayoutView="100" workbookViewId="0">
      <selection activeCell="E6" sqref="E6"/>
    </sheetView>
  </sheetViews>
  <sheetFormatPr defaultColWidth="9.109375" defaultRowHeight="15.6" x14ac:dyDescent="0.25"/>
  <cols>
    <col min="1" max="1" width="42.109375" style="16" customWidth="1"/>
    <col min="2" max="6" width="13.33203125" style="16" customWidth="1"/>
    <col min="7" max="7" width="13.33203125" style="17" customWidth="1"/>
    <col min="8" max="9" width="9.109375" style="16"/>
    <col min="10" max="10" width="13.109375" style="16" bestFit="1" customWidth="1"/>
    <col min="11" max="16384" width="9.109375" style="16"/>
  </cols>
  <sheetData>
    <row r="1" spans="1:10" x14ac:dyDescent="0.25">
      <c r="A1" s="420">
        <v>77</v>
      </c>
      <c r="B1" s="420"/>
      <c r="C1" s="420"/>
      <c r="D1" s="420"/>
      <c r="E1" s="420"/>
      <c r="F1" s="420"/>
      <c r="G1" s="420"/>
    </row>
    <row r="2" spans="1:10" ht="33.75" customHeight="1" x14ac:dyDescent="0.25">
      <c r="E2" s="421" t="s">
        <v>60</v>
      </c>
      <c r="F2" s="421"/>
      <c r="G2" s="421"/>
    </row>
    <row r="3" spans="1:10" ht="17.399999999999999" x14ac:dyDescent="0.25">
      <c r="A3" s="422" t="s">
        <v>59</v>
      </c>
      <c r="B3" s="422"/>
      <c r="C3" s="422"/>
      <c r="D3" s="422"/>
      <c r="E3" s="422"/>
      <c r="F3" s="422"/>
      <c r="G3" s="422"/>
    </row>
    <row r="4" spans="1:10" x14ac:dyDescent="0.25">
      <c r="G4" s="41" t="s">
        <v>0</v>
      </c>
    </row>
    <row r="5" spans="1:10" x14ac:dyDescent="0.25">
      <c r="A5" s="423" t="s">
        <v>38</v>
      </c>
      <c r="B5" s="425" t="s">
        <v>58</v>
      </c>
      <c r="C5" s="426" t="s">
        <v>57</v>
      </c>
      <c r="D5" s="426"/>
      <c r="E5" s="426"/>
      <c r="F5" s="426"/>
      <c r="G5" s="426"/>
    </row>
    <row r="6" spans="1:10" ht="46.8" x14ac:dyDescent="0.25">
      <c r="A6" s="424"/>
      <c r="B6" s="425"/>
      <c r="C6" s="40" t="s">
        <v>56</v>
      </c>
      <c r="D6" s="40" t="s">
        <v>55</v>
      </c>
      <c r="E6" s="40" t="s">
        <v>54</v>
      </c>
      <c r="F6" s="40" t="s">
        <v>53</v>
      </c>
      <c r="G6" s="39" t="s">
        <v>52</v>
      </c>
      <c r="J6" s="38"/>
    </row>
    <row r="7" spans="1:10" ht="31.2" x14ac:dyDescent="0.25">
      <c r="A7" s="31" t="s">
        <v>51</v>
      </c>
      <c r="B7" s="23">
        <f>C7+D7+E7+G7+F7</f>
        <v>0</v>
      </c>
      <c r="C7" s="23"/>
      <c r="D7" s="23"/>
      <c r="E7" s="23"/>
      <c r="F7" s="23"/>
      <c r="G7" s="23"/>
    </row>
    <row r="8" spans="1:10" ht="46.8" x14ac:dyDescent="0.25">
      <c r="A8" s="33" t="s">
        <v>50</v>
      </c>
      <c r="B8" s="27" t="s">
        <v>19</v>
      </c>
      <c r="C8" s="25"/>
      <c r="D8" s="35" t="s">
        <v>19</v>
      </c>
      <c r="E8" s="35" t="s">
        <v>19</v>
      </c>
      <c r="F8" s="35" t="s">
        <v>19</v>
      </c>
      <c r="G8" s="34" t="s">
        <v>19</v>
      </c>
      <c r="J8" s="38"/>
    </row>
    <row r="9" spans="1:10" ht="31.2" x14ac:dyDescent="0.25">
      <c r="A9" s="33" t="s">
        <v>49</v>
      </c>
      <c r="B9" s="27" t="s">
        <v>19</v>
      </c>
      <c r="C9" s="25"/>
      <c r="D9" s="35" t="s">
        <v>19</v>
      </c>
      <c r="E9" s="35" t="s">
        <v>19</v>
      </c>
      <c r="F9" s="35" t="s">
        <v>19</v>
      </c>
      <c r="G9" s="34" t="s">
        <v>19</v>
      </c>
    </row>
    <row r="10" spans="1:10" ht="31.2" x14ac:dyDescent="0.25">
      <c r="A10" s="33" t="s">
        <v>48</v>
      </c>
      <c r="B10" s="27" t="s">
        <v>19</v>
      </c>
      <c r="C10" s="37">
        <f>IF(C8=0,0,C9/C8)</f>
        <v>0</v>
      </c>
      <c r="D10" s="35" t="s">
        <v>19</v>
      </c>
      <c r="E10" s="35" t="s">
        <v>19</v>
      </c>
      <c r="F10" s="35" t="s">
        <v>19</v>
      </c>
      <c r="G10" s="34" t="s">
        <v>19</v>
      </c>
    </row>
    <row r="11" spans="1:10" ht="27.6" x14ac:dyDescent="0.25">
      <c r="A11" s="28" t="s">
        <v>47</v>
      </c>
      <c r="B11" s="27" t="s">
        <v>19</v>
      </c>
      <c r="C11" s="37"/>
      <c r="D11" s="37"/>
      <c r="E11" s="37"/>
      <c r="F11" s="34" t="s">
        <v>19</v>
      </c>
      <c r="G11" s="36"/>
    </row>
    <row r="12" spans="1:10" ht="31.2" x14ac:dyDescent="0.25">
      <c r="A12" s="33" t="s">
        <v>46</v>
      </c>
      <c r="B12" s="27" t="s">
        <v>19</v>
      </c>
      <c r="C12" s="25">
        <f>C8*C11</f>
        <v>0</v>
      </c>
      <c r="D12" s="35" t="s">
        <v>19</v>
      </c>
      <c r="E12" s="35" t="s">
        <v>19</v>
      </c>
      <c r="F12" s="35" t="s">
        <v>19</v>
      </c>
      <c r="G12" s="34" t="s">
        <v>19</v>
      </c>
    </row>
    <row r="13" spans="1:10" ht="31.2" x14ac:dyDescent="0.25">
      <c r="A13" s="33" t="s">
        <v>45</v>
      </c>
      <c r="B13" s="25">
        <f t="shared" ref="B13:B18" si="0">C13+D13+E13+G13+F13</f>
        <v>0</v>
      </c>
      <c r="C13" s="25">
        <f>C12*C10</f>
        <v>0</v>
      </c>
      <c r="D13" s="25">
        <f>D7*D11</f>
        <v>0</v>
      </c>
      <c r="E13" s="25">
        <f>E7*E11</f>
        <v>0</v>
      </c>
      <c r="F13" s="25">
        <f>E30</f>
        <v>0</v>
      </c>
      <c r="G13" s="25">
        <f>G7*G11</f>
        <v>0</v>
      </c>
    </row>
    <row r="14" spans="1:10" ht="31.2" x14ac:dyDescent="0.25">
      <c r="A14" s="33" t="s">
        <v>7</v>
      </c>
      <c r="B14" s="25">
        <f t="shared" si="0"/>
        <v>0</v>
      </c>
      <c r="C14" s="25">
        <f>C15+C16+C17</f>
        <v>0</v>
      </c>
      <c r="D14" s="25">
        <f>D15+D16+D17</f>
        <v>0</v>
      </c>
      <c r="E14" s="25">
        <f>E15+E16+E17</f>
        <v>0</v>
      </c>
      <c r="F14" s="25">
        <f>F15+F16+F17</f>
        <v>0</v>
      </c>
      <c r="G14" s="25">
        <f>G15+G16+G17</f>
        <v>0</v>
      </c>
    </row>
    <row r="15" spans="1:10" ht="31.2" x14ac:dyDescent="0.25">
      <c r="A15" s="32" t="s">
        <v>44</v>
      </c>
      <c r="B15" s="25">
        <f t="shared" si="0"/>
        <v>0</v>
      </c>
      <c r="C15" s="25"/>
      <c r="D15" s="25"/>
      <c r="E15" s="25"/>
      <c r="F15" s="25"/>
      <c r="G15" s="25"/>
    </row>
    <row r="16" spans="1:10" x14ac:dyDescent="0.25">
      <c r="A16" s="32" t="s">
        <v>43</v>
      </c>
      <c r="B16" s="25">
        <f t="shared" si="0"/>
        <v>0</v>
      </c>
      <c r="C16" s="25"/>
      <c r="D16" s="25"/>
      <c r="E16" s="25"/>
      <c r="F16" s="25"/>
      <c r="G16" s="25"/>
    </row>
    <row r="17" spans="1:11" x14ac:dyDescent="0.25">
      <c r="A17" s="32" t="s">
        <v>42</v>
      </c>
      <c r="B17" s="25">
        <f t="shared" si="0"/>
        <v>0</v>
      </c>
      <c r="C17" s="25"/>
      <c r="D17" s="25"/>
      <c r="E17" s="25"/>
      <c r="F17" s="25"/>
      <c r="G17" s="25"/>
    </row>
    <row r="18" spans="1:11" s="30" customFormat="1" ht="31.2" x14ac:dyDescent="0.25">
      <c r="A18" s="31" t="s">
        <v>41</v>
      </c>
      <c r="B18" s="23">
        <f t="shared" si="0"/>
        <v>0</v>
      </c>
      <c r="C18" s="23">
        <f>ROUND(C13+C14,0)</f>
        <v>0</v>
      </c>
      <c r="D18" s="23">
        <f>ROUND(D13+D14,0)</f>
        <v>0</v>
      </c>
      <c r="E18" s="23">
        <f>ROUND(E13+E14,0)</f>
        <v>0</v>
      </c>
      <c r="F18" s="23">
        <f>ROUND(F13+F14,0)</f>
        <v>0</v>
      </c>
      <c r="G18" s="23">
        <f>ROUND(G13+G14,0)</f>
        <v>0</v>
      </c>
    </row>
    <row r="19" spans="1:11" ht="27.6" x14ac:dyDescent="0.25">
      <c r="A19" s="28" t="s">
        <v>40</v>
      </c>
      <c r="B19" s="27" t="s">
        <v>19</v>
      </c>
      <c r="C19" s="26"/>
      <c r="D19" s="26"/>
      <c r="E19" s="26"/>
      <c r="F19" s="26"/>
      <c r="G19" s="26"/>
      <c r="H19" s="29"/>
      <c r="I19" s="29"/>
      <c r="J19" s="29"/>
      <c r="K19" s="29"/>
    </row>
    <row r="20" spans="1:11" ht="27.6" x14ac:dyDescent="0.25">
      <c r="A20" s="19" t="s">
        <v>39</v>
      </c>
      <c r="B20" s="25">
        <f>C20+D20+E20+G20+F20</f>
        <v>0</v>
      </c>
      <c r="C20" s="25"/>
      <c r="D20" s="25"/>
      <c r="E20" s="25"/>
      <c r="F20" s="25"/>
      <c r="G20" s="25"/>
    </row>
    <row r="21" spans="1:11" x14ac:dyDescent="0.25">
      <c r="A21" s="24" t="s">
        <v>12</v>
      </c>
      <c r="B21" s="23">
        <f>C21+D21+E21+G21+F21</f>
        <v>0</v>
      </c>
      <c r="C21" s="23">
        <f>ROUND(C18*C19+C20,0)</f>
        <v>0</v>
      </c>
      <c r="D21" s="23">
        <f>ROUND(D18*D19+D20,0)</f>
        <v>0</v>
      </c>
      <c r="E21" s="23">
        <f>ROUND(E18*E19+E20,0)</f>
        <v>0</v>
      </c>
      <c r="F21" s="23">
        <f>ROUND(F18*F19+F20,0)</f>
        <v>0</v>
      </c>
      <c r="G21" s="23">
        <f>ROUND(G18*G19+G20,0)</f>
        <v>0</v>
      </c>
    </row>
    <row r="22" spans="1:11" ht="27.6" x14ac:dyDescent="0.25">
      <c r="A22" s="28" t="s">
        <v>40</v>
      </c>
      <c r="B22" s="27" t="s">
        <v>19</v>
      </c>
      <c r="C22" s="26"/>
      <c r="D22" s="26"/>
      <c r="E22" s="26"/>
      <c r="F22" s="26"/>
      <c r="G22" s="26"/>
    </row>
    <row r="23" spans="1:11" ht="27.6" x14ac:dyDescent="0.25">
      <c r="A23" s="19" t="s">
        <v>39</v>
      </c>
      <c r="B23" s="25">
        <f>C23+D23+E23+G23+F23</f>
        <v>0</v>
      </c>
      <c r="C23" s="25"/>
      <c r="D23" s="25"/>
      <c r="E23" s="25"/>
      <c r="F23" s="25"/>
      <c r="G23" s="25"/>
    </row>
    <row r="24" spans="1:11" ht="27.6" x14ac:dyDescent="0.25">
      <c r="A24" s="24" t="s">
        <v>13</v>
      </c>
      <c r="B24" s="23">
        <f>C24+D24+E24+G24+F24</f>
        <v>0</v>
      </c>
      <c r="C24" s="23">
        <f>ROUND(C21*C22+C23,0)</f>
        <v>0</v>
      </c>
      <c r="D24" s="23">
        <f>ROUND(D21*D22+D23,0)</f>
        <v>0</v>
      </c>
      <c r="E24" s="23">
        <f>ROUND(E21*E22+E23,0)</f>
        <v>0</v>
      </c>
      <c r="F24" s="23">
        <f>ROUND(F21*F22+F23,0)</f>
        <v>0</v>
      </c>
      <c r="G24" s="23">
        <f>ROUND(G21*G22+G23,0)</f>
        <v>0</v>
      </c>
    </row>
    <row r="25" spans="1:11" ht="27.6" x14ac:dyDescent="0.25">
      <c r="A25" s="28" t="s">
        <v>40</v>
      </c>
      <c r="B25" s="27" t="s">
        <v>19</v>
      </c>
      <c r="C25" s="26"/>
      <c r="D25" s="26"/>
      <c r="E25" s="26"/>
      <c r="F25" s="26"/>
      <c r="G25" s="26"/>
    </row>
    <row r="26" spans="1:11" ht="27.6" x14ac:dyDescent="0.25">
      <c r="A26" s="19" t="s">
        <v>39</v>
      </c>
      <c r="B26" s="25">
        <f>C26+D26+E26+G26+F26</f>
        <v>0</v>
      </c>
      <c r="C26" s="25"/>
      <c r="D26" s="25"/>
      <c r="E26" s="25"/>
      <c r="F26" s="25"/>
      <c r="G26" s="25"/>
    </row>
    <row r="27" spans="1:11" ht="27.6" x14ac:dyDescent="0.25">
      <c r="A27" s="24" t="s">
        <v>14</v>
      </c>
      <c r="B27" s="23">
        <f>C27+D27+E27+G27+F27</f>
        <v>0</v>
      </c>
      <c r="C27" s="23">
        <f>ROUND(C24*C25+C26,0)</f>
        <v>0</v>
      </c>
      <c r="D27" s="23">
        <f>ROUND(D24*D25+D26,0)</f>
        <v>0</v>
      </c>
      <c r="E27" s="23">
        <f>ROUND(E24*E25+E26,0)</f>
        <v>0</v>
      </c>
      <c r="F27" s="23">
        <f>ROUND(F24*F25+F26,0)</f>
        <v>0</v>
      </c>
      <c r="G27" s="23">
        <f>ROUND(G24*G25+G26,0)</f>
        <v>0</v>
      </c>
    </row>
    <row r="29" spans="1:11" s="21" customFormat="1" ht="31.5" customHeight="1" x14ac:dyDescent="0.25">
      <c r="A29" s="22" t="s">
        <v>38</v>
      </c>
      <c r="B29" s="22" t="s">
        <v>37</v>
      </c>
      <c r="C29" s="22" t="s">
        <v>36</v>
      </c>
      <c r="D29" s="22" t="s">
        <v>35</v>
      </c>
      <c r="E29" s="22" t="s">
        <v>34</v>
      </c>
      <c r="F29" s="418" t="s">
        <v>33</v>
      </c>
      <c r="G29" s="419"/>
    </row>
    <row r="30" spans="1:11" ht="82.8" x14ac:dyDescent="0.25">
      <c r="A30" s="19" t="s">
        <v>32</v>
      </c>
      <c r="B30" s="20"/>
      <c r="C30" s="20"/>
      <c r="D30" s="20">
        <f>F7</f>
        <v>0</v>
      </c>
      <c r="E30" s="20">
        <f>E33*E32*E31</f>
        <v>0</v>
      </c>
      <c r="F30" s="418"/>
      <c r="G30" s="419"/>
    </row>
    <row r="31" spans="1:11" ht="27.6" x14ac:dyDescent="0.25">
      <c r="A31" s="19" t="s">
        <v>31</v>
      </c>
      <c r="B31" s="18"/>
      <c r="C31" s="18"/>
      <c r="D31" s="18"/>
      <c r="E31" s="18"/>
      <c r="F31" s="418"/>
      <c r="G31" s="419"/>
    </row>
    <row r="32" spans="1:11" ht="27.6" x14ac:dyDescent="0.25">
      <c r="A32" s="19" t="s">
        <v>30</v>
      </c>
      <c r="B32" s="20"/>
      <c r="C32" s="20"/>
      <c r="D32" s="20"/>
      <c r="E32" s="20"/>
      <c r="F32" s="418"/>
      <c r="G32" s="419"/>
    </row>
    <row r="33" spans="1:7" ht="27.6" x14ac:dyDescent="0.25">
      <c r="A33" s="19" t="s">
        <v>29</v>
      </c>
      <c r="B33" s="18">
        <f>IF(B32=0,0,ROUND((B30/B31)/B32,1))</f>
        <v>0</v>
      </c>
      <c r="C33" s="18">
        <f>IF(C32=0,0,ROUND((C30/C31)/C32,1))</f>
        <v>0</v>
      </c>
      <c r="D33" s="18">
        <f>IF(D32=0,0,ROUND((D30/D31)/D32,1))</f>
        <v>0</v>
      </c>
      <c r="E33" s="18">
        <f>ROUND(AVERAGE(C33,D33,B33),1)</f>
        <v>0</v>
      </c>
      <c r="F33" s="418"/>
      <c r="G33" s="419"/>
    </row>
  </sheetData>
  <mergeCells count="7">
    <mergeCell ref="F29:G33"/>
    <mergeCell ref="A1:G1"/>
    <mergeCell ref="E2:G2"/>
    <mergeCell ref="A3:G3"/>
    <mergeCell ref="A5:A6"/>
    <mergeCell ref="B5:B6"/>
    <mergeCell ref="C5:G5"/>
  </mergeCells>
  <printOptions horizontalCentered="1"/>
  <pageMargins left="0" right="0" top="0.39370078740157483" bottom="0.19685039370078741" header="0.31496062992125984" footer="0.31496062992125984"/>
  <pageSetup paperSize="9" scale="8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topLeftCell="A28" zoomScale="87" zoomScaleNormal="100" zoomScaleSheetLayoutView="87" workbookViewId="0">
      <selection activeCell="E6" sqref="E6"/>
    </sheetView>
  </sheetViews>
  <sheetFormatPr defaultColWidth="9.109375" defaultRowHeight="15.6" x14ac:dyDescent="0.25"/>
  <cols>
    <col min="1" max="1" width="55.33203125" style="41" customWidth="1"/>
    <col min="2" max="2" width="29.109375" style="41" customWidth="1"/>
    <col min="3" max="3" width="13.44140625" style="41" customWidth="1"/>
    <col min="4" max="4" width="15.44140625" style="41" customWidth="1"/>
    <col min="5" max="5" width="15.33203125" style="376" customWidth="1"/>
    <col min="6" max="6" width="9.5546875" style="376" customWidth="1"/>
    <col min="7" max="7" width="10" style="376" customWidth="1"/>
    <col min="8" max="8" width="13.44140625" style="41" customWidth="1"/>
    <col min="9" max="9" width="17.109375" style="376" customWidth="1"/>
    <col min="10" max="10" width="11.88671875" style="376" customWidth="1"/>
    <col min="11" max="11" width="20" style="376" customWidth="1"/>
    <col min="12" max="12" width="12.109375" style="41" customWidth="1"/>
    <col min="13" max="13" width="19.109375" style="41" customWidth="1"/>
    <col min="14" max="14" width="12.109375" style="41" customWidth="1"/>
    <col min="15" max="214" width="10.44140625" style="41" customWidth="1"/>
    <col min="215" max="16384" width="9.109375" style="41"/>
  </cols>
  <sheetData>
    <row r="1" spans="1:14" x14ac:dyDescent="0.25">
      <c r="A1" s="479">
        <v>104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</row>
    <row r="2" spans="1:14" ht="36" customHeight="1" x14ac:dyDescent="0.25">
      <c r="L2" s="415"/>
      <c r="M2" s="478" t="s">
        <v>576</v>
      </c>
      <c r="N2" s="478"/>
    </row>
    <row r="3" spans="1:14" ht="21" x14ac:dyDescent="0.25">
      <c r="A3" s="414" t="s">
        <v>575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3"/>
      <c r="M3" s="413"/>
      <c r="N3" s="413"/>
    </row>
    <row r="4" spans="1:14" ht="21" x14ac:dyDescent="0.25">
      <c r="A4" s="414" t="s">
        <v>574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3"/>
      <c r="M4" s="413"/>
      <c r="N4" s="413"/>
    </row>
    <row r="5" spans="1:14" s="409" customFormat="1" x14ac:dyDescent="0.25">
      <c r="A5" s="412" t="s">
        <v>573</v>
      </c>
      <c r="B5" s="41"/>
      <c r="E5" s="411"/>
      <c r="F5" s="411"/>
      <c r="G5" s="411"/>
      <c r="I5" s="411"/>
      <c r="K5" s="411"/>
      <c r="M5" s="411"/>
      <c r="N5" s="410" t="s">
        <v>0</v>
      </c>
    </row>
    <row r="6" spans="1:14" s="406" customFormat="1" ht="40.5" customHeight="1" x14ac:dyDescent="0.25">
      <c r="A6" s="482" t="s">
        <v>572</v>
      </c>
      <c r="B6" s="482" t="s">
        <v>571</v>
      </c>
      <c r="C6" s="482" t="s">
        <v>570</v>
      </c>
      <c r="D6" s="480" t="s">
        <v>569</v>
      </c>
      <c r="E6" s="483" t="s">
        <v>568</v>
      </c>
      <c r="F6" s="485" t="s">
        <v>567</v>
      </c>
      <c r="G6" s="486"/>
      <c r="H6" s="480" t="s">
        <v>566</v>
      </c>
      <c r="I6" s="483" t="s">
        <v>565</v>
      </c>
      <c r="J6" s="480" t="s">
        <v>562</v>
      </c>
      <c r="K6" s="483" t="s">
        <v>564</v>
      </c>
      <c r="L6" s="480" t="s">
        <v>562</v>
      </c>
      <c r="M6" s="483" t="s">
        <v>563</v>
      </c>
      <c r="N6" s="480" t="s">
        <v>562</v>
      </c>
    </row>
    <row r="7" spans="1:14" s="406" customFormat="1" ht="23.25" customHeight="1" x14ac:dyDescent="0.25">
      <c r="A7" s="482"/>
      <c r="B7" s="482"/>
      <c r="C7" s="482"/>
      <c r="D7" s="481"/>
      <c r="E7" s="484"/>
      <c r="F7" s="408" t="s">
        <v>561</v>
      </c>
      <c r="G7" s="407" t="s">
        <v>560</v>
      </c>
      <c r="H7" s="481"/>
      <c r="I7" s="484"/>
      <c r="J7" s="481"/>
      <c r="K7" s="484"/>
      <c r="L7" s="481"/>
      <c r="M7" s="484"/>
      <c r="N7" s="481"/>
    </row>
    <row r="8" spans="1:14" s="400" customFormat="1" x14ac:dyDescent="0.25">
      <c r="A8" s="405" t="s">
        <v>559</v>
      </c>
      <c r="B8" s="405"/>
      <c r="C8" s="402">
        <f>C9+C10+C15+C24+C27+C28+C29+C30+C31+C32+C35+C36+C39+C40+C41+C44+C46+C45</f>
        <v>0</v>
      </c>
      <c r="D8" s="402">
        <f>D9+D10+D15+D24+D27+D28+D29+D30+D31+D32+D35+D36+D39+D40+D41+D44+D46+D45</f>
        <v>0</v>
      </c>
      <c r="E8" s="402">
        <f>E9+E10+E15+E24+E27+E28+E29+E30+E31+E32+E35+E36+E39+E40+E41+E44+E46+E45</f>
        <v>0</v>
      </c>
      <c r="F8" s="404">
        <f t="shared" ref="F8:F46" si="0">E8-D8</f>
        <v>0</v>
      </c>
      <c r="G8" s="403" t="str">
        <f t="shared" ref="G8:G46" si="1">IF(D8=0," ",E8/D8)</f>
        <v xml:space="preserve"> </v>
      </c>
      <c r="H8" s="403" t="str">
        <f t="shared" ref="H8:H46" si="2">IF(C8=0," ",E8/C8)</f>
        <v xml:space="preserve"> </v>
      </c>
      <c r="I8" s="402">
        <f>I9+I10+I15+I24+I27+I28+I29+I30+I31+I32+I35+I36+I39+I40+I41+I44+I46+I45</f>
        <v>0</v>
      </c>
      <c r="J8" s="401" t="str">
        <f t="shared" ref="J8:J46" si="3">IF(E8=0," ",I8/E8)</f>
        <v xml:space="preserve"> </v>
      </c>
      <c r="K8" s="402">
        <f>K9+K10+K15+K24+K27+K28+K29+K30+K31+K32+K35+K36+K39+K40+K41+K44+K46+K45</f>
        <v>0</v>
      </c>
      <c r="L8" s="401" t="str">
        <f t="shared" ref="L8:L46" si="4">IF(I8=0," ",K8/I8)</f>
        <v xml:space="preserve"> </v>
      </c>
      <c r="M8" s="402">
        <f>M9+M10+M15+M24+M27+M28+M29+M30+M31+M32+M35+M36+M39+M40+M41+M44+M46+M45</f>
        <v>0</v>
      </c>
      <c r="N8" s="401" t="str">
        <f t="shared" ref="N8:N46" si="5">IF(K8=0," ",M8/K8)</f>
        <v xml:space="preserve"> </v>
      </c>
    </row>
    <row r="9" spans="1:14" x14ac:dyDescent="0.25">
      <c r="A9" s="399" t="s">
        <v>558</v>
      </c>
      <c r="B9" s="398" t="s">
        <v>557</v>
      </c>
      <c r="C9" s="382"/>
      <c r="D9" s="380"/>
      <c r="E9" s="380"/>
      <c r="F9" s="382">
        <f t="shared" si="0"/>
        <v>0</v>
      </c>
      <c r="G9" s="381" t="str">
        <f t="shared" si="1"/>
        <v xml:space="preserve"> </v>
      </c>
      <c r="H9" s="381" t="str">
        <f t="shared" si="2"/>
        <v xml:space="preserve"> </v>
      </c>
      <c r="I9" s="380"/>
      <c r="J9" s="379" t="str">
        <f t="shared" si="3"/>
        <v xml:space="preserve"> </v>
      </c>
      <c r="K9" s="380"/>
      <c r="L9" s="379" t="str">
        <f t="shared" si="4"/>
        <v xml:space="preserve"> </v>
      </c>
      <c r="M9" s="380"/>
      <c r="N9" s="379" t="str">
        <f t="shared" si="5"/>
        <v xml:space="preserve"> </v>
      </c>
    </row>
    <row r="10" spans="1:14" x14ac:dyDescent="0.25">
      <c r="A10" s="384" t="s">
        <v>59</v>
      </c>
      <c r="B10" s="383"/>
      <c r="C10" s="380">
        <f>C11+C12+C13+C14</f>
        <v>0</v>
      </c>
      <c r="D10" s="380">
        <f>D11+D12+D13+D14</f>
        <v>0</v>
      </c>
      <c r="E10" s="380">
        <f>E11+E12+E13+E14</f>
        <v>0</v>
      </c>
      <c r="F10" s="382">
        <f t="shared" si="0"/>
        <v>0</v>
      </c>
      <c r="G10" s="381" t="str">
        <f t="shared" si="1"/>
        <v xml:space="preserve"> </v>
      </c>
      <c r="H10" s="381" t="str">
        <f t="shared" si="2"/>
        <v xml:space="preserve"> </v>
      </c>
      <c r="I10" s="380">
        <f>I11+I12+I13+I14</f>
        <v>0</v>
      </c>
      <c r="J10" s="379" t="str">
        <f t="shared" si="3"/>
        <v xml:space="preserve"> </v>
      </c>
      <c r="K10" s="380">
        <f>K11+K12+K13+K14</f>
        <v>0</v>
      </c>
      <c r="L10" s="379" t="str">
        <f t="shared" si="4"/>
        <v xml:space="preserve"> </v>
      </c>
      <c r="M10" s="380">
        <f>M11+M12+M13+M14</f>
        <v>0</v>
      </c>
      <c r="N10" s="379" t="str">
        <f t="shared" si="5"/>
        <v xml:space="preserve"> </v>
      </c>
    </row>
    <row r="11" spans="1:14" s="385" customFormat="1" ht="31.2" x14ac:dyDescent="0.25">
      <c r="A11" s="391" t="s">
        <v>556</v>
      </c>
      <c r="B11" s="390" t="s">
        <v>56</v>
      </c>
      <c r="C11" s="387"/>
      <c r="D11" s="387"/>
      <c r="E11" s="387"/>
      <c r="F11" s="389">
        <f t="shared" si="0"/>
        <v>0</v>
      </c>
      <c r="G11" s="388" t="str">
        <f t="shared" si="1"/>
        <v xml:space="preserve"> </v>
      </c>
      <c r="H11" s="388" t="str">
        <f t="shared" si="2"/>
        <v xml:space="preserve"> </v>
      </c>
      <c r="I11" s="387"/>
      <c r="J11" s="386" t="str">
        <f t="shared" si="3"/>
        <v xml:space="preserve"> </v>
      </c>
      <c r="K11" s="387"/>
      <c r="L11" s="386" t="str">
        <f t="shared" si="4"/>
        <v xml:space="preserve"> </v>
      </c>
      <c r="M11" s="387"/>
      <c r="N11" s="386" t="str">
        <f t="shared" si="5"/>
        <v xml:space="preserve"> </v>
      </c>
    </row>
    <row r="12" spans="1:14" s="385" customFormat="1" ht="31.2" x14ac:dyDescent="0.25">
      <c r="A12" s="391" t="s">
        <v>555</v>
      </c>
      <c r="B12" s="390" t="s">
        <v>55</v>
      </c>
      <c r="C12" s="387"/>
      <c r="D12" s="387"/>
      <c r="E12" s="387"/>
      <c r="F12" s="389">
        <f t="shared" si="0"/>
        <v>0</v>
      </c>
      <c r="G12" s="388" t="str">
        <f t="shared" si="1"/>
        <v xml:space="preserve"> </v>
      </c>
      <c r="H12" s="388" t="str">
        <f t="shared" si="2"/>
        <v xml:space="preserve"> </v>
      </c>
      <c r="I12" s="387"/>
      <c r="J12" s="386" t="str">
        <f t="shared" si="3"/>
        <v xml:space="preserve"> </v>
      </c>
      <c r="K12" s="387"/>
      <c r="L12" s="386" t="str">
        <f t="shared" si="4"/>
        <v xml:space="preserve"> </v>
      </c>
      <c r="M12" s="387"/>
      <c r="N12" s="386" t="str">
        <f t="shared" si="5"/>
        <v xml:space="preserve"> </v>
      </c>
    </row>
    <row r="13" spans="1:14" s="385" customFormat="1" ht="31.2" x14ac:dyDescent="0.25">
      <c r="A13" s="391" t="s">
        <v>554</v>
      </c>
      <c r="B13" s="390" t="s">
        <v>54</v>
      </c>
      <c r="C13" s="387"/>
      <c r="D13" s="387"/>
      <c r="E13" s="387"/>
      <c r="F13" s="389">
        <f t="shared" si="0"/>
        <v>0</v>
      </c>
      <c r="G13" s="388" t="str">
        <f t="shared" si="1"/>
        <v xml:space="preserve"> </v>
      </c>
      <c r="H13" s="388" t="str">
        <f t="shared" si="2"/>
        <v xml:space="preserve"> </v>
      </c>
      <c r="I13" s="387"/>
      <c r="J13" s="386" t="str">
        <f t="shared" si="3"/>
        <v xml:space="preserve"> </v>
      </c>
      <c r="K13" s="387"/>
      <c r="L13" s="386" t="str">
        <f t="shared" si="4"/>
        <v xml:space="preserve"> </v>
      </c>
      <c r="M13" s="387"/>
      <c r="N13" s="386" t="str">
        <f t="shared" si="5"/>
        <v xml:space="preserve"> </v>
      </c>
    </row>
    <row r="14" spans="1:14" s="385" customFormat="1" ht="31.2" x14ac:dyDescent="0.25">
      <c r="A14" s="391" t="s">
        <v>553</v>
      </c>
      <c r="B14" s="390" t="s">
        <v>53</v>
      </c>
      <c r="C14" s="387"/>
      <c r="D14" s="387"/>
      <c r="E14" s="387"/>
      <c r="F14" s="389">
        <f t="shared" si="0"/>
        <v>0</v>
      </c>
      <c r="G14" s="388" t="str">
        <f t="shared" si="1"/>
        <v xml:space="preserve"> </v>
      </c>
      <c r="H14" s="388" t="str">
        <f t="shared" si="2"/>
        <v xml:space="preserve"> </v>
      </c>
      <c r="I14" s="387"/>
      <c r="J14" s="386" t="str">
        <f t="shared" si="3"/>
        <v xml:space="preserve"> </v>
      </c>
      <c r="K14" s="387"/>
      <c r="L14" s="386" t="str">
        <f t="shared" si="4"/>
        <v xml:space="preserve"> </v>
      </c>
      <c r="M14" s="387"/>
      <c r="N14" s="386" t="str">
        <f t="shared" si="5"/>
        <v xml:space="preserve"> </v>
      </c>
    </row>
    <row r="15" spans="1:14" x14ac:dyDescent="0.25">
      <c r="A15" s="384" t="s">
        <v>552</v>
      </c>
      <c r="B15" s="383"/>
      <c r="C15" s="380">
        <f>C16+C17+C18+C19+C20+C21+C22+C23</f>
        <v>0</v>
      </c>
      <c r="D15" s="380">
        <f>D16+D17+D18+D19+D20+D21+D22+D23</f>
        <v>0</v>
      </c>
      <c r="E15" s="380">
        <f>E16+E17+E18+E19+E20+E21+E22+E23</f>
        <v>0</v>
      </c>
      <c r="F15" s="382">
        <f t="shared" si="0"/>
        <v>0</v>
      </c>
      <c r="G15" s="381" t="str">
        <f t="shared" si="1"/>
        <v xml:space="preserve"> </v>
      </c>
      <c r="H15" s="381" t="str">
        <f t="shared" si="2"/>
        <v xml:space="preserve"> </v>
      </c>
      <c r="I15" s="380">
        <f>I16+I17+I18+I19+I20+I21+I22+I23</f>
        <v>0</v>
      </c>
      <c r="J15" s="379" t="str">
        <f t="shared" si="3"/>
        <v xml:space="preserve"> </v>
      </c>
      <c r="K15" s="380">
        <f>K16+K17+K18+K19+K20+K21+K22+K23</f>
        <v>0</v>
      </c>
      <c r="L15" s="379" t="str">
        <f t="shared" si="4"/>
        <v xml:space="preserve"> </v>
      </c>
      <c r="M15" s="380">
        <f>M16+M17+M18+M19+M20+M21+M22+M23</f>
        <v>0</v>
      </c>
      <c r="N15" s="379" t="str">
        <f t="shared" si="5"/>
        <v xml:space="preserve"> </v>
      </c>
    </row>
    <row r="16" spans="1:14" s="385" customFormat="1" ht="31.2" x14ac:dyDescent="0.25">
      <c r="A16" s="391" t="s">
        <v>551</v>
      </c>
      <c r="B16" s="390" t="s">
        <v>550</v>
      </c>
      <c r="C16" s="387"/>
      <c r="D16" s="387"/>
      <c r="E16" s="387"/>
      <c r="F16" s="389">
        <f t="shared" si="0"/>
        <v>0</v>
      </c>
      <c r="G16" s="388" t="str">
        <f t="shared" si="1"/>
        <v xml:space="preserve"> </v>
      </c>
      <c r="H16" s="388" t="str">
        <f t="shared" si="2"/>
        <v xml:space="preserve"> </v>
      </c>
      <c r="I16" s="387"/>
      <c r="J16" s="386" t="str">
        <f t="shared" si="3"/>
        <v xml:space="preserve"> </v>
      </c>
      <c r="K16" s="387"/>
      <c r="L16" s="386" t="str">
        <f t="shared" si="4"/>
        <v xml:space="preserve"> </v>
      </c>
      <c r="M16" s="387"/>
      <c r="N16" s="386" t="str">
        <f t="shared" si="5"/>
        <v xml:space="preserve"> </v>
      </c>
    </row>
    <row r="17" spans="1:14" s="385" customFormat="1" ht="31.2" x14ac:dyDescent="0.25">
      <c r="A17" s="391" t="s">
        <v>549</v>
      </c>
      <c r="B17" s="390" t="s">
        <v>548</v>
      </c>
      <c r="C17" s="387"/>
      <c r="D17" s="387"/>
      <c r="E17" s="387"/>
      <c r="F17" s="389">
        <f t="shared" si="0"/>
        <v>0</v>
      </c>
      <c r="G17" s="388" t="str">
        <f t="shared" si="1"/>
        <v xml:space="preserve"> </v>
      </c>
      <c r="H17" s="388" t="str">
        <f t="shared" si="2"/>
        <v xml:space="preserve"> </v>
      </c>
      <c r="I17" s="387"/>
      <c r="J17" s="386" t="str">
        <f t="shared" si="3"/>
        <v xml:space="preserve"> </v>
      </c>
      <c r="K17" s="387"/>
      <c r="L17" s="386" t="str">
        <f t="shared" si="4"/>
        <v xml:space="preserve"> </v>
      </c>
      <c r="M17" s="387"/>
      <c r="N17" s="386" t="str">
        <f t="shared" si="5"/>
        <v xml:space="preserve"> </v>
      </c>
    </row>
    <row r="18" spans="1:14" s="385" customFormat="1" ht="46.8" x14ac:dyDescent="0.25">
      <c r="A18" s="391" t="s">
        <v>547</v>
      </c>
      <c r="B18" s="390" t="s">
        <v>114</v>
      </c>
      <c r="C18" s="387"/>
      <c r="D18" s="387"/>
      <c r="E18" s="387"/>
      <c r="F18" s="389">
        <f t="shared" si="0"/>
        <v>0</v>
      </c>
      <c r="G18" s="388" t="str">
        <f t="shared" si="1"/>
        <v xml:space="preserve"> </v>
      </c>
      <c r="H18" s="388" t="str">
        <f t="shared" si="2"/>
        <v xml:space="preserve"> </v>
      </c>
      <c r="I18" s="387"/>
      <c r="J18" s="386" t="str">
        <f t="shared" si="3"/>
        <v xml:space="preserve"> </v>
      </c>
      <c r="K18" s="387"/>
      <c r="L18" s="386" t="str">
        <f t="shared" si="4"/>
        <v xml:space="preserve"> </v>
      </c>
      <c r="M18" s="387"/>
      <c r="N18" s="386" t="str">
        <f t="shared" si="5"/>
        <v xml:space="preserve"> </v>
      </c>
    </row>
    <row r="19" spans="1:14" s="385" customFormat="1" ht="46.8" x14ac:dyDescent="0.25">
      <c r="A19" s="391" t="s">
        <v>546</v>
      </c>
      <c r="B19" s="390" t="s">
        <v>113</v>
      </c>
      <c r="C19" s="387"/>
      <c r="D19" s="387"/>
      <c r="E19" s="387"/>
      <c r="F19" s="389">
        <f t="shared" si="0"/>
        <v>0</v>
      </c>
      <c r="G19" s="388" t="str">
        <f t="shared" si="1"/>
        <v xml:space="preserve"> </v>
      </c>
      <c r="H19" s="388" t="str">
        <f t="shared" si="2"/>
        <v xml:space="preserve"> </v>
      </c>
      <c r="I19" s="387"/>
      <c r="J19" s="386" t="str">
        <f t="shared" si="3"/>
        <v xml:space="preserve"> </v>
      </c>
      <c r="K19" s="387"/>
      <c r="L19" s="386" t="str">
        <f t="shared" si="4"/>
        <v xml:space="preserve"> </v>
      </c>
      <c r="M19" s="387"/>
      <c r="N19" s="386" t="str">
        <f t="shared" si="5"/>
        <v xml:space="preserve"> </v>
      </c>
    </row>
    <row r="20" spans="1:14" s="385" customFormat="1" x14ac:dyDescent="0.25">
      <c r="A20" s="391" t="s">
        <v>545</v>
      </c>
      <c r="B20" s="390" t="s">
        <v>112</v>
      </c>
      <c r="C20" s="387"/>
      <c r="D20" s="387"/>
      <c r="E20" s="387"/>
      <c r="F20" s="389">
        <f t="shared" si="0"/>
        <v>0</v>
      </c>
      <c r="G20" s="388" t="str">
        <f t="shared" si="1"/>
        <v xml:space="preserve"> </v>
      </c>
      <c r="H20" s="388" t="str">
        <f t="shared" si="2"/>
        <v xml:space="preserve"> </v>
      </c>
      <c r="I20" s="387"/>
      <c r="J20" s="386" t="str">
        <f t="shared" si="3"/>
        <v xml:space="preserve"> </v>
      </c>
      <c r="K20" s="387"/>
      <c r="L20" s="386" t="str">
        <f t="shared" si="4"/>
        <v xml:space="preserve"> </v>
      </c>
      <c r="M20" s="387"/>
      <c r="N20" s="386" t="str">
        <f t="shared" si="5"/>
        <v xml:space="preserve"> </v>
      </c>
    </row>
    <row r="21" spans="1:14" s="385" customFormat="1" ht="31.2" x14ac:dyDescent="0.25">
      <c r="A21" s="391" t="s">
        <v>544</v>
      </c>
      <c r="B21" s="390" t="s">
        <v>70</v>
      </c>
      <c r="C21" s="387"/>
      <c r="D21" s="387"/>
      <c r="E21" s="387"/>
      <c r="F21" s="389">
        <f t="shared" si="0"/>
        <v>0</v>
      </c>
      <c r="G21" s="388" t="str">
        <f t="shared" si="1"/>
        <v xml:space="preserve"> </v>
      </c>
      <c r="H21" s="388" t="str">
        <f t="shared" si="2"/>
        <v xml:space="preserve"> </v>
      </c>
      <c r="I21" s="387"/>
      <c r="J21" s="386" t="str">
        <f t="shared" si="3"/>
        <v xml:space="preserve"> </v>
      </c>
      <c r="K21" s="387"/>
      <c r="L21" s="386" t="str">
        <f t="shared" si="4"/>
        <v xml:space="preserve"> </v>
      </c>
      <c r="M21" s="387"/>
      <c r="N21" s="386" t="str">
        <f t="shared" si="5"/>
        <v xml:space="preserve"> </v>
      </c>
    </row>
    <row r="22" spans="1:14" s="385" customFormat="1" ht="31.2" x14ac:dyDescent="0.25">
      <c r="A22" s="391" t="s">
        <v>543</v>
      </c>
      <c r="B22" s="390" t="s">
        <v>69</v>
      </c>
      <c r="C22" s="387"/>
      <c r="D22" s="387"/>
      <c r="E22" s="387"/>
      <c r="F22" s="389">
        <f t="shared" si="0"/>
        <v>0</v>
      </c>
      <c r="G22" s="388" t="str">
        <f t="shared" si="1"/>
        <v xml:space="preserve"> </v>
      </c>
      <c r="H22" s="388" t="str">
        <f t="shared" si="2"/>
        <v xml:space="preserve"> </v>
      </c>
      <c r="I22" s="387"/>
      <c r="J22" s="386" t="str">
        <f t="shared" si="3"/>
        <v xml:space="preserve"> </v>
      </c>
      <c r="K22" s="387"/>
      <c r="L22" s="386" t="str">
        <f t="shared" si="4"/>
        <v xml:space="preserve"> </v>
      </c>
      <c r="M22" s="387"/>
      <c r="N22" s="386" t="str">
        <f t="shared" si="5"/>
        <v xml:space="preserve"> </v>
      </c>
    </row>
    <row r="23" spans="1:14" s="385" customFormat="1" x14ac:dyDescent="0.25">
      <c r="A23" s="397" t="s">
        <v>542</v>
      </c>
      <c r="B23" s="396" t="s">
        <v>541</v>
      </c>
      <c r="C23" s="393"/>
      <c r="D23" s="393"/>
      <c r="E23" s="393"/>
      <c r="F23" s="395">
        <f t="shared" si="0"/>
        <v>0</v>
      </c>
      <c r="G23" s="394" t="str">
        <f t="shared" si="1"/>
        <v xml:space="preserve"> </v>
      </c>
      <c r="H23" s="394" t="str">
        <f t="shared" si="2"/>
        <v xml:space="preserve"> </v>
      </c>
      <c r="I23" s="393"/>
      <c r="J23" s="392" t="str">
        <f t="shared" si="3"/>
        <v xml:space="preserve"> </v>
      </c>
      <c r="K23" s="393"/>
      <c r="L23" s="392" t="str">
        <f t="shared" si="4"/>
        <v xml:space="preserve"> </v>
      </c>
      <c r="M23" s="393"/>
      <c r="N23" s="392" t="str">
        <f t="shared" si="5"/>
        <v xml:space="preserve"> </v>
      </c>
    </row>
    <row r="24" spans="1:14" ht="31.2" x14ac:dyDescent="0.25">
      <c r="A24" s="384" t="s">
        <v>142</v>
      </c>
      <c r="B24" s="383"/>
      <c r="C24" s="380">
        <f>C25+C26</f>
        <v>0</v>
      </c>
      <c r="D24" s="380">
        <f>D25+D26</f>
        <v>0</v>
      </c>
      <c r="E24" s="380">
        <f>E25+E26</f>
        <v>0</v>
      </c>
      <c r="F24" s="382">
        <f t="shared" si="0"/>
        <v>0</v>
      </c>
      <c r="G24" s="381" t="str">
        <f t="shared" si="1"/>
        <v xml:space="preserve"> </v>
      </c>
      <c r="H24" s="381" t="str">
        <f t="shared" si="2"/>
        <v xml:space="preserve"> </v>
      </c>
      <c r="I24" s="380">
        <f>I25+I26</f>
        <v>0</v>
      </c>
      <c r="J24" s="379" t="str">
        <f t="shared" si="3"/>
        <v xml:space="preserve"> </v>
      </c>
      <c r="K24" s="380">
        <f>K25+K26</f>
        <v>0</v>
      </c>
      <c r="L24" s="379" t="str">
        <f t="shared" si="4"/>
        <v xml:space="preserve"> </v>
      </c>
      <c r="M24" s="380">
        <f>M25+M26</f>
        <v>0</v>
      </c>
      <c r="N24" s="379" t="str">
        <f t="shared" si="5"/>
        <v xml:space="preserve"> </v>
      </c>
    </row>
    <row r="25" spans="1:14" s="385" customFormat="1" x14ac:dyDescent="0.25">
      <c r="A25" s="391" t="s">
        <v>540</v>
      </c>
      <c r="B25" s="390" t="s">
        <v>141</v>
      </c>
      <c r="C25" s="387"/>
      <c r="D25" s="387"/>
      <c r="E25" s="387"/>
      <c r="F25" s="389">
        <f t="shared" si="0"/>
        <v>0</v>
      </c>
      <c r="G25" s="388" t="str">
        <f t="shared" si="1"/>
        <v xml:space="preserve"> </v>
      </c>
      <c r="H25" s="388" t="str">
        <f t="shared" si="2"/>
        <v xml:space="preserve"> </v>
      </c>
      <c r="I25" s="387"/>
      <c r="J25" s="386" t="str">
        <f t="shared" si="3"/>
        <v xml:space="preserve"> </v>
      </c>
      <c r="K25" s="387"/>
      <c r="L25" s="386" t="str">
        <f t="shared" si="4"/>
        <v xml:space="preserve"> </v>
      </c>
      <c r="M25" s="387"/>
      <c r="N25" s="386" t="str">
        <f t="shared" si="5"/>
        <v xml:space="preserve"> </v>
      </c>
    </row>
    <row r="26" spans="1:14" s="385" customFormat="1" ht="31.2" x14ac:dyDescent="0.25">
      <c r="A26" s="391" t="s">
        <v>539</v>
      </c>
      <c r="B26" s="390" t="s">
        <v>538</v>
      </c>
      <c r="C26" s="387"/>
      <c r="D26" s="387"/>
      <c r="E26" s="387"/>
      <c r="F26" s="389">
        <f t="shared" si="0"/>
        <v>0</v>
      </c>
      <c r="G26" s="388" t="str">
        <f t="shared" si="1"/>
        <v xml:space="preserve"> </v>
      </c>
      <c r="H26" s="388" t="str">
        <f t="shared" si="2"/>
        <v xml:space="preserve"> </v>
      </c>
      <c r="I26" s="387"/>
      <c r="J26" s="386" t="str">
        <f t="shared" si="3"/>
        <v xml:space="preserve"> </v>
      </c>
      <c r="K26" s="387"/>
      <c r="L26" s="386" t="str">
        <f t="shared" si="4"/>
        <v xml:space="preserve"> </v>
      </c>
      <c r="M26" s="387"/>
      <c r="N26" s="386" t="str">
        <f t="shared" si="5"/>
        <v xml:space="preserve"> </v>
      </c>
    </row>
    <row r="27" spans="1:14" ht="31.2" x14ac:dyDescent="0.25">
      <c r="A27" s="384" t="s">
        <v>149</v>
      </c>
      <c r="B27" s="383" t="s">
        <v>148</v>
      </c>
      <c r="C27" s="380"/>
      <c r="D27" s="380"/>
      <c r="E27" s="380"/>
      <c r="F27" s="382">
        <f t="shared" si="0"/>
        <v>0</v>
      </c>
      <c r="G27" s="381" t="str">
        <f t="shared" si="1"/>
        <v xml:space="preserve"> </v>
      </c>
      <c r="H27" s="381" t="str">
        <f t="shared" si="2"/>
        <v xml:space="preserve"> </v>
      </c>
      <c r="I27" s="380"/>
      <c r="J27" s="379" t="str">
        <f t="shared" si="3"/>
        <v xml:space="preserve"> </v>
      </c>
      <c r="K27" s="380"/>
      <c r="L27" s="379" t="str">
        <f t="shared" si="4"/>
        <v xml:space="preserve"> </v>
      </c>
      <c r="M27" s="380"/>
      <c r="N27" s="379" t="str">
        <f t="shared" si="5"/>
        <v xml:space="preserve"> </v>
      </c>
    </row>
    <row r="28" spans="1:14" x14ac:dyDescent="0.25">
      <c r="A28" s="384" t="s">
        <v>156</v>
      </c>
      <c r="B28" s="383" t="s">
        <v>155</v>
      </c>
      <c r="C28" s="380"/>
      <c r="D28" s="380"/>
      <c r="E28" s="380"/>
      <c r="F28" s="382">
        <f t="shared" si="0"/>
        <v>0</v>
      </c>
      <c r="G28" s="381" t="str">
        <f t="shared" si="1"/>
        <v xml:space="preserve"> </v>
      </c>
      <c r="H28" s="381" t="str">
        <f t="shared" si="2"/>
        <v xml:space="preserve"> </v>
      </c>
      <c r="I28" s="380"/>
      <c r="J28" s="379" t="str">
        <f t="shared" si="3"/>
        <v xml:space="preserve"> </v>
      </c>
      <c r="K28" s="380"/>
      <c r="L28" s="379" t="str">
        <f t="shared" si="4"/>
        <v xml:space="preserve"> </v>
      </c>
      <c r="M28" s="380"/>
      <c r="N28" s="379" t="str">
        <f t="shared" si="5"/>
        <v xml:space="preserve"> </v>
      </c>
    </row>
    <row r="29" spans="1:14" ht="31.2" x14ac:dyDescent="0.25">
      <c r="A29" s="384" t="s">
        <v>537</v>
      </c>
      <c r="B29" s="383" t="s">
        <v>173</v>
      </c>
      <c r="C29" s="380"/>
      <c r="D29" s="380"/>
      <c r="E29" s="380"/>
      <c r="F29" s="382">
        <f t="shared" si="0"/>
        <v>0</v>
      </c>
      <c r="G29" s="381" t="str">
        <f t="shared" si="1"/>
        <v xml:space="preserve"> </v>
      </c>
      <c r="H29" s="381" t="str">
        <f t="shared" si="2"/>
        <v xml:space="preserve"> </v>
      </c>
      <c r="I29" s="380"/>
      <c r="J29" s="379" t="str">
        <f t="shared" si="3"/>
        <v xml:space="preserve"> </v>
      </c>
      <c r="K29" s="380"/>
      <c r="L29" s="379" t="str">
        <f t="shared" si="4"/>
        <v xml:space="preserve"> </v>
      </c>
      <c r="M29" s="380"/>
      <c r="N29" s="379" t="str">
        <f t="shared" si="5"/>
        <v xml:space="preserve"> </v>
      </c>
    </row>
    <row r="30" spans="1:14" x14ac:dyDescent="0.25">
      <c r="A30" s="384" t="s">
        <v>201</v>
      </c>
      <c r="B30" s="383" t="s">
        <v>536</v>
      </c>
      <c r="C30" s="380"/>
      <c r="D30" s="380"/>
      <c r="E30" s="380"/>
      <c r="F30" s="382">
        <f t="shared" si="0"/>
        <v>0</v>
      </c>
      <c r="G30" s="381" t="str">
        <f t="shared" si="1"/>
        <v xml:space="preserve"> </v>
      </c>
      <c r="H30" s="381" t="str">
        <f t="shared" si="2"/>
        <v xml:space="preserve"> </v>
      </c>
      <c r="I30" s="380"/>
      <c r="J30" s="379" t="str">
        <f t="shared" si="3"/>
        <v xml:space="preserve"> </v>
      </c>
      <c r="K30" s="380"/>
      <c r="L30" s="379" t="str">
        <f t="shared" si="4"/>
        <v xml:space="preserve"> </v>
      </c>
      <c r="M30" s="380"/>
      <c r="N30" s="379" t="str">
        <f t="shared" si="5"/>
        <v xml:space="preserve"> </v>
      </c>
    </row>
    <row r="31" spans="1:14" x14ac:dyDescent="0.25">
      <c r="A31" s="384" t="s">
        <v>535</v>
      </c>
      <c r="B31" s="383" t="s">
        <v>534</v>
      </c>
      <c r="C31" s="380"/>
      <c r="D31" s="380"/>
      <c r="E31" s="380"/>
      <c r="F31" s="382">
        <f t="shared" si="0"/>
        <v>0</v>
      </c>
      <c r="G31" s="381" t="str">
        <f t="shared" si="1"/>
        <v xml:space="preserve"> </v>
      </c>
      <c r="H31" s="381" t="str">
        <f t="shared" si="2"/>
        <v xml:space="preserve"> </v>
      </c>
      <c r="I31" s="380"/>
      <c r="J31" s="379" t="str">
        <f t="shared" si="3"/>
        <v xml:space="preserve"> </v>
      </c>
      <c r="K31" s="380"/>
      <c r="L31" s="379" t="str">
        <f t="shared" si="4"/>
        <v xml:space="preserve"> </v>
      </c>
      <c r="M31" s="380"/>
      <c r="N31" s="379" t="str">
        <f t="shared" si="5"/>
        <v xml:space="preserve"> </v>
      </c>
    </row>
    <row r="32" spans="1:14" x14ac:dyDescent="0.25">
      <c r="A32" s="384" t="s">
        <v>533</v>
      </c>
      <c r="B32" s="383"/>
      <c r="C32" s="380">
        <f>C33+C34</f>
        <v>0</v>
      </c>
      <c r="D32" s="380">
        <f>D33+D34</f>
        <v>0</v>
      </c>
      <c r="E32" s="380">
        <f>E33+E34</f>
        <v>0</v>
      </c>
      <c r="F32" s="382">
        <f t="shared" si="0"/>
        <v>0</v>
      </c>
      <c r="G32" s="381" t="str">
        <f t="shared" si="1"/>
        <v xml:space="preserve"> </v>
      </c>
      <c r="H32" s="381" t="str">
        <f t="shared" si="2"/>
        <v xml:space="preserve"> </v>
      </c>
      <c r="I32" s="380">
        <f>I33+I34</f>
        <v>0</v>
      </c>
      <c r="J32" s="379" t="str">
        <f t="shared" si="3"/>
        <v xml:space="preserve"> </v>
      </c>
      <c r="K32" s="380">
        <f>K33+K34</f>
        <v>0</v>
      </c>
      <c r="L32" s="379" t="str">
        <f t="shared" si="4"/>
        <v xml:space="preserve"> </v>
      </c>
      <c r="M32" s="380">
        <f>M33+M34</f>
        <v>0</v>
      </c>
      <c r="N32" s="379" t="str">
        <f t="shared" si="5"/>
        <v xml:space="preserve"> </v>
      </c>
    </row>
    <row r="33" spans="1:14" s="385" customFormat="1" x14ac:dyDescent="0.25">
      <c r="A33" s="391" t="s">
        <v>528</v>
      </c>
      <c r="B33" s="390" t="s">
        <v>532</v>
      </c>
      <c r="C33" s="387"/>
      <c r="D33" s="387"/>
      <c r="E33" s="387"/>
      <c r="F33" s="389">
        <f t="shared" si="0"/>
        <v>0</v>
      </c>
      <c r="G33" s="388" t="str">
        <f t="shared" si="1"/>
        <v xml:space="preserve"> </v>
      </c>
      <c r="H33" s="388" t="str">
        <f t="shared" si="2"/>
        <v xml:space="preserve"> </v>
      </c>
      <c r="I33" s="387"/>
      <c r="J33" s="386" t="str">
        <f t="shared" si="3"/>
        <v xml:space="preserve"> </v>
      </c>
      <c r="K33" s="387"/>
      <c r="L33" s="386" t="str">
        <f t="shared" si="4"/>
        <v xml:space="preserve"> </v>
      </c>
      <c r="M33" s="387"/>
      <c r="N33" s="386" t="str">
        <f t="shared" si="5"/>
        <v xml:space="preserve"> </v>
      </c>
    </row>
    <row r="34" spans="1:14" s="385" customFormat="1" x14ac:dyDescent="0.25">
      <c r="A34" s="391" t="s">
        <v>526</v>
      </c>
      <c r="B34" s="390" t="s">
        <v>531</v>
      </c>
      <c r="C34" s="387"/>
      <c r="D34" s="387"/>
      <c r="E34" s="387"/>
      <c r="F34" s="389">
        <f t="shared" si="0"/>
        <v>0</v>
      </c>
      <c r="G34" s="388" t="str">
        <f t="shared" si="1"/>
        <v xml:space="preserve"> </v>
      </c>
      <c r="H34" s="388" t="str">
        <f t="shared" si="2"/>
        <v xml:space="preserve"> </v>
      </c>
      <c r="I34" s="387"/>
      <c r="J34" s="386" t="str">
        <f t="shared" si="3"/>
        <v xml:space="preserve"> </v>
      </c>
      <c r="K34" s="387"/>
      <c r="L34" s="386" t="str">
        <f t="shared" si="4"/>
        <v xml:space="preserve"> </v>
      </c>
      <c r="M34" s="387"/>
      <c r="N34" s="386" t="str">
        <f t="shared" si="5"/>
        <v xml:space="preserve"> </v>
      </c>
    </row>
    <row r="35" spans="1:14" ht="31.2" x14ac:dyDescent="0.25">
      <c r="A35" s="384" t="s">
        <v>530</v>
      </c>
      <c r="B35" s="383" t="s">
        <v>441</v>
      </c>
      <c r="C35" s="380"/>
      <c r="D35" s="380"/>
      <c r="E35" s="380"/>
      <c r="F35" s="382">
        <f t="shared" si="0"/>
        <v>0</v>
      </c>
      <c r="G35" s="381" t="str">
        <f t="shared" si="1"/>
        <v xml:space="preserve"> </v>
      </c>
      <c r="H35" s="381" t="str">
        <f t="shared" si="2"/>
        <v xml:space="preserve"> </v>
      </c>
      <c r="I35" s="380"/>
      <c r="J35" s="379" t="str">
        <f t="shared" si="3"/>
        <v xml:space="preserve"> </v>
      </c>
      <c r="K35" s="380"/>
      <c r="L35" s="379" t="str">
        <f t="shared" si="4"/>
        <v xml:space="preserve"> </v>
      </c>
      <c r="M35" s="380"/>
      <c r="N35" s="379" t="str">
        <f t="shared" si="5"/>
        <v xml:space="preserve"> </v>
      </c>
    </row>
    <row r="36" spans="1:14" x14ac:dyDescent="0.25">
      <c r="A36" s="384" t="s">
        <v>529</v>
      </c>
      <c r="B36" s="383"/>
      <c r="C36" s="380">
        <f>C37+C38</f>
        <v>0</v>
      </c>
      <c r="D36" s="380">
        <f>D37+D38</f>
        <v>0</v>
      </c>
      <c r="E36" s="380">
        <f>E37+E38</f>
        <v>0</v>
      </c>
      <c r="F36" s="382">
        <f t="shared" si="0"/>
        <v>0</v>
      </c>
      <c r="G36" s="381" t="str">
        <f t="shared" si="1"/>
        <v xml:space="preserve"> </v>
      </c>
      <c r="H36" s="381" t="str">
        <f t="shared" si="2"/>
        <v xml:space="preserve"> </v>
      </c>
      <c r="I36" s="380">
        <f>I37+I38</f>
        <v>0</v>
      </c>
      <c r="J36" s="379" t="str">
        <f t="shared" si="3"/>
        <v xml:space="preserve"> </v>
      </c>
      <c r="K36" s="380">
        <f>K37+K38</f>
        <v>0</v>
      </c>
      <c r="L36" s="379" t="str">
        <f t="shared" si="4"/>
        <v xml:space="preserve"> </v>
      </c>
      <c r="M36" s="380">
        <f>M37+M38</f>
        <v>0</v>
      </c>
      <c r="N36" s="379" t="str">
        <f t="shared" si="5"/>
        <v xml:space="preserve"> </v>
      </c>
    </row>
    <row r="37" spans="1:14" s="385" customFormat="1" x14ac:dyDescent="0.25">
      <c r="A37" s="391" t="s">
        <v>528</v>
      </c>
      <c r="B37" s="390" t="s">
        <v>527</v>
      </c>
      <c r="C37" s="387"/>
      <c r="D37" s="387"/>
      <c r="E37" s="387"/>
      <c r="F37" s="389">
        <f t="shared" si="0"/>
        <v>0</v>
      </c>
      <c r="G37" s="388" t="str">
        <f t="shared" si="1"/>
        <v xml:space="preserve"> </v>
      </c>
      <c r="H37" s="388" t="str">
        <f t="shared" si="2"/>
        <v xml:space="preserve"> </v>
      </c>
      <c r="I37" s="387"/>
      <c r="J37" s="386" t="str">
        <f t="shared" si="3"/>
        <v xml:space="preserve"> </v>
      </c>
      <c r="K37" s="387"/>
      <c r="L37" s="386" t="str">
        <f t="shared" si="4"/>
        <v xml:space="preserve"> </v>
      </c>
      <c r="M37" s="387"/>
      <c r="N37" s="386" t="str">
        <f t="shared" si="5"/>
        <v xml:space="preserve"> </v>
      </c>
    </row>
    <row r="38" spans="1:14" s="385" customFormat="1" x14ac:dyDescent="0.25">
      <c r="A38" s="391" t="s">
        <v>526</v>
      </c>
      <c r="B38" s="390" t="s">
        <v>525</v>
      </c>
      <c r="C38" s="387"/>
      <c r="D38" s="387"/>
      <c r="E38" s="387"/>
      <c r="F38" s="389">
        <f t="shared" si="0"/>
        <v>0</v>
      </c>
      <c r="G38" s="388" t="str">
        <f t="shared" si="1"/>
        <v xml:space="preserve"> </v>
      </c>
      <c r="H38" s="388" t="str">
        <f t="shared" si="2"/>
        <v xml:space="preserve"> </v>
      </c>
      <c r="I38" s="387"/>
      <c r="J38" s="386" t="str">
        <f t="shared" si="3"/>
        <v xml:space="preserve"> </v>
      </c>
      <c r="K38" s="387"/>
      <c r="L38" s="386" t="str">
        <f t="shared" si="4"/>
        <v xml:space="preserve"> </v>
      </c>
      <c r="M38" s="387"/>
      <c r="N38" s="386" t="str">
        <f t="shared" si="5"/>
        <v xml:space="preserve"> </v>
      </c>
    </row>
    <row r="39" spans="1:14" x14ac:dyDescent="0.25">
      <c r="A39" s="384" t="s">
        <v>475</v>
      </c>
      <c r="B39" s="383" t="s">
        <v>474</v>
      </c>
      <c r="C39" s="380"/>
      <c r="D39" s="380"/>
      <c r="E39" s="380"/>
      <c r="F39" s="382">
        <f t="shared" si="0"/>
        <v>0</v>
      </c>
      <c r="G39" s="381" t="str">
        <f t="shared" si="1"/>
        <v xml:space="preserve"> </v>
      </c>
      <c r="H39" s="381" t="str">
        <f t="shared" si="2"/>
        <v xml:space="preserve"> </v>
      </c>
      <c r="I39" s="380"/>
      <c r="J39" s="379" t="str">
        <f t="shared" si="3"/>
        <v xml:space="preserve"> </v>
      </c>
      <c r="K39" s="380"/>
      <c r="L39" s="379" t="str">
        <f t="shared" si="4"/>
        <v xml:space="preserve"> </v>
      </c>
      <c r="M39" s="380"/>
      <c r="N39" s="379" t="str">
        <f t="shared" si="5"/>
        <v xml:space="preserve"> </v>
      </c>
    </row>
    <row r="40" spans="1:14" x14ac:dyDescent="0.25">
      <c r="A40" s="384" t="s">
        <v>524</v>
      </c>
      <c r="B40" s="383" t="s">
        <v>488</v>
      </c>
      <c r="C40" s="380"/>
      <c r="D40" s="380"/>
      <c r="E40" s="380"/>
      <c r="F40" s="382">
        <f t="shared" si="0"/>
        <v>0</v>
      </c>
      <c r="G40" s="381" t="str">
        <f t="shared" si="1"/>
        <v xml:space="preserve"> </v>
      </c>
      <c r="H40" s="381" t="str">
        <f t="shared" si="2"/>
        <v xml:space="preserve"> </v>
      </c>
      <c r="I40" s="380"/>
      <c r="J40" s="379" t="str">
        <f t="shared" si="3"/>
        <v xml:space="preserve"> </v>
      </c>
      <c r="K40" s="380"/>
      <c r="L40" s="379" t="str">
        <f t="shared" si="4"/>
        <v xml:space="preserve"> </v>
      </c>
      <c r="M40" s="380"/>
      <c r="N40" s="379" t="str">
        <f t="shared" si="5"/>
        <v xml:space="preserve"> </v>
      </c>
    </row>
    <row r="41" spans="1:14" ht="31.2" x14ac:dyDescent="0.25">
      <c r="A41" s="384" t="s">
        <v>523</v>
      </c>
      <c r="B41" s="383"/>
      <c r="C41" s="380">
        <f>C42+C43</f>
        <v>0</v>
      </c>
      <c r="D41" s="380">
        <f>D42+D43</f>
        <v>0</v>
      </c>
      <c r="E41" s="380">
        <f>E42+E43</f>
        <v>0</v>
      </c>
      <c r="F41" s="382">
        <f t="shared" si="0"/>
        <v>0</v>
      </c>
      <c r="G41" s="381" t="str">
        <f t="shared" si="1"/>
        <v xml:space="preserve"> </v>
      </c>
      <c r="H41" s="381" t="str">
        <f t="shared" si="2"/>
        <v xml:space="preserve"> </v>
      </c>
      <c r="I41" s="380">
        <f>I42+I43</f>
        <v>0</v>
      </c>
      <c r="J41" s="379" t="str">
        <f t="shared" si="3"/>
        <v xml:space="preserve"> </v>
      </c>
      <c r="K41" s="380">
        <f>K42+K43</f>
        <v>0</v>
      </c>
      <c r="L41" s="379" t="str">
        <f t="shared" si="4"/>
        <v xml:space="preserve"> </v>
      </c>
      <c r="M41" s="380">
        <f>M42+M43</f>
        <v>0</v>
      </c>
      <c r="N41" s="379" t="str">
        <f t="shared" si="5"/>
        <v xml:space="preserve"> </v>
      </c>
    </row>
    <row r="42" spans="1:14" s="385" customFormat="1" x14ac:dyDescent="0.25">
      <c r="A42" s="391" t="s">
        <v>522</v>
      </c>
      <c r="B42" s="390" t="s">
        <v>486</v>
      </c>
      <c r="C42" s="387"/>
      <c r="D42" s="387"/>
      <c r="E42" s="387"/>
      <c r="F42" s="389">
        <f t="shared" si="0"/>
        <v>0</v>
      </c>
      <c r="G42" s="388" t="str">
        <f t="shared" si="1"/>
        <v xml:space="preserve"> </v>
      </c>
      <c r="H42" s="388" t="str">
        <f t="shared" si="2"/>
        <v xml:space="preserve"> </v>
      </c>
      <c r="I42" s="387"/>
      <c r="J42" s="386" t="str">
        <f t="shared" si="3"/>
        <v xml:space="preserve"> </v>
      </c>
      <c r="K42" s="387"/>
      <c r="L42" s="386" t="str">
        <f t="shared" si="4"/>
        <v xml:space="preserve"> </v>
      </c>
      <c r="M42" s="387"/>
      <c r="N42" s="386" t="str">
        <f t="shared" si="5"/>
        <v xml:space="preserve"> </v>
      </c>
    </row>
    <row r="43" spans="1:14" s="385" customFormat="1" x14ac:dyDescent="0.25">
      <c r="A43" s="391" t="s">
        <v>521</v>
      </c>
      <c r="B43" s="390" t="s">
        <v>485</v>
      </c>
      <c r="C43" s="387"/>
      <c r="D43" s="387"/>
      <c r="E43" s="387"/>
      <c r="F43" s="389">
        <f t="shared" si="0"/>
        <v>0</v>
      </c>
      <c r="G43" s="388" t="str">
        <f t="shared" si="1"/>
        <v xml:space="preserve"> </v>
      </c>
      <c r="H43" s="388" t="str">
        <f t="shared" si="2"/>
        <v xml:space="preserve"> </v>
      </c>
      <c r="I43" s="387"/>
      <c r="J43" s="386" t="str">
        <f t="shared" si="3"/>
        <v xml:space="preserve"> </v>
      </c>
      <c r="K43" s="387"/>
      <c r="L43" s="386" t="str">
        <f t="shared" si="4"/>
        <v xml:space="preserve"> </v>
      </c>
      <c r="M43" s="387"/>
      <c r="N43" s="386" t="str">
        <f t="shared" si="5"/>
        <v xml:space="preserve"> </v>
      </c>
    </row>
    <row r="44" spans="1:14" ht="46.8" x14ac:dyDescent="0.25">
      <c r="A44" s="384" t="s">
        <v>520</v>
      </c>
      <c r="B44" s="383" t="s">
        <v>519</v>
      </c>
      <c r="C44" s="380"/>
      <c r="D44" s="380"/>
      <c r="E44" s="380"/>
      <c r="F44" s="382">
        <f t="shared" si="0"/>
        <v>0</v>
      </c>
      <c r="G44" s="381" t="str">
        <f t="shared" si="1"/>
        <v xml:space="preserve"> </v>
      </c>
      <c r="H44" s="381" t="str">
        <f t="shared" si="2"/>
        <v xml:space="preserve"> </v>
      </c>
      <c r="I44" s="380"/>
      <c r="J44" s="379" t="str">
        <f t="shared" si="3"/>
        <v xml:space="preserve"> </v>
      </c>
      <c r="K44" s="380"/>
      <c r="L44" s="379" t="str">
        <f t="shared" si="4"/>
        <v xml:space="preserve"> </v>
      </c>
      <c r="M44" s="380"/>
      <c r="N44" s="379" t="str">
        <f t="shared" si="5"/>
        <v xml:space="preserve"> </v>
      </c>
    </row>
    <row r="45" spans="1:14" ht="31.2" x14ac:dyDescent="0.25">
      <c r="A45" s="384" t="s">
        <v>509</v>
      </c>
      <c r="B45" s="383" t="s">
        <v>518</v>
      </c>
      <c r="C45" s="380"/>
      <c r="D45" s="380"/>
      <c r="E45" s="380"/>
      <c r="F45" s="382">
        <f t="shared" si="0"/>
        <v>0</v>
      </c>
      <c r="G45" s="381" t="str">
        <f t="shared" si="1"/>
        <v xml:space="preserve"> </v>
      </c>
      <c r="H45" s="381" t="str">
        <f t="shared" si="2"/>
        <v xml:space="preserve"> </v>
      </c>
      <c r="I45" s="380"/>
      <c r="J45" s="379" t="str">
        <f t="shared" si="3"/>
        <v xml:space="preserve"> </v>
      </c>
      <c r="K45" s="380"/>
      <c r="L45" s="379" t="str">
        <f t="shared" si="4"/>
        <v xml:space="preserve"> </v>
      </c>
      <c r="M45" s="380"/>
      <c r="N45" s="379" t="str">
        <f t="shared" si="5"/>
        <v xml:space="preserve"> </v>
      </c>
    </row>
    <row r="46" spans="1:14" ht="46.8" x14ac:dyDescent="0.25">
      <c r="A46" s="384" t="s">
        <v>514</v>
      </c>
      <c r="B46" s="383" t="s">
        <v>517</v>
      </c>
      <c r="C46" s="380"/>
      <c r="D46" s="380"/>
      <c r="E46" s="380"/>
      <c r="F46" s="382">
        <f t="shared" si="0"/>
        <v>0</v>
      </c>
      <c r="G46" s="381" t="str">
        <f t="shared" si="1"/>
        <v xml:space="preserve"> </v>
      </c>
      <c r="H46" s="381" t="str">
        <f t="shared" si="2"/>
        <v xml:space="preserve"> </v>
      </c>
      <c r="I46" s="380"/>
      <c r="J46" s="379" t="str">
        <f t="shared" si="3"/>
        <v xml:space="preserve"> </v>
      </c>
      <c r="K46" s="380"/>
      <c r="L46" s="379" t="str">
        <f t="shared" si="4"/>
        <v xml:space="preserve"> </v>
      </c>
      <c r="M46" s="380"/>
      <c r="N46" s="379" t="str">
        <f t="shared" si="5"/>
        <v xml:space="preserve"> </v>
      </c>
    </row>
    <row r="47" spans="1:14" ht="17.399999999999999" x14ac:dyDescent="0.25">
      <c r="A47" s="378" t="s">
        <v>516</v>
      </c>
    </row>
    <row r="48" spans="1:14" x14ac:dyDescent="0.25">
      <c r="G48" s="377"/>
    </row>
    <row r="49" spans="7:7" x14ac:dyDescent="0.25">
      <c r="G49" s="377"/>
    </row>
  </sheetData>
  <mergeCells count="15">
    <mergeCell ref="M2:N2"/>
    <mergeCell ref="A1:N1"/>
    <mergeCell ref="N6:N7"/>
    <mergeCell ref="A6:A7"/>
    <mergeCell ref="C6:C7"/>
    <mergeCell ref="D6:D7"/>
    <mergeCell ref="E6:E7"/>
    <mergeCell ref="F6:G6"/>
    <mergeCell ref="H6:H7"/>
    <mergeCell ref="I6:I7"/>
    <mergeCell ref="J6:J7"/>
    <mergeCell ref="K6:K7"/>
    <mergeCell ref="L6:L7"/>
    <mergeCell ref="M6:M7"/>
    <mergeCell ref="B6:B7"/>
  </mergeCells>
  <printOptions horizontalCentered="1"/>
  <pageMargins left="0" right="0" top="0" bottom="0" header="0" footer="0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Normal="100" zoomScaleSheetLayoutView="100" workbookViewId="0">
      <selection activeCell="E6" sqref="E6"/>
    </sheetView>
  </sheetViews>
  <sheetFormatPr defaultColWidth="9.109375" defaultRowHeight="15.6" x14ac:dyDescent="0.25"/>
  <cols>
    <col min="1" max="1" width="42.44140625" style="45" customWidth="1"/>
    <col min="2" max="2" width="12.109375" style="44" customWidth="1"/>
    <col min="3" max="3" width="13.6640625" style="44" customWidth="1"/>
    <col min="4" max="4" width="13" style="44" customWidth="1"/>
    <col min="5" max="7" width="13.6640625" style="42" customWidth="1"/>
    <col min="8" max="8" width="12.6640625" style="42" customWidth="1"/>
    <col min="9" max="9" width="13.6640625" style="42" customWidth="1"/>
    <col min="10" max="10" width="12" style="42" customWidth="1"/>
    <col min="11" max="11" width="13" style="42" customWidth="1"/>
    <col min="12" max="12" width="12.33203125" style="43" customWidth="1"/>
    <col min="13" max="16384" width="9.109375" style="42"/>
  </cols>
  <sheetData>
    <row r="1" spans="1:11" x14ac:dyDescent="0.25">
      <c r="A1" s="427">
        <v>78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34.5" customHeight="1" x14ac:dyDescent="0.25">
      <c r="G2" s="107"/>
      <c r="H2" s="107"/>
      <c r="I2" s="432" t="s">
        <v>119</v>
      </c>
      <c r="J2" s="432"/>
      <c r="K2" s="432"/>
    </row>
    <row r="3" spans="1:11" ht="17.399999999999999" x14ac:dyDescent="0.25">
      <c r="A3" s="428" t="s">
        <v>118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</row>
    <row r="4" spans="1:11" x14ac:dyDescent="0.25">
      <c r="A4" s="106"/>
      <c r="B4" s="106"/>
      <c r="C4" s="106"/>
      <c r="D4" s="106"/>
      <c r="K4" s="105" t="s">
        <v>0</v>
      </c>
    </row>
    <row r="5" spans="1:11" ht="18.75" customHeight="1" x14ac:dyDescent="0.25">
      <c r="A5" s="429" t="s">
        <v>1</v>
      </c>
      <c r="B5" s="429" t="s">
        <v>58</v>
      </c>
      <c r="C5" s="433" t="s">
        <v>117</v>
      </c>
      <c r="D5" s="434"/>
      <c r="E5" s="434"/>
      <c r="F5" s="434"/>
      <c r="G5" s="434"/>
      <c r="H5" s="434"/>
      <c r="I5" s="434"/>
      <c r="J5" s="434"/>
      <c r="K5" s="435"/>
    </row>
    <row r="6" spans="1:11" ht="41.4" x14ac:dyDescent="0.25">
      <c r="A6" s="429"/>
      <c r="B6" s="429"/>
      <c r="C6" s="55" t="s">
        <v>116</v>
      </c>
      <c r="D6" s="55" t="s">
        <v>115</v>
      </c>
      <c r="E6" s="55" t="s">
        <v>114</v>
      </c>
      <c r="F6" s="55" t="s">
        <v>113</v>
      </c>
      <c r="G6" s="55" t="s">
        <v>112</v>
      </c>
      <c r="H6" s="104" t="s">
        <v>70</v>
      </c>
      <c r="I6" s="104" t="s">
        <v>69</v>
      </c>
      <c r="J6" s="103" t="s">
        <v>111</v>
      </c>
      <c r="K6" s="103" t="s">
        <v>110</v>
      </c>
    </row>
    <row r="7" spans="1:11" x14ac:dyDescent="0.25">
      <c r="A7" s="49" t="s">
        <v>109</v>
      </c>
      <c r="B7" s="73">
        <f>C7+D7+E7+F7+G7+H7+I7+B9</f>
        <v>0</v>
      </c>
      <c r="C7" s="73"/>
      <c r="D7" s="73"/>
      <c r="E7" s="74"/>
      <c r="F7" s="74"/>
      <c r="G7" s="73"/>
      <c r="H7" s="72">
        <f>B69</f>
        <v>0</v>
      </c>
      <c r="I7" s="72">
        <f>C69</f>
        <v>0</v>
      </c>
      <c r="J7" s="71"/>
      <c r="K7" s="71"/>
    </row>
    <row r="8" spans="1:11" x14ac:dyDescent="0.25">
      <c r="A8" s="102" t="s">
        <v>108</v>
      </c>
      <c r="B8" s="69">
        <f>C8+D8+E8+F8+G8+H8+I8+B9</f>
        <v>0</v>
      </c>
      <c r="C8" s="69">
        <f t="shared" ref="C8:I8" si="0">C7</f>
        <v>0</v>
      </c>
      <c r="D8" s="69">
        <f t="shared" si="0"/>
        <v>0</v>
      </c>
      <c r="E8" s="70">
        <f t="shared" si="0"/>
        <v>0</v>
      </c>
      <c r="F8" s="70">
        <f t="shared" si="0"/>
        <v>0</v>
      </c>
      <c r="G8" s="69">
        <f t="shared" si="0"/>
        <v>0</v>
      </c>
      <c r="H8" s="68">
        <f t="shared" si="0"/>
        <v>0</v>
      </c>
      <c r="I8" s="68">
        <f t="shared" si="0"/>
        <v>0</v>
      </c>
      <c r="J8" s="67"/>
      <c r="K8" s="67"/>
    </row>
    <row r="9" spans="1:11" ht="27.6" x14ac:dyDescent="0.25">
      <c r="A9" s="90" t="s">
        <v>98</v>
      </c>
      <c r="B9" s="89"/>
      <c r="C9" s="87" t="s">
        <v>19</v>
      </c>
      <c r="D9" s="87" t="s">
        <v>19</v>
      </c>
      <c r="E9" s="88" t="s">
        <v>19</v>
      </c>
      <c r="F9" s="88" t="s">
        <v>19</v>
      </c>
      <c r="G9" s="87" t="s">
        <v>19</v>
      </c>
      <c r="H9" s="86" t="s">
        <v>19</v>
      </c>
      <c r="I9" s="86" t="s">
        <v>19</v>
      </c>
      <c r="J9" s="85" t="s">
        <v>19</v>
      </c>
      <c r="K9" s="85" t="s">
        <v>19</v>
      </c>
    </row>
    <row r="10" spans="1:11" ht="27.6" x14ac:dyDescent="0.25">
      <c r="A10" s="49" t="s">
        <v>107</v>
      </c>
      <c r="B10" s="84" t="s">
        <v>19</v>
      </c>
      <c r="C10" s="100">
        <v>1</v>
      </c>
      <c r="D10" s="100">
        <v>1</v>
      </c>
      <c r="E10" s="101">
        <v>1</v>
      </c>
      <c r="F10" s="101">
        <v>1</v>
      </c>
      <c r="G10" s="100">
        <v>1</v>
      </c>
      <c r="H10" s="99" t="s">
        <v>19</v>
      </c>
      <c r="I10" s="99" t="s">
        <v>19</v>
      </c>
      <c r="J10" s="98">
        <v>0.8</v>
      </c>
      <c r="K10" s="98">
        <v>0.8</v>
      </c>
    </row>
    <row r="11" spans="1:11" x14ac:dyDescent="0.25">
      <c r="A11" s="49" t="s">
        <v>106</v>
      </c>
      <c r="B11" s="84" t="s">
        <v>19</v>
      </c>
      <c r="C11" s="73"/>
      <c r="D11" s="73"/>
      <c r="E11" s="74">
        <f>E12+E13</f>
        <v>0</v>
      </c>
      <c r="F11" s="74">
        <f>F12+F13</f>
        <v>0</v>
      </c>
      <c r="G11" s="73"/>
      <c r="H11" s="72" t="s">
        <v>19</v>
      </c>
      <c r="I11" s="72" t="s">
        <v>19</v>
      </c>
      <c r="J11" s="71"/>
      <c r="K11" s="71"/>
    </row>
    <row r="12" spans="1:11" ht="41.4" x14ac:dyDescent="0.25">
      <c r="A12" s="97" t="s">
        <v>82</v>
      </c>
      <c r="B12" s="79" t="s">
        <v>19</v>
      </c>
      <c r="C12" s="87" t="s">
        <v>19</v>
      </c>
      <c r="D12" s="87" t="s">
        <v>19</v>
      </c>
      <c r="E12" s="88"/>
      <c r="F12" s="88"/>
      <c r="G12" s="87" t="s">
        <v>19</v>
      </c>
      <c r="H12" s="86" t="s">
        <v>19</v>
      </c>
      <c r="I12" s="86" t="s">
        <v>19</v>
      </c>
      <c r="J12" s="85" t="s">
        <v>19</v>
      </c>
      <c r="K12" s="85" t="s">
        <v>19</v>
      </c>
    </row>
    <row r="13" spans="1:11" x14ac:dyDescent="0.25">
      <c r="A13" s="97" t="s">
        <v>80</v>
      </c>
      <c r="B13" s="79" t="s">
        <v>19</v>
      </c>
      <c r="C13" s="87" t="s">
        <v>19</v>
      </c>
      <c r="D13" s="87" t="s">
        <v>19</v>
      </c>
      <c r="E13" s="88"/>
      <c r="F13" s="88"/>
      <c r="G13" s="87" t="s">
        <v>19</v>
      </c>
      <c r="H13" s="86" t="s">
        <v>19</v>
      </c>
      <c r="I13" s="86" t="s">
        <v>19</v>
      </c>
      <c r="J13" s="85" t="s">
        <v>19</v>
      </c>
      <c r="K13" s="85" t="s">
        <v>19</v>
      </c>
    </row>
    <row r="14" spans="1:11" s="43" customFormat="1" x14ac:dyDescent="0.25">
      <c r="A14" s="51" t="s">
        <v>105</v>
      </c>
      <c r="B14" s="79" t="s">
        <v>19</v>
      </c>
      <c r="C14" s="87" t="s">
        <v>19</v>
      </c>
      <c r="D14" s="87" t="s">
        <v>19</v>
      </c>
      <c r="E14" s="96">
        <f>IF(E11=0,0,E12/E11)</f>
        <v>0</v>
      </c>
      <c r="F14" s="96">
        <f>IF(F11=0,0,F12/F11)</f>
        <v>0</v>
      </c>
      <c r="G14" s="87" t="s">
        <v>19</v>
      </c>
      <c r="H14" s="86" t="s">
        <v>19</v>
      </c>
      <c r="I14" s="86" t="s">
        <v>19</v>
      </c>
      <c r="J14" s="85" t="s">
        <v>19</v>
      </c>
      <c r="K14" s="85" t="s">
        <v>19</v>
      </c>
    </row>
    <row r="15" spans="1:11" s="43" customFormat="1" x14ac:dyDescent="0.25">
      <c r="A15" s="51" t="s">
        <v>104</v>
      </c>
      <c r="B15" s="79" t="s">
        <v>19</v>
      </c>
      <c r="C15" s="87" t="s">
        <v>19</v>
      </c>
      <c r="D15" s="87" t="s">
        <v>19</v>
      </c>
      <c r="E15" s="96">
        <f>IF(E11=0,0,E13/E11)</f>
        <v>0</v>
      </c>
      <c r="F15" s="96">
        <f>IF(F11=0,0,F13/F11)</f>
        <v>0</v>
      </c>
      <c r="G15" s="87" t="s">
        <v>19</v>
      </c>
      <c r="H15" s="86" t="s">
        <v>19</v>
      </c>
      <c r="I15" s="86" t="s">
        <v>19</v>
      </c>
      <c r="J15" s="85" t="s">
        <v>19</v>
      </c>
      <c r="K15" s="85" t="s">
        <v>19</v>
      </c>
    </row>
    <row r="16" spans="1:11" x14ac:dyDescent="0.25">
      <c r="A16" s="49" t="s">
        <v>103</v>
      </c>
      <c r="B16" s="84" t="s">
        <v>19</v>
      </c>
      <c r="C16" s="73">
        <f>(C11*$C$53)/1000</f>
        <v>0</v>
      </c>
      <c r="D16" s="73">
        <f>(D11*$C$53)/1000</f>
        <v>0</v>
      </c>
      <c r="E16" s="74">
        <f>E12*$C$55+E13*$C$57</f>
        <v>0</v>
      </c>
      <c r="F16" s="74">
        <f>F12*$C$55+F13*$C$57</f>
        <v>0</v>
      </c>
      <c r="G16" s="73">
        <f>(G11*$C$53)/1000</f>
        <v>0</v>
      </c>
      <c r="H16" s="72" t="s">
        <v>19</v>
      </c>
      <c r="I16" s="72" t="s">
        <v>19</v>
      </c>
      <c r="J16" s="71"/>
      <c r="K16" s="71"/>
    </row>
    <row r="17" spans="1:11" x14ac:dyDescent="0.25">
      <c r="A17" s="49" t="s">
        <v>102</v>
      </c>
      <c r="B17" s="84" t="s">
        <v>19</v>
      </c>
      <c r="C17" s="73"/>
      <c r="D17" s="73"/>
      <c r="E17" s="74"/>
      <c r="F17" s="74"/>
      <c r="G17" s="73"/>
      <c r="H17" s="72" t="s">
        <v>19</v>
      </c>
      <c r="I17" s="72" t="s">
        <v>19</v>
      </c>
      <c r="J17" s="71"/>
      <c r="K17" s="71"/>
    </row>
    <row r="18" spans="1:11" s="43" customFormat="1" x14ac:dyDescent="0.25">
      <c r="A18" s="51" t="s">
        <v>101</v>
      </c>
      <c r="B18" s="79" t="s">
        <v>19</v>
      </c>
      <c r="C18" s="95"/>
      <c r="D18" s="95"/>
      <c r="E18" s="95"/>
      <c r="F18" s="95"/>
      <c r="G18" s="95"/>
      <c r="H18" s="94" t="s">
        <v>19</v>
      </c>
      <c r="I18" s="94" t="s">
        <v>19</v>
      </c>
      <c r="J18" s="93"/>
      <c r="K18" s="93"/>
    </row>
    <row r="19" spans="1:11" s="43" customFormat="1" x14ac:dyDescent="0.25">
      <c r="A19" s="51" t="s">
        <v>97</v>
      </c>
      <c r="B19" s="79" t="s">
        <v>19</v>
      </c>
      <c r="C19" s="77"/>
      <c r="D19" s="77"/>
      <c r="E19" s="78"/>
      <c r="F19" s="78"/>
      <c r="G19" s="77"/>
      <c r="H19" s="76" t="s">
        <v>19</v>
      </c>
      <c r="I19" s="76" t="s">
        <v>19</v>
      </c>
      <c r="J19" s="75"/>
      <c r="K19" s="75"/>
    </row>
    <row r="20" spans="1:11" s="43" customFormat="1" x14ac:dyDescent="0.25">
      <c r="A20" s="430" t="s">
        <v>96</v>
      </c>
      <c r="B20" s="79" t="s">
        <v>19</v>
      </c>
      <c r="C20" s="77">
        <f>IF($C$53=0,0,$D$53/$C$53)</f>
        <v>0</v>
      </c>
      <c r="D20" s="77">
        <f>IF($C$53=0,0,$D$53/$C$53)</f>
        <v>0</v>
      </c>
      <c r="E20" s="78">
        <f>IF($C$55=0,0,$D$55/$C$55)</f>
        <v>0</v>
      </c>
      <c r="F20" s="78">
        <f>IF($C$55=0,0,$D$55/$C$55)</f>
        <v>0</v>
      </c>
      <c r="G20" s="77">
        <f>IF($C$58=0,0,$D$58/$C$58)</f>
        <v>0</v>
      </c>
      <c r="H20" s="76" t="s">
        <v>19</v>
      </c>
      <c r="I20" s="76" t="s">
        <v>19</v>
      </c>
      <c r="J20" s="75"/>
      <c r="K20" s="75"/>
    </row>
    <row r="21" spans="1:11" s="43" customFormat="1" x14ac:dyDescent="0.25">
      <c r="A21" s="431"/>
      <c r="B21" s="79" t="s">
        <v>19</v>
      </c>
      <c r="C21" s="77" t="s">
        <v>19</v>
      </c>
      <c r="D21" s="77" t="s">
        <v>19</v>
      </c>
      <c r="E21" s="78">
        <f>IF($C$57=0,0,$D$57/$C$57)</f>
        <v>0</v>
      </c>
      <c r="F21" s="78">
        <f>IF($C$57=0,0,$D$57/$C$57)</f>
        <v>0</v>
      </c>
      <c r="G21" s="77" t="s">
        <v>19</v>
      </c>
      <c r="H21" s="76" t="s">
        <v>19</v>
      </c>
      <c r="I21" s="76" t="s">
        <v>19</v>
      </c>
      <c r="J21" s="75" t="s">
        <v>19</v>
      </c>
      <c r="K21" s="75" t="s">
        <v>19</v>
      </c>
    </row>
    <row r="22" spans="1:11" ht="27.6" x14ac:dyDescent="0.25">
      <c r="A22" s="92" t="s">
        <v>100</v>
      </c>
      <c r="B22" s="73" t="s">
        <v>19</v>
      </c>
      <c r="C22" s="73">
        <f>(C16-C17)*C18*C19*C20*C10</f>
        <v>0</v>
      </c>
      <c r="D22" s="73">
        <f>(D16-D17)*D18*D19*D20*D10</f>
        <v>0</v>
      </c>
      <c r="E22" s="74">
        <f>((E16-E17)*E20+(E16-E17)*E21)*E10*E18*E19</f>
        <v>0</v>
      </c>
      <c r="F22" s="74">
        <f>((F16-F17)*F20+(F16-F17)*F21)*F10*F18*F19</f>
        <v>0</v>
      </c>
      <c r="G22" s="73">
        <f>(G16-G17)*G18*G19*G20*G10</f>
        <v>0</v>
      </c>
      <c r="H22" s="72" t="s">
        <v>19</v>
      </c>
      <c r="I22" s="72" t="s">
        <v>19</v>
      </c>
      <c r="J22" s="71">
        <f>(J16-J17)*J18*J19*J20*J10</f>
        <v>0</v>
      </c>
      <c r="K22" s="71">
        <f>(K16-K17)*K18*K19*K20*K10</f>
        <v>0</v>
      </c>
    </row>
    <row r="23" spans="1:11" ht="27.6" x14ac:dyDescent="0.25">
      <c r="A23" s="47" t="s">
        <v>7</v>
      </c>
      <c r="B23" s="69" t="s">
        <v>19</v>
      </c>
      <c r="C23" s="69">
        <f>C27+C29+C24+C25+C26+C28</f>
        <v>0</v>
      </c>
      <c r="D23" s="69">
        <f>D27+D29+D24+D25+D26+D28</f>
        <v>0</v>
      </c>
      <c r="E23" s="70">
        <f>E27+E29+E24+E25+E26+E28</f>
        <v>0</v>
      </c>
      <c r="F23" s="70">
        <f>F27+F29+F24+F25+F26+F28</f>
        <v>0</v>
      </c>
      <c r="G23" s="69">
        <f>G27+G29+G24+G25+G26+G28</f>
        <v>0</v>
      </c>
      <c r="H23" s="68" t="s">
        <v>19</v>
      </c>
      <c r="I23" s="68" t="s">
        <v>19</v>
      </c>
      <c r="J23" s="67">
        <f>J27+J29+J24+J25+J26+J28</f>
        <v>0</v>
      </c>
      <c r="K23" s="67">
        <f>K27+K29+K24+K25+K26+K28</f>
        <v>0</v>
      </c>
    </row>
    <row r="24" spans="1:11" ht="27.6" x14ac:dyDescent="0.25">
      <c r="A24" s="54" t="s">
        <v>15</v>
      </c>
      <c r="B24" s="73" t="s">
        <v>19</v>
      </c>
      <c r="C24" s="73"/>
      <c r="D24" s="73"/>
      <c r="E24" s="74"/>
      <c r="F24" s="74"/>
      <c r="G24" s="73"/>
      <c r="H24" s="72" t="s">
        <v>19</v>
      </c>
      <c r="I24" s="72" t="s">
        <v>19</v>
      </c>
      <c r="J24" s="71"/>
      <c r="K24" s="71"/>
    </row>
    <row r="25" spans="1:11" ht="27.6" x14ac:dyDescent="0.25">
      <c r="A25" s="54" t="s">
        <v>16</v>
      </c>
      <c r="B25" s="73" t="s">
        <v>19</v>
      </c>
      <c r="C25" s="73"/>
      <c r="D25" s="73"/>
      <c r="E25" s="74"/>
      <c r="F25" s="74"/>
      <c r="G25" s="73"/>
      <c r="H25" s="72" t="s">
        <v>19</v>
      </c>
      <c r="I25" s="72" t="s">
        <v>19</v>
      </c>
      <c r="J25" s="71"/>
      <c r="K25" s="71"/>
    </row>
    <row r="26" spans="1:11" x14ac:dyDescent="0.25">
      <c r="A26" s="54" t="s">
        <v>8</v>
      </c>
      <c r="B26" s="73" t="s">
        <v>19</v>
      </c>
      <c r="C26" s="73"/>
      <c r="D26" s="73"/>
      <c r="E26" s="74"/>
      <c r="F26" s="74"/>
      <c r="G26" s="73"/>
      <c r="H26" s="72" t="s">
        <v>19</v>
      </c>
      <c r="I26" s="72" t="s">
        <v>19</v>
      </c>
      <c r="J26" s="71"/>
      <c r="K26" s="71"/>
    </row>
    <row r="27" spans="1:11" x14ac:dyDescent="0.25">
      <c r="A27" s="91" t="s">
        <v>9</v>
      </c>
      <c r="B27" s="73" t="s">
        <v>19</v>
      </c>
      <c r="C27" s="73"/>
      <c r="D27" s="73"/>
      <c r="E27" s="74"/>
      <c r="F27" s="74"/>
      <c r="G27" s="73"/>
      <c r="H27" s="72" t="s">
        <v>19</v>
      </c>
      <c r="I27" s="72" t="s">
        <v>19</v>
      </c>
      <c r="J27" s="71"/>
      <c r="K27" s="71"/>
    </row>
    <row r="28" spans="1:11" x14ac:dyDescent="0.25">
      <c r="A28" s="91" t="s">
        <v>42</v>
      </c>
      <c r="B28" s="73" t="s">
        <v>19</v>
      </c>
      <c r="C28" s="73"/>
      <c r="D28" s="73"/>
      <c r="E28" s="74"/>
      <c r="F28" s="74"/>
      <c r="G28" s="73"/>
      <c r="H28" s="72" t="s">
        <v>19</v>
      </c>
      <c r="I28" s="72" t="s">
        <v>19</v>
      </c>
      <c r="J28" s="71"/>
      <c r="K28" s="71"/>
    </row>
    <row r="29" spans="1:11" ht="41.4" x14ac:dyDescent="0.25">
      <c r="A29" s="91" t="s">
        <v>10</v>
      </c>
      <c r="B29" s="73" t="s">
        <v>19</v>
      </c>
      <c r="C29" s="73"/>
      <c r="D29" s="73"/>
      <c r="E29" s="74"/>
      <c r="F29" s="74"/>
      <c r="G29" s="73"/>
      <c r="H29" s="72" t="s">
        <v>19</v>
      </c>
      <c r="I29" s="72" t="s">
        <v>19</v>
      </c>
      <c r="J29" s="71"/>
      <c r="K29" s="71"/>
    </row>
    <row r="30" spans="1:11" ht="41.4" x14ac:dyDescent="0.25">
      <c r="A30" s="47" t="s">
        <v>99</v>
      </c>
      <c r="B30" s="69">
        <f>C30+D30+E30+F30+G30+H30+I30+B31</f>
        <v>0</v>
      </c>
      <c r="C30" s="69">
        <f>ROUND(C22+C23,0)</f>
        <v>0</v>
      </c>
      <c r="D30" s="69">
        <f>ROUND(D22+D23,0)</f>
        <v>0</v>
      </c>
      <c r="E30" s="70">
        <f>ROUND(E22+E23,0)</f>
        <v>0</v>
      </c>
      <c r="F30" s="70">
        <f>ROUND(F22+F23,0)</f>
        <v>0</v>
      </c>
      <c r="G30" s="69">
        <f>ROUND(G22+G23,0)</f>
        <v>0</v>
      </c>
      <c r="H30" s="68">
        <f>B74</f>
        <v>0</v>
      </c>
      <c r="I30" s="68">
        <f>C74</f>
        <v>0</v>
      </c>
      <c r="J30" s="67">
        <f>ROUND(J22+J23,0)</f>
        <v>0</v>
      </c>
      <c r="K30" s="67">
        <f>ROUND(K22+K23,0)</f>
        <v>0</v>
      </c>
    </row>
    <row r="31" spans="1:11" ht="27.6" x14ac:dyDescent="0.25">
      <c r="A31" s="90" t="s">
        <v>98</v>
      </c>
      <c r="B31" s="89"/>
      <c r="C31" s="87" t="s">
        <v>19</v>
      </c>
      <c r="D31" s="87" t="s">
        <v>19</v>
      </c>
      <c r="E31" s="88" t="s">
        <v>19</v>
      </c>
      <c r="F31" s="88" t="s">
        <v>19</v>
      </c>
      <c r="G31" s="87" t="s">
        <v>19</v>
      </c>
      <c r="H31" s="86" t="s">
        <v>19</v>
      </c>
      <c r="I31" s="86" t="s">
        <v>19</v>
      </c>
      <c r="J31" s="85" t="s">
        <v>19</v>
      </c>
      <c r="K31" s="85" t="s">
        <v>19</v>
      </c>
    </row>
    <row r="32" spans="1:11" x14ac:dyDescent="0.25">
      <c r="A32" s="51" t="s">
        <v>97</v>
      </c>
      <c r="B32" s="84" t="s">
        <v>19</v>
      </c>
      <c r="C32" s="82"/>
      <c r="D32" s="82"/>
      <c r="E32" s="83"/>
      <c r="F32" s="83"/>
      <c r="G32" s="82"/>
      <c r="H32" s="81" t="s">
        <v>19</v>
      </c>
      <c r="I32" s="81" t="s">
        <v>19</v>
      </c>
      <c r="J32" s="80"/>
      <c r="K32" s="80"/>
    </row>
    <row r="33" spans="1:11" x14ac:dyDescent="0.25">
      <c r="A33" s="430" t="s">
        <v>96</v>
      </c>
      <c r="B33" s="79" t="s">
        <v>19</v>
      </c>
      <c r="C33" s="77">
        <f>IF($D$53=0,0,$E$53/$D$53)</f>
        <v>0</v>
      </c>
      <c r="D33" s="77">
        <f>IF($D$53=0,0,$E$53/$D$53)</f>
        <v>0</v>
      </c>
      <c r="E33" s="78">
        <f>IF($D$55=0,0,$E$55/$D$55)</f>
        <v>0</v>
      </c>
      <c r="F33" s="78">
        <f>IF($D$55=0,0,$E$55/$D$55)</f>
        <v>0</v>
      </c>
      <c r="G33" s="77">
        <f>IF($D$58=0,0,$E$58/$D$58)</f>
        <v>0</v>
      </c>
      <c r="H33" s="76" t="s">
        <v>19</v>
      </c>
      <c r="I33" s="76" t="s">
        <v>19</v>
      </c>
      <c r="J33" s="75"/>
      <c r="K33" s="75"/>
    </row>
    <row r="34" spans="1:11" x14ac:dyDescent="0.25">
      <c r="A34" s="431"/>
      <c r="B34" s="79" t="s">
        <v>19</v>
      </c>
      <c r="C34" s="77" t="s">
        <v>19</v>
      </c>
      <c r="D34" s="77" t="s">
        <v>19</v>
      </c>
      <c r="E34" s="78">
        <f>IF($D$57=0,0,$E$57/$D$57)</f>
        <v>0</v>
      </c>
      <c r="F34" s="78">
        <f>IF($D$57=0,0,$E$57/$D$57)</f>
        <v>0</v>
      </c>
      <c r="G34" s="77" t="s">
        <v>19</v>
      </c>
      <c r="H34" s="76" t="s">
        <v>19</v>
      </c>
      <c r="I34" s="76" t="s">
        <v>19</v>
      </c>
      <c r="J34" s="75" t="s">
        <v>19</v>
      </c>
      <c r="K34" s="75" t="s">
        <v>19</v>
      </c>
    </row>
    <row r="35" spans="1:11" ht="27.6" x14ac:dyDescent="0.25">
      <c r="A35" s="49" t="s">
        <v>39</v>
      </c>
      <c r="B35" s="73" t="s">
        <v>19</v>
      </c>
      <c r="C35" s="73"/>
      <c r="D35" s="73"/>
      <c r="E35" s="74"/>
      <c r="F35" s="74"/>
      <c r="G35" s="73"/>
      <c r="H35" s="72" t="s">
        <v>19</v>
      </c>
      <c r="I35" s="72" t="s">
        <v>19</v>
      </c>
      <c r="J35" s="71"/>
      <c r="K35" s="71"/>
    </row>
    <row r="36" spans="1:11" x14ac:dyDescent="0.25">
      <c r="A36" s="47" t="s">
        <v>12</v>
      </c>
      <c r="B36" s="69">
        <f>C36+D36+E36+F36+G36+H36+I36</f>
        <v>0</v>
      </c>
      <c r="C36" s="69">
        <f>ROUND(C30*C32*C33+C35,0)</f>
        <v>0</v>
      </c>
      <c r="D36" s="69">
        <f>ROUND(D30*D32*D33+D35,0)</f>
        <v>0</v>
      </c>
      <c r="E36" s="70">
        <f>ROUND((E30*$E$14*E33+E30*$E$15*E34)*E32+E35,0)</f>
        <v>0</v>
      </c>
      <c r="F36" s="70">
        <f>ROUND((F30*$E$14*F33+F30*$E$15*F34)*F32+F35,0)</f>
        <v>0</v>
      </c>
      <c r="G36" s="69">
        <f>ROUND(G30*G32*G33+G35,0)</f>
        <v>0</v>
      </c>
      <c r="H36" s="68">
        <f>B77</f>
        <v>0</v>
      </c>
      <c r="I36" s="68">
        <f>C77</f>
        <v>0</v>
      </c>
      <c r="J36" s="67">
        <f>ROUND(J30*J32*J33+J35,0)</f>
        <v>0</v>
      </c>
      <c r="K36" s="67">
        <f>ROUND(K30*K32*K33+K35,0)</f>
        <v>0</v>
      </c>
    </row>
    <row r="37" spans="1:11" x14ac:dyDescent="0.25">
      <c r="A37" s="51" t="s">
        <v>97</v>
      </c>
      <c r="B37" s="84" t="s">
        <v>19</v>
      </c>
      <c r="C37" s="82"/>
      <c r="D37" s="82"/>
      <c r="E37" s="83"/>
      <c r="F37" s="83"/>
      <c r="G37" s="82"/>
      <c r="H37" s="81" t="s">
        <v>19</v>
      </c>
      <c r="I37" s="81" t="s">
        <v>19</v>
      </c>
      <c r="J37" s="80"/>
      <c r="K37" s="80"/>
    </row>
    <row r="38" spans="1:11" x14ac:dyDescent="0.25">
      <c r="A38" s="430" t="s">
        <v>96</v>
      </c>
      <c r="B38" s="79" t="s">
        <v>19</v>
      </c>
      <c r="C38" s="77">
        <f>IF($E$53=0,0,$F$53/$E$53)</f>
        <v>0</v>
      </c>
      <c r="D38" s="77">
        <f>IF($E$53=0,0,$F$53/$E$53)</f>
        <v>0</v>
      </c>
      <c r="E38" s="78">
        <f>IF($E$55=0,0,$F$55/$E$55)</f>
        <v>0</v>
      </c>
      <c r="F38" s="78">
        <f>IF($E$55=0,0,$F$55/$E$55)</f>
        <v>0</v>
      </c>
      <c r="G38" s="77">
        <f>IF($E$58=0,0,$F$58/$E$58)</f>
        <v>0</v>
      </c>
      <c r="H38" s="76" t="s">
        <v>19</v>
      </c>
      <c r="I38" s="76" t="s">
        <v>19</v>
      </c>
      <c r="J38" s="75"/>
      <c r="K38" s="75"/>
    </row>
    <row r="39" spans="1:11" x14ac:dyDescent="0.25">
      <c r="A39" s="431"/>
      <c r="B39" s="79" t="s">
        <v>19</v>
      </c>
      <c r="C39" s="77" t="s">
        <v>19</v>
      </c>
      <c r="D39" s="77" t="s">
        <v>19</v>
      </c>
      <c r="E39" s="78">
        <f>IF($E$57=0,0,$F$57/$E$57)</f>
        <v>0</v>
      </c>
      <c r="F39" s="78">
        <f>IF($E$57=0,0,$F$57/$E$57)</f>
        <v>0</v>
      </c>
      <c r="G39" s="77" t="s">
        <v>19</v>
      </c>
      <c r="H39" s="76" t="s">
        <v>19</v>
      </c>
      <c r="I39" s="76" t="s">
        <v>19</v>
      </c>
      <c r="J39" s="75" t="s">
        <v>19</v>
      </c>
      <c r="K39" s="75" t="s">
        <v>19</v>
      </c>
    </row>
    <row r="40" spans="1:11" ht="27.6" x14ac:dyDescent="0.25">
      <c r="A40" s="49" t="s">
        <v>39</v>
      </c>
      <c r="B40" s="73" t="s">
        <v>19</v>
      </c>
      <c r="C40" s="73"/>
      <c r="D40" s="73"/>
      <c r="E40" s="74"/>
      <c r="F40" s="74"/>
      <c r="G40" s="73"/>
      <c r="H40" s="72" t="s">
        <v>19</v>
      </c>
      <c r="I40" s="72" t="s">
        <v>19</v>
      </c>
      <c r="J40" s="71"/>
      <c r="K40" s="71"/>
    </row>
    <row r="41" spans="1:11" ht="27.6" x14ac:dyDescent="0.25">
      <c r="A41" s="47" t="s">
        <v>13</v>
      </c>
      <c r="B41" s="69">
        <f>C41+D41+E41+F41+G41+H41+I41</f>
        <v>0</v>
      </c>
      <c r="C41" s="69">
        <f>ROUND(C36*C37*C38+C40,0)</f>
        <v>0</v>
      </c>
      <c r="D41" s="69">
        <f>ROUND(D36*D37*D38+D40,0)</f>
        <v>0</v>
      </c>
      <c r="E41" s="70">
        <f>ROUND((E36*$E$14*E38+E36*$E$15*E39)*E37+E40,0)</f>
        <v>0</v>
      </c>
      <c r="F41" s="70">
        <f>ROUND((F36*$E$14*F38+F36*$E$15*F39)*F37+F40,0)</f>
        <v>0</v>
      </c>
      <c r="G41" s="69">
        <f>ROUND(G36*G37*G38+G40,0)</f>
        <v>0</v>
      </c>
      <c r="H41" s="68">
        <f>B80</f>
        <v>0</v>
      </c>
      <c r="I41" s="68">
        <f>C80</f>
        <v>0</v>
      </c>
      <c r="J41" s="67">
        <f>ROUND(J36*J37*J38+J40,0)</f>
        <v>0</v>
      </c>
      <c r="K41" s="67">
        <f>ROUND(K36*K37*K38+K40,0)</f>
        <v>0</v>
      </c>
    </row>
    <row r="42" spans="1:11" x14ac:dyDescent="0.25">
      <c r="A42" s="51" t="s">
        <v>97</v>
      </c>
      <c r="B42" s="84" t="s">
        <v>19</v>
      </c>
      <c r="C42" s="82"/>
      <c r="D42" s="82"/>
      <c r="E42" s="83"/>
      <c r="F42" s="83"/>
      <c r="G42" s="82"/>
      <c r="H42" s="81" t="s">
        <v>19</v>
      </c>
      <c r="I42" s="81" t="s">
        <v>19</v>
      </c>
      <c r="J42" s="80"/>
      <c r="K42" s="80"/>
    </row>
    <row r="43" spans="1:11" x14ac:dyDescent="0.25">
      <c r="A43" s="430" t="s">
        <v>96</v>
      </c>
      <c r="B43" s="79" t="s">
        <v>19</v>
      </c>
      <c r="C43" s="77">
        <f>IF($F$53=0,0,$G$53/$F$53)</f>
        <v>0</v>
      </c>
      <c r="D43" s="77">
        <f>IF($F$53=0,0,$G$53/$F$53)</f>
        <v>0</v>
      </c>
      <c r="E43" s="78">
        <f>IF($F$55=0,0,$G$55/$F$55)</f>
        <v>0</v>
      </c>
      <c r="F43" s="78">
        <f>IF($F$55=0,0,$G$55/$F$55)</f>
        <v>0</v>
      </c>
      <c r="G43" s="77">
        <f>IF($F$58=0,0,$G$58/$F$58)</f>
        <v>0</v>
      </c>
      <c r="H43" s="76" t="s">
        <v>19</v>
      </c>
      <c r="I43" s="76" t="s">
        <v>19</v>
      </c>
      <c r="J43" s="75"/>
      <c r="K43" s="75"/>
    </row>
    <row r="44" spans="1:11" x14ac:dyDescent="0.25">
      <c r="A44" s="431"/>
      <c r="B44" s="79" t="s">
        <v>19</v>
      </c>
      <c r="C44" s="77" t="s">
        <v>19</v>
      </c>
      <c r="D44" s="77" t="s">
        <v>19</v>
      </c>
      <c r="E44" s="78">
        <f>IF($F$57=0,0,$G$57/$F$57)</f>
        <v>0</v>
      </c>
      <c r="F44" s="78">
        <f>IF($F$57=0,0,$G$57/$F$57)</f>
        <v>0</v>
      </c>
      <c r="G44" s="77" t="s">
        <v>19</v>
      </c>
      <c r="H44" s="76" t="s">
        <v>19</v>
      </c>
      <c r="I44" s="76" t="s">
        <v>19</v>
      </c>
      <c r="J44" s="75" t="s">
        <v>19</v>
      </c>
      <c r="K44" s="75" t="s">
        <v>19</v>
      </c>
    </row>
    <row r="45" spans="1:11" ht="27.6" x14ac:dyDescent="0.25">
      <c r="A45" s="49" t="s">
        <v>39</v>
      </c>
      <c r="B45" s="73" t="s">
        <v>19</v>
      </c>
      <c r="C45" s="73"/>
      <c r="D45" s="73"/>
      <c r="E45" s="74"/>
      <c r="F45" s="74"/>
      <c r="G45" s="73"/>
      <c r="H45" s="72" t="s">
        <v>19</v>
      </c>
      <c r="I45" s="72" t="s">
        <v>19</v>
      </c>
      <c r="J45" s="71"/>
      <c r="K45" s="71"/>
    </row>
    <row r="46" spans="1:11" ht="27.6" x14ac:dyDescent="0.25">
      <c r="A46" s="47" t="s">
        <v>14</v>
      </c>
      <c r="B46" s="69">
        <f>C46+D46+E46+F46+G46+H46+I46</f>
        <v>0</v>
      </c>
      <c r="C46" s="69">
        <f>ROUND(C41*C42*C43+C45,0)</f>
        <v>0</v>
      </c>
      <c r="D46" s="69">
        <f>ROUND(D41*D42*D43+D45,0)</f>
        <v>0</v>
      </c>
      <c r="E46" s="70">
        <f>ROUND((E41*$E$14*E43+E41*$E$15*E44)*E42+E45,0)</f>
        <v>0</v>
      </c>
      <c r="F46" s="70">
        <f>ROUND((F41*$E$14*F43+F41*$E$15*F44)*F42+F45,0)</f>
        <v>0</v>
      </c>
      <c r="G46" s="69">
        <f>ROUND(G41*G42*G43+G45,0)</f>
        <v>0</v>
      </c>
      <c r="H46" s="68">
        <f>B83</f>
        <v>0</v>
      </c>
      <c r="I46" s="68">
        <f>C83</f>
        <v>0</v>
      </c>
      <c r="J46" s="67">
        <f>ROUND(J41*J42*J43+J45,0)</f>
        <v>0</v>
      </c>
      <c r="K46" s="67">
        <f>ROUND(K41*K42*K43+K45,0)</f>
        <v>0</v>
      </c>
    </row>
    <row r="47" spans="1:11" x14ac:dyDescent="0.25">
      <c r="A47" s="427">
        <v>80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</row>
    <row r="48" spans="1:11" x14ac:dyDescent="0.25">
      <c r="A48" s="66"/>
      <c r="B48" s="64"/>
      <c r="C48" s="64"/>
      <c r="D48" s="64"/>
      <c r="E48" s="63"/>
      <c r="F48" s="63"/>
      <c r="G48" s="63"/>
      <c r="H48" s="63"/>
      <c r="I48" s="63"/>
      <c r="J48" s="63"/>
      <c r="K48" s="63"/>
    </row>
    <row r="49" spans="1:12" ht="16.2" x14ac:dyDescent="0.25">
      <c r="A49" s="65" t="s">
        <v>95</v>
      </c>
      <c r="B49" s="64"/>
      <c r="C49" s="64"/>
      <c r="D49" s="64"/>
      <c r="E49" s="63"/>
      <c r="F49" s="63"/>
      <c r="G49" s="63"/>
      <c r="H49" s="63"/>
      <c r="I49" s="63"/>
      <c r="J49" s="63"/>
      <c r="K49" s="63"/>
    </row>
    <row r="50" spans="1:12" x14ac:dyDescent="0.25">
      <c r="A50" s="437" t="s">
        <v>94</v>
      </c>
      <c r="B50" s="437" t="s">
        <v>93</v>
      </c>
      <c r="C50" s="437"/>
      <c r="D50" s="437"/>
      <c r="E50" s="437"/>
      <c r="F50" s="437"/>
      <c r="G50" s="437"/>
      <c r="H50" s="43"/>
      <c r="L50" s="42"/>
    </row>
    <row r="51" spans="1:12" ht="39.6" x14ac:dyDescent="0.25">
      <c r="A51" s="437"/>
      <c r="B51" s="59" t="s">
        <v>92</v>
      </c>
      <c r="C51" s="62" t="s">
        <v>91</v>
      </c>
      <c r="D51" s="62" t="s">
        <v>34</v>
      </c>
      <c r="E51" s="62" t="s">
        <v>90</v>
      </c>
      <c r="F51" s="62" t="s">
        <v>89</v>
      </c>
      <c r="G51" s="62" t="s">
        <v>88</v>
      </c>
      <c r="L51" s="42"/>
    </row>
    <row r="52" spans="1:12" ht="105.6" x14ac:dyDescent="0.25">
      <c r="A52" s="60" t="s">
        <v>87</v>
      </c>
      <c r="B52" s="59" t="s">
        <v>86</v>
      </c>
      <c r="C52" s="62"/>
      <c r="D52" s="62"/>
      <c r="E52" s="62"/>
      <c r="F52" s="62"/>
      <c r="G52" s="62"/>
      <c r="L52" s="42"/>
    </row>
    <row r="53" spans="1:12" ht="26.4" x14ac:dyDescent="0.25">
      <c r="A53" s="60" t="s">
        <v>85</v>
      </c>
      <c r="B53" s="59" t="s">
        <v>78</v>
      </c>
      <c r="C53" s="62"/>
      <c r="D53" s="62"/>
      <c r="E53" s="62"/>
      <c r="F53" s="62"/>
      <c r="G53" s="62"/>
      <c r="L53" s="42"/>
    </row>
    <row r="54" spans="1:12" ht="117" customHeight="1" x14ac:dyDescent="0.25">
      <c r="A54" s="60" t="s">
        <v>84</v>
      </c>
      <c r="B54" s="61" t="s">
        <v>83</v>
      </c>
      <c r="C54" s="60"/>
      <c r="D54" s="60"/>
      <c r="E54" s="60"/>
      <c r="F54" s="60"/>
      <c r="G54" s="60"/>
      <c r="L54" s="42"/>
    </row>
    <row r="55" spans="1:12" ht="26.4" x14ac:dyDescent="0.25">
      <c r="A55" s="60" t="s">
        <v>82</v>
      </c>
      <c r="B55" s="59" t="s">
        <v>78</v>
      </c>
      <c r="C55" s="60"/>
      <c r="D55" s="60"/>
      <c r="E55" s="60"/>
      <c r="F55" s="60"/>
      <c r="G55" s="60"/>
      <c r="L55" s="42"/>
    </row>
    <row r="56" spans="1:12" ht="66" x14ac:dyDescent="0.25">
      <c r="A56" s="60" t="s">
        <v>81</v>
      </c>
      <c r="B56" s="59" t="s">
        <v>78</v>
      </c>
      <c r="C56" s="60"/>
      <c r="D56" s="60"/>
      <c r="E56" s="60"/>
      <c r="F56" s="60"/>
      <c r="G56" s="60"/>
      <c r="L56" s="42"/>
    </row>
    <row r="57" spans="1:12" x14ac:dyDescent="0.25">
      <c r="A57" s="60" t="s">
        <v>80</v>
      </c>
      <c r="B57" s="59" t="s">
        <v>78</v>
      </c>
      <c r="C57" s="60"/>
      <c r="D57" s="60"/>
      <c r="E57" s="60"/>
      <c r="F57" s="60"/>
      <c r="G57" s="60"/>
      <c r="L57" s="42"/>
    </row>
    <row r="58" spans="1:12" ht="66" x14ac:dyDescent="0.25">
      <c r="A58" s="58" t="s">
        <v>79</v>
      </c>
      <c r="B58" s="59" t="s">
        <v>78</v>
      </c>
      <c r="C58" s="58"/>
      <c r="D58" s="58"/>
      <c r="E58" s="58"/>
      <c r="F58" s="58"/>
      <c r="G58" s="58"/>
      <c r="L58" s="42"/>
    </row>
    <row r="60" spans="1:12" x14ac:dyDescent="0.25">
      <c r="A60" s="56" t="s">
        <v>77</v>
      </c>
    </row>
    <row r="61" spans="1:12" x14ac:dyDescent="0.25">
      <c r="A61" s="57" t="s">
        <v>76</v>
      </c>
    </row>
    <row r="62" spans="1:12" x14ac:dyDescent="0.25">
      <c r="A62" s="56" t="s">
        <v>75</v>
      </c>
    </row>
    <row r="63" spans="1:12" x14ac:dyDescent="0.25">
      <c r="A63" s="56" t="s">
        <v>74</v>
      </c>
    </row>
    <row r="64" spans="1:12" x14ac:dyDescent="0.25">
      <c r="A64" s="56" t="s">
        <v>73</v>
      </c>
    </row>
    <row r="65" spans="1:11" x14ac:dyDescent="0.25">
      <c r="A65" s="56" t="s">
        <v>72</v>
      </c>
    </row>
    <row r="66" spans="1:11" x14ac:dyDescent="0.25">
      <c r="A66" s="427">
        <v>81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</row>
    <row r="67" spans="1:11" ht="63" customHeight="1" x14ac:dyDescent="0.25">
      <c r="A67" s="436" t="s">
        <v>71</v>
      </c>
      <c r="B67" s="436"/>
      <c r="C67" s="436"/>
    </row>
    <row r="68" spans="1:11" ht="41.4" x14ac:dyDescent="0.25">
      <c r="A68" s="55" t="s">
        <v>1</v>
      </c>
      <c r="B68" s="55" t="s">
        <v>70</v>
      </c>
      <c r="C68" s="55" t="s">
        <v>69</v>
      </c>
    </row>
    <row r="69" spans="1:11" x14ac:dyDescent="0.25">
      <c r="A69" s="47" t="s">
        <v>68</v>
      </c>
      <c r="B69" s="52"/>
      <c r="C69" s="52"/>
    </row>
    <row r="70" spans="1:11" x14ac:dyDescent="0.25">
      <c r="A70" s="49" t="s">
        <v>67</v>
      </c>
      <c r="B70" s="53"/>
      <c r="C70" s="53"/>
    </row>
    <row r="71" spans="1:11" ht="27.6" x14ac:dyDescent="0.25">
      <c r="A71" s="54" t="s">
        <v>66</v>
      </c>
      <c r="B71" s="53"/>
      <c r="C71" s="53"/>
    </row>
    <row r="72" spans="1:11" x14ac:dyDescent="0.25">
      <c r="A72" s="54" t="s">
        <v>65</v>
      </c>
      <c r="B72" s="53"/>
      <c r="C72" s="53"/>
    </row>
    <row r="73" spans="1:11" ht="27.6" x14ac:dyDescent="0.25">
      <c r="A73" s="54" t="s">
        <v>64</v>
      </c>
      <c r="B73" s="53"/>
      <c r="C73" s="53"/>
    </row>
    <row r="74" spans="1:11" ht="27.6" x14ac:dyDescent="0.25">
      <c r="A74" s="47" t="s">
        <v>63</v>
      </c>
      <c r="B74" s="52">
        <f>ROUND(B71+B72+B73,0)</f>
        <v>0</v>
      </c>
      <c r="C74" s="52">
        <f>ROUND(C71+C72+C73,0)</f>
        <v>0</v>
      </c>
    </row>
    <row r="75" spans="1:11" x14ac:dyDescent="0.25">
      <c r="A75" s="51" t="s">
        <v>62</v>
      </c>
      <c r="B75" s="50"/>
      <c r="C75" s="50"/>
    </row>
    <row r="76" spans="1:11" x14ac:dyDescent="0.25">
      <c r="A76" s="49" t="s">
        <v>61</v>
      </c>
      <c r="B76" s="48"/>
      <c r="C76" s="48"/>
    </row>
    <row r="77" spans="1:11" x14ac:dyDescent="0.25">
      <c r="A77" s="47" t="s">
        <v>12</v>
      </c>
      <c r="B77" s="46">
        <f>ROUND(B74*B75+B76,0)</f>
        <v>0</v>
      </c>
      <c r="C77" s="46">
        <f>ROUND(C74*C75+C76,0)</f>
        <v>0</v>
      </c>
    </row>
    <row r="78" spans="1:11" x14ac:dyDescent="0.25">
      <c r="A78" s="51" t="s">
        <v>62</v>
      </c>
      <c r="B78" s="50"/>
      <c r="C78" s="50"/>
    </row>
    <row r="79" spans="1:11" x14ac:dyDescent="0.25">
      <c r="A79" s="49" t="s">
        <v>61</v>
      </c>
      <c r="B79" s="48"/>
      <c r="C79" s="48"/>
    </row>
    <row r="80" spans="1:11" ht="27.6" x14ac:dyDescent="0.25">
      <c r="A80" s="47" t="s">
        <v>13</v>
      </c>
      <c r="B80" s="46">
        <f>ROUND(B77*B78+B79,0)</f>
        <v>0</v>
      </c>
      <c r="C80" s="46">
        <f>ROUND(C77*C78+C79,0)</f>
        <v>0</v>
      </c>
    </row>
    <row r="81" spans="1:3" x14ac:dyDescent="0.25">
      <c r="A81" s="51" t="s">
        <v>62</v>
      </c>
      <c r="B81" s="50"/>
      <c r="C81" s="50"/>
    </row>
    <row r="82" spans="1:3" x14ac:dyDescent="0.25">
      <c r="A82" s="49" t="s">
        <v>61</v>
      </c>
      <c r="B82" s="48"/>
      <c r="C82" s="48"/>
    </row>
    <row r="83" spans="1:3" ht="27.6" x14ac:dyDescent="0.25">
      <c r="A83" s="47" t="s">
        <v>14</v>
      </c>
      <c r="B83" s="46">
        <f>ROUND(B80*B81+B82,0)</f>
        <v>0</v>
      </c>
      <c r="C83" s="46">
        <f>ROUND(C80*C81+C82,0)</f>
        <v>0</v>
      </c>
    </row>
  </sheetData>
  <mergeCells count="15">
    <mergeCell ref="A66:K66"/>
    <mergeCell ref="A67:C67"/>
    <mergeCell ref="A50:A51"/>
    <mergeCell ref="A33:A34"/>
    <mergeCell ref="A38:A39"/>
    <mergeCell ref="A43:A44"/>
    <mergeCell ref="A47:K47"/>
    <mergeCell ref="B50:G50"/>
    <mergeCell ref="A1:K1"/>
    <mergeCell ref="A3:K3"/>
    <mergeCell ref="A5:A6"/>
    <mergeCell ref="B5:B6"/>
    <mergeCell ref="A20:A21"/>
    <mergeCell ref="I2:K2"/>
    <mergeCell ref="C5:K5"/>
  </mergeCells>
  <printOptions horizontalCentered="1"/>
  <pageMargins left="0" right="0" top="0.31496062992125984" bottom="0.27559055118110237" header="0.31496062992125984" footer="0.31496062992125984"/>
  <pageSetup paperSize="9" scale="83" orientation="landscape" r:id="rId1"/>
  <headerFooter alignWithMargins="0"/>
  <rowBreaks count="3" manualBreakCount="3">
    <brk id="29" max="10" man="1"/>
    <brk id="46" max="10" man="1"/>
    <brk id="6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57.44140625" style="1" customWidth="1"/>
    <col min="2" max="2" width="14" style="1" customWidth="1"/>
    <col min="3" max="4" width="15.6640625" style="1" customWidth="1"/>
    <col min="5" max="16384" width="9.109375" style="1"/>
  </cols>
  <sheetData>
    <row r="1" spans="1:4" ht="15" customHeight="1" x14ac:dyDescent="0.25">
      <c r="A1" s="416">
        <v>82</v>
      </c>
      <c r="B1" s="416"/>
      <c r="C1" s="416"/>
      <c r="D1" s="416"/>
    </row>
    <row r="2" spans="1:4" ht="26.4" x14ac:dyDescent="0.25">
      <c r="D2" s="119" t="s">
        <v>143</v>
      </c>
    </row>
    <row r="3" spans="1:4" ht="41.25" customHeight="1" x14ac:dyDescent="0.25">
      <c r="A3" s="417" t="s">
        <v>142</v>
      </c>
      <c r="B3" s="417"/>
      <c r="C3" s="417"/>
      <c r="D3" s="417"/>
    </row>
    <row r="4" spans="1:4" ht="15" customHeight="1" x14ac:dyDescent="0.25">
      <c r="D4" s="2" t="s">
        <v>0</v>
      </c>
    </row>
    <row r="5" spans="1:4" ht="12.75" customHeight="1" x14ac:dyDescent="0.25">
      <c r="A5" s="438" t="s">
        <v>1</v>
      </c>
      <c r="B5" s="438" t="s">
        <v>58</v>
      </c>
      <c r="C5" s="440" t="s">
        <v>57</v>
      </c>
      <c r="D5" s="440"/>
    </row>
    <row r="6" spans="1:4" ht="60.75" customHeight="1" x14ac:dyDescent="0.25">
      <c r="A6" s="439"/>
      <c r="B6" s="439"/>
      <c r="C6" s="3" t="s">
        <v>141</v>
      </c>
      <c r="D6" s="118" t="s">
        <v>140</v>
      </c>
    </row>
    <row r="7" spans="1:4" ht="27.6" x14ac:dyDescent="0.25">
      <c r="A7" s="7" t="s">
        <v>51</v>
      </c>
      <c r="B7" s="8">
        <f>C7+D7</f>
        <v>0</v>
      </c>
      <c r="C7" s="8">
        <f>C8</f>
        <v>0</v>
      </c>
      <c r="D7" s="8">
        <f>D8+D9</f>
        <v>0</v>
      </c>
    </row>
    <row r="8" spans="1:4" ht="27.6" x14ac:dyDescent="0.25">
      <c r="A8" s="117" t="s">
        <v>127</v>
      </c>
      <c r="B8" s="8">
        <f>C8+D8</f>
        <v>0</v>
      </c>
      <c r="C8" s="8"/>
      <c r="D8" s="8"/>
    </row>
    <row r="9" spans="1:4" x14ac:dyDescent="0.25">
      <c r="A9" s="117" t="s">
        <v>126</v>
      </c>
      <c r="B9" s="8">
        <f>D9</f>
        <v>0</v>
      </c>
      <c r="C9" s="8" t="s">
        <v>19</v>
      </c>
      <c r="D9" s="8"/>
    </row>
    <row r="10" spans="1:4" ht="27.6" x14ac:dyDescent="0.25">
      <c r="A10" s="5" t="s">
        <v>139</v>
      </c>
      <c r="B10" s="6">
        <f>C10+D10</f>
        <v>0</v>
      </c>
      <c r="C10" s="6"/>
      <c r="D10" s="6"/>
    </row>
    <row r="11" spans="1:4" x14ac:dyDescent="0.25">
      <c r="A11" s="9" t="s">
        <v>138</v>
      </c>
      <c r="B11" s="6"/>
      <c r="C11" s="6"/>
      <c r="D11" s="6"/>
    </row>
    <row r="12" spans="1:4" s="113" customFormat="1" ht="27.6" x14ac:dyDescent="0.25">
      <c r="A12" s="116" t="s">
        <v>137</v>
      </c>
      <c r="B12" s="115">
        <f>C12+D12</f>
        <v>0</v>
      </c>
      <c r="C12" s="115"/>
      <c r="D12" s="115"/>
    </row>
    <row r="13" spans="1:4" s="113" customFormat="1" ht="27.6" x14ac:dyDescent="0.25">
      <c r="A13" s="116" t="s">
        <v>136</v>
      </c>
      <c r="B13" s="115">
        <f>C13+D13</f>
        <v>0</v>
      </c>
      <c r="C13" s="115"/>
      <c r="D13" s="115"/>
    </row>
    <row r="14" spans="1:4" s="113" customFormat="1" ht="41.4" x14ac:dyDescent="0.25">
      <c r="A14" s="5" t="s">
        <v>135</v>
      </c>
      <c r="B14" s="6">
        <f>C14+D14</f>
        <v>0</v>
      </c>
      <c r="C14" s="115"/>
      <c r="D14" s="115"/>
    </row>
    <row r="15" spans="1:4" s="113" customFormat="1" x14ac:dyDescent="0.25">
      <c r="A15" s="9" t="s">
        <v>134</v>
      </c>
      <c r="B15" s="115" t="s">
        <v>19</v>
      </c>
      <c r="C15" s="10">
        <f>IF((C10-C12-C13)=0,0,C14/(C10-C12-C13))</f>
        <v>0</v>
      </c>
      <c r="D15" s="10">
        <f>IF((D10-D12-D13)=0,0,D14/(D10-D12-D13))</f>
        <v>0</v>
      </c>
    </row>
    <row r="16" spans="1:4" x14ac:dyDescent="0.25">
      <c r="A16" s="5" t="s">
        <v>133</v>
      </c>
      <c r="B16" s="6" t="s">
        <v>19</v>
      </c>
      <c r="C16" s="6" t="s">
        <v>19</v>
      </c>
      <c r="D16" s="6"/>
    </row>
    <row r="17" spans="1:4" x14ac:dyDescent="0.25">
      <c r="A17" s="5" t="s">
        <v>132</v>
      </c>
      <c r="B17" s="6" t="s">
        <v>19</v>
      </c>
      <c r="C17" s="6" t="s">
        <v>19</v>
      </c>
      <c r="D17" s="6"/>
    </row>
    <row r="18" spans="1:4" ht="27.6" x14ac:dyDescent="0.25">
      <c r="A18" s="5" t="s">
        <v>131</v>
      </c>
      <c r="B18" s="6" t="s">
        <v>19</v>
      </c>
      <c r="C18" s="6" t="s">
        <v>19</v>
      </c>
      <c r="D18" s="6"/>
    </row>
    <row r="19" spans="1:4" x14ac:dyDescent="0.25">
      <c r="A19" s="5" t="s">
        <v>130</v>
      </c>
      <c r="B19" s="6" t="s">
        <v>19</v>
      </c>
      <c r="C19" s="6"/>
      <c r="D19" s="6"/>
    </row>
    <row r="20" spans="1:4" x14ac:dyDescent="0.25">
      <c r="A20" s="5" t="s">
        <v>129</v>
      </c>
      <c r="B20" s="6">
        <f>C20+D20</f>
        <v>0</v>
      </c>
      <c r="C20" s="6"/>
      <c r="D20" s="6"/>
    </row>
    <row r="21" spans="1:4" x14ac:dyDescent="0.25">
      <c r="A21" s="5" t="s">
        <v>128</v>
      </c>
      <c r="B21" s="6">
        <f>C21+D21</f>
        <v>0</v>
      </c>
      <c r="C21" s="6">
        <f>C22</f>
        <v>0</v>
      </c>
      <c r="D21" s="6">
        <f>D22+D23</f>
        <v>0</v>
      </c>
    </row>
    <row r="22" spans="1:4" s="113" customFormat="1" ht="27.6" x14ac:dyDescent="0.25">
      <c r="A22" s="11" t="s">
        <v>127</v>
      </c>
      <c r="B22" s="6">
        <f>C22+D22</f>
        <v>0</v>
      </c>
      <c r="C22" s="6"/>
      <c r="D22" s="6"/>
    </row>
    <row r="23" spans="1:4" s="113" customFormat="1" x14ac:dyDescent="0.25">
      <c r="A23" s="11" t="s">
        <v>126</v>
      </c>
      <c r="B23" s="6">
        <f>D23</f>
        <v>0</v>
      </c>
      <c r="C23" s="6" t="s">
        <v>19</v>
      </c>
      <c r="D23" s="6"/>
    </row>
    <row r="24" spans="1:4" ht="27.6" x14ac:dyDescent="0.25">
      <c r="A24" s="9" t="s">
        <v>122</v>
      </c>
      <c r="B24" s="110" t="s">
        <v>19</v>
      </c>
      <c r="C24" s="10"/>
      <c r="D24" s="10"/>
    </row>
    <row r="25" spans="1:4" x14ac:dyDescent="0.25">
      <c r="A25" s="9" t="s">
        <v>101</v>
      </c>
      <c r="B25" s="110" t="s">
        <v>19</v>
      </c>
      <c r="C25" s="10"/>
      <c r="D25" s="10"/>
    </row>
    <row r="26" spans="1:4" x14ac:dyDescent="0.25">
      <c r="A26" s="5" t="s">
        <v>6</v>
      </c>
      <c r="B26" s="6">
        <f t="shared" ref="B26:B34" si="0">C26+D26</f>
        <v>0</v>
      </c>
      <c r="C26" s="6">
        <f>C21*C24*C25*C15</f>
        <v>0</v>
      </c>
      <c r="D26" s="6">
        <f>D21*D24*D25*D15</f>
        <v>0</v>
      </c>
    </row>
    <row r="27" spans="1:4" x14ac:dyDescent="0.25">
      <c r="A27" s="7" t="s">
        <v>7</v>
      </c>
      <c r="B27" s="109">
        <f t="shared" si="0"/>
        <v>0</v>
      </c>
      <c r="C27" s="109">
        <f>C28+C29+C30+C33+C31+C32</f>
        <v>0</v>
      </c>
      <c r="D27" s="109">
        <f>D28+D29+D30+D33+D31+D32</f>
        <v>0</v>
      </c>
    </row>
    <row r="28" spans="1:4" x14ac:dyDescent="0.25">
      <c r="A28" s="11" t="s">
        <v>15</v>
      </c>
      <c r="B28" s="111">
        <f t="shared" si="0"/>
        <v>0</v>
      </c>
      <c r="C28" s="111"/>
      <c r="D28" s="111"/>
    </row>
    <row r="29" spans="1:4" x14ac:dyDescent="0.25">
      <c r="A29" s="11" t="s">
        <v>16</v>
      </c>
      <c r="B29" s="111">
        <f t="shared" si="0"/>
        <v>0</v>
      </c>
      <c r="C29" s="111"/>
      <c r="D29" s="111"/>
    </row>
    <row r="30" spans="1:4" x14ac:dyDescent="0.25">
      <c r="A30" s="11" t="s">
        <v>9</v>
      </c>
      <c r="B30" s="111">
        <f t="shared" si="0"/>
        <v>0</v>
      </c>
      <c r="C30" s="111"/>
      <c r="D30" s="111"/>
    </row>
    <row r="31" spans="1:4" x14ac:dyDescent="0.25">
      <c r="A31" s="11" t="s">
        <v>125</v>
      </c>
      <c r="B31" s="111">
        <f t="shared" si="0"/>
        <v>0</v>
      </c>
      <c r="C31" s="111"/>
      <c r="D31" s="111"/>
    </row>
    <row r="32" spans="1:4" x14ac:dyDescent="0.25">
      <c r="A32" s="11" t="s">
        <v>42</v>
      </c>
      <c r="B32" s="111">
        <f t="shared" si="0"/>
        <v>0</v>
      </c>
      <c r="C32" s="111"/>
      <c r="D32" s="111"/>
    </row>
    <row r="33" spans="1:4" ht="27.6" x14ac:dyDescent="0.25">
      <c r="A33" s="11" t="s">
        <v>124</v>
      </c>
      <c r="B33" s="111">
        <f t="shared" si="0"/>
        <v>0</v>
      </c>
      <c r="C33" s="111"/>
      <c r="D33" s="111"/>
    </row>
    <row r="34" spans="1:4" ht="27.6" x14ac:dyDescent="0.25">
      <c r="A34" s="7" t="s">
        <v>41</v>
      </c>
      <c r="B34" s="109">
        <f t="shared" si="0"/>
        <v>0</v>
      </c>
      <c r="C34" s="109">
        <f>ROUND(C26+C27,0)</f>
        <v>0</v>
      </c>
      <c r="D34" s="109">
        <f>ROUND(D26+D27,0)</f>
        <v>0</v>
      </c>
    </row>
    <row r="35" spans="1:4" ht="27.6" x14ac:dyDescent="0.25">
      <c r="A35" s="9" t="s">
        <v>122</v>
      </c>
      <c r="B35" s="110" t="s">
        <v>19</v>
      </c>
      <c r="C35" s="10"/>
      <c r="D35" s="10"/>
    </row>
    <row r="36" spans="1:4" s="113" customFormat="1" ht="27.6" x14ac:dyDescent="0.25">
      <c r="A36" s="9" t="s">
        <v>121</v>
      </c>
      <c r="B36" s="110" t="s">
        <v>19</v>
      </c>
      <c r="C36" s="114"/>
      <c r="D36" s="114"/>
    </row>
    <row r="37" spans="1:4" x14ac:dyDescent="0.25">
      <c r="A37" s="9" t="s">
        <v>123</v>
      </c>
      <c r="B37" s="110" t="s">
        <v>19</v>
      </c>
      <c r="C37" s="112"/>
      <c r="D37" s="112"/>
    </row>
    <row r="38" spans="1:4" x14ac:dyDescent="0.25">
      <c r="A38" s="5" t="s">
        <v>39</v>
      </c>
      <c r="B38" s="111">
        <f>C38+D38</f>
        <v>0</v>
      </c>
      <c r="C38" s="111"/>
      <c r="D38" s="111"/>
    </row>
    <row r="39" spans="1:4" x14ac:dyDescent="0.25">
      <c r="A39" s="7" t="s">
        <v>12</v>
      </c>
      <c r="B39" s="109">
        <f>C39+D39</f>
        <v>0</v>
      </c>
      <c r="C39" s="109">
        <f>ROUND((C34*C35*C37*C36)+C38,0)</f>
        <v>0</v>
      </c>
      <c r="D39" s="109">
        <f>ROUND((D34*D35*D37*D36)+D38,0)</f>
        <v>0</v>
      </c>
    </row>
    <row r="40" spans="1:4" ht="27.6" x14ac:dyDescent="0.25">
      <c r="A40" s="9" t="s">
        <v>122</v>
      </c>
      <c r="B40" s="110" t="s">
        <v>19</v>
      </c>
      <c r="C40" s="10"/>
      <c r="D40" s="10"/>
    </row>
    <row r="41" spans="1:4" ht="27.6" x14ac:dyDescent="0.25">
      <c r="A41" s="9" t="s">
        <v>121</v>
      </c>
      <c r="B41" s="110"/>
      <c r="C41" s="10"/>
      <c r="D41" s="10"/>
    </row>
    <row r="42" spans="1:4" x14ac:dyDescent="0.25">
      <c r="A42" s="5" t="s">
        <v>39</v>
      </c>
      <c r="B42" s="6">
        <f>C42+D42</f>
        <v>0</v>
      </c>
      <c r="C42" s="6"/>
      <c r="D42" s="6"/>
    </row>
    <row r="43" spans="1:4" x14ac:dyDescent="0.25">
      <c r="A43" s="7" t="s">
        <v>13</v>
      </c>
      <c r="B43" s="109">
        <f>C43+D43</f>
        <v>0</v>
      </c>
      <c r="C43" s="109">
        <f>ROUND(C39*C40*C41+C42,0)</f>
        <v>0</v>
      </c>
      <c r="D43" s="109">
        <f>ROUND(D39*D40*D41+D42,0)</f>
        <v>0</v>
      </c>
    </row>
    <row r="44" spans="1:4" ht="27.6" x14ac:dyDescent="0.25">
      <c r="A44" s="9" t="s">
        <v>122</v>
      </c>
      <c r="B44" s="110" t="s">
        <v>19</v>
      </c>
      <c r="C44" s="10"/>
      <c r="D44" s="10"/>
    </row>
    <row r="45" spans="1:4" ht="27.6" x14ac:dyDescent="0.25">
      <c r="A45" s="9" t="s">
        <v>121</v>
      </c>
      <c r="B45" s="110"/>
      <c r="C45" s="10"/>
      <c r="D45" s="10"/>
    </row>
    <row r="46" spans="1:4" x14ac:dyDescent="0.25">
      <c r="A46" s="5" t="s">
        <v>39</v>
      </c>
      <c r="B46" s="6">
        <f>C46+D46</f>
        <v>0</v>
      </c>
      <c r="C46" s="6"/>
      <c r="D46" s="6"/>
    </row>
    <row r="47" spans="1:4" x14ac:dyDescent="0.25">
      <c r="A47" s="7" t="s">
        <v>14</v>
      </c>
      <c r="B47" s="109">
        <f>C47+D47</f>
        <v>0</v>
      </c>
      <c r="C47" s="109">
        <f>ROUND(C43*C44*C45+C46,0)</f>
        <v>0</v>
      </c>
      <c r="D47" s="109">
        <f>ROUND(D43*D44*D45+D46,0)</f>
        <v>0</v>
      </c>
    </row>
    <row r="49" spans="1:1" x14ac:dyDescent="0.25">
      <c r="A49" s="108" t="s">
        <v>120</v>
      </c>
    </row>
  </sheetData>
  <mergeCells count="5">
    <mergeCell ref="A1:D1"/>
    <mergeCell ref="A3:D3"/>
    <mergeCell ref="A5:A6"/>
    <mergeCell ref="B5:B6"/>
    <mergeCell ref="C5:D5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  <rowBreaks count="1" manualBreakCount="1">
    <brk id="34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64" style="1" customWidth="1"/>
    <col min="2" max="2" width="16.6640625" style="1" customWidth="1"/>
    <col min="3" max="16384" width="9.109375" style="1"/>
  </cols>
  <sheetData>
    <row r="1" spans="1:4" x14ac:dyDescent="0.25">
      <c r="A1" s="416">
        <v>84</v>
      </c>
      <c r="B1" s="416"/>
    </row>
    <row r="2" spans="1:4" ht="26.4" x14ac:dyDescent="0.25">
      <c r="B2" s="119" t="s">
        <v>150</v>
      </c>
    </row>
    <row r="3" spans="1:4" ht="37.5" customHeight="1" x14ac:dyDescent="0.25">
      <c r="A3" s="417" t="s">
        <v>149</v>
      </c>
      <c r="B3" s="417"/>
    </row>
    <row r="4" spans="1:4" x14ac:dyDescent="0.25">
      <c r="B4" s="2" t="s">
        <v>0</v>
      </c>
    </row>
    <row r="5" spans="1:4" ht="27.6" x14ac:dyDescent="0.25">
      <c r="A5" s="3" t="s">
        <v>1</v>
      </c>
      <c r="B5" s="3" t="s">
        <v>148</v>
      </c>
      <c r="D5" s="4"/>
    </row>
    <row r="6" spans="1:4" ht="27.6" x14ac:dyDescent="0.25">
      <c r="A6" s="7" t="s">
        <v>51</v>
      </c>
      <c r="B6" s="111"/>
    </row>
    <row r="7" spans="1:4" ht="27.6" x14ac:dyDescent="0.25">
      <c r="A7" s="5" t="s">
        <v>147</v>
      </c>
      <c r="B7" s="6"/>
    </row>
    <row r="8" spans="1:4" ht="27.6" x14ac:dyDescent="0.25">
      <c r="A8" s="5" t="s">
        <v>146</v>
      </c>
      <c r="B8" s="6"/>
    </row>
    <row r="9" spans="1:4" x14ac:dyDescent="0.25">
      <c r="A9" s="9" t="s">
        <v>134</v>
      </c>
      <c r="B9" s="10">
        <f>IF(B7=0,0,B8/B7)</f>
        <v>0</v>
      </c>
    </row>
    <row r="10" spans="1:4" x14ac:dyDescent="0.25">
      <c r="A10" s="5" t="s">
        <v>130</v>
      </c>
      <c r="B10" s="6"/>
    </row>
    <row r="11" spans="1:4" x14ac:dyDescent="0.25">
      <c r="A11" s="5" t="s">
        <v>145</v>
      </c>
      <c r="B11" s="6"/>
    </row>
    <row r="12" spans="1:4" x14ac:dyDescent="0.25">
      <c r="A12" s="5" t="s">
        <v>144</v>
      </c>
      <c r="B12" s="6"/>
    </row>
    <row r="13" spans="1:4" ht="27.6" x14ac:dyDescent="0.25">
      <c r="A13" s="9" t="s">
        <v>122</v>
      </c>
      <c r="B13" s="10"/>
    </row>
    <row r="14" spans="1:4" x14ac:dyDescent="0.25">
      <c r="A14" s="9" t="s">
        <v>5</v>
      </c>
      <c r="B14" s="10"/>
    </row>
    <row r="15" spans="1:4" x14ac:dyDescent="0.25">
      <c r="A15" s="5" t="s">
        <v>6</v>
      </c>
      <c r="B15" s="111">
        <f>B12*B13*B14*B9</f>
        <v>0</v>
      </c>
    </row>
    <row r="16" spans="1:4" x14ac:dyDescent="0.25">
      <c r="A16" s="7" t="s">
        <v>7</v>
      </c>
      <c r="B16" s="109">
        <f>B19+B22+B17+B18+B20+B21</f>
        <v>0</v>
      </c>
    </row>
    <row r="17" spans="1:2" x14ac:dyDescent="0.25">
      <c r="A17" s="11" t="s">
        <v>15</v>
      </c>
      <c r="B17" s="111"/>
    </row>
    <row r="18" spans="1:2" x14ac:dyDescent="0.25">
      <c r="A18" s="11" t="s">
        <v>16</v>
      </c>
      <c r="B18" s="111"/>
    </row>
    <row r="19" spans="1:2" x14ac:dyDescent="0.25">
      <c r="A19" s="11" t="s">
        <v>9</v>
      </c>
      <c r="B19" s="111"/>
    </row>
    <row r="20" spans="1:2" x14ac:dyDescent="0.25">
      <c r="A20" s="11" t="s">
        <v>125</v>
      </c>
      <c r="B20" s="111"/>
    </row>
    <row r="21" spans="1:2" x14ac:dyDescent="0.25">
      <c r="A21" s="11" t="s">
        <v>42</v>
      </c>
      <c r="B21" s="111"/>
    </row>
    <row r="22" spans="1:2" ht="27.6" x14ac:dyDescent="0.25">
      <c r="A22" s="11" t="s">
        <v>10</v>
      </c>
      <c r="B22" s="6"/>
    </row>
    <row r="23" spans="1:2" x14ac:dyDescent="0.25">
      <c r="A23" s="7" t="s">
        <v>41</v>
      </c>
      <c r="B23" s="109">
        <f>ROUND(B15+B16,0)</f>
        <v>0</v>
      </c>
    </row>
    <row r="24" spans="1:2" ht="27.6" x14ac:dyDescent="0.25">
      <c r="A24" s="9" t="s">
        <v>122</v>
      </c>
      <c r="B24" s="10"/>
    </row>
    <row r="25" spans="1:2" ht="27.6" x14ac:dyDescent="0.25">
      <c r="A25" s="9" t="s">
        <v>121</v>
      </c>
      <c r="B25" s="111"/>
    </row>
    <row r="26" spans="1:2" x14ac:dyDescent="0.25">
      <c r="A26" s="9" t="s">
        <v>134</v>
      </c>
      <c r="B26" s="10"/>
    </row>
    <row r="27" spans="1:2" x14ac:dyDescent="0.25">
      <c r="A27" s="5" t="s">
        <v>39</v>
      </c>
      <c r="B27" s="111"/>
    </row>
    <row r="28" spans="1:2" x14ac:dyDescent="0.25">
      <c r="A28" s="7" t="s">
        <v>12</v>
      </c>
      <c r="B28" s="109">
        <f>ROUND((B23*B24*B26*B25)+B27,0)</f>
        <v>0</v>
      </c>
    </row>
    <row r="29" spans="1:2" ht="27.6" x14ac:dyDescent="0.25">
      <c r="A29" s="9" t="s">
        <v>122</v>
      </c>
      <c r="B29" s="10"/>
    </row>
    <row r="30" spans="1:2" ht="27.6" x14ac:dyDescent="0.25">
      <c r="A30" s="9" t="s">
        <v>121</v>
      </c>
      <c r="B30" s="10"/>
    </row>
    <row r="31" spans="1:2" x14ac:dyDescent="0.25">
      <c r="A31" s="5" t="s">
        <v>39</v>
      </c>
      <c r="B31" s="6"/>
    </row>
    <row r="32" spans="1:2" x14ac:dyDescent="0.25">
      <c r="A32" s="7" t="s">
        <v>13</v>
      </c>
      <c r="B32" s="109">
        <f>ROUND(B28*B29*B30+B31,0)</f>
        <v>0</v>
      </c>
    </row>
    <row r="33" spans="1:2" ht="27.6" x14ac:dyDescent="0.25">
      <c r="A33" s="9" t="s">
        <v>122</v>
      </c>
      <c r="B33" s="10"/>
    </row>
    <row r="34" spans="1:2" ht="27.6" x14ac:dyDescent="0.25">
      <c r="A34" s="9" t="s">
        <v>121</v>
      </c>
      <c r="B34" s="10"/>
    </row>
    <row r="35" spans="1:2" x14ac:dyDescent="0.25">
      <c r="A35" s="5" t="s">
        <v>39</v>
      </c>
      <c r="B35" s="6"/>
    </row>
    <row r="36" spans="1:2" x14ac:dyDescent="0.25">
      <c r="A36" s="7" t="s">
        <v>14</v>
      </c>
      <c r="B36" s="109">
        <f>ROUND(B32*B33*B34+B35,0)</f>
        <v>0</v>
      </c>
    </row>
    <row r="38" spans="1:2" x14ac:dyDescent="0.25">
      <c r="A38" s="108" t="s">
        <v>120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77" style="1" customWidth="1"/>
    <col min="2" max="2" width="16.6640625" style="1" customWidth="1"/>
    <col min="3" max="16384" width="9.109375" style="1"/>
  </cols>
  <sheetData>
    <row r="1" spans="1:2" x14ac:dyDescent="0.25">
      <c r="A1" s="416">
        <v>85</v>
      </c>
      <c r="B1" s="416"/>
    </row>
    <row r="2" spans="1:2" ht="26.4" x14ac:dyDescent="0.25">
      <c r="B2" s="119" t="s">
        <v>157</v>
      </c>
    </row>
    <row r="3" spans="1:2" ht="17.399999999999999" x14ac:dyDescent="0.25">
      <c r="A3" s="417" t="s">
        <v>156</v>
      </c>
      <c r="B3" s="417"/>
    </row>
    <row r="4" spans="1:2" x14ac:dyDescent="0.25">
      <c r="B4" s="2" t="s">
        <v>0</v>
      </c>
    </row>
    <row r="5" spans="1:2" ht="27.6" x14ac:dyDescent="0.25">
      <c r="A5" s="3" t="s">
        <v>1</v>
      </c>
      <c r="B5" s="3" t="s">
        <v>155</v>
      </c>
    </row>
    <row r="6" spans="1:2" x14ac:dyDescent="0.25">
      <c r="A6" s="7" t="s">
        <v>51</v>
      </c>
      <c r="B6" s="109"/>
    </row>
    <row r="7" spans="1:2" ht="27.6" x14ac:dyDescent="0.25">
      <c r="A7" s="5" t="s">
        <v>154</v>
      </c>
      <c r="B7" s="6"/>
    </row>
    <row r="8" spans="1:2" x14ac:dyDescent="0.25">
      <c r="A8" s="9" t="s">
        <v>138</v>
      </c>
      <c r="B8" s="6"/>
    </row>
    <row r="9" spans="1:2" s="113" customFormat="1" x14ac:dyDescent="0.25">
      <c r="A9" s="116" t="s">
        <v>137</v>
      </c>
      <c r="B9" s="115"/>
    </row>
    <row r="10" spans="1:2" s="113" customFormat="1" ht="27.6" x14ac:dyDescent="0.25">
      <c r="A10" s="5" t="s">
        <v>135</v>
      </c>
      <c r="B10" s="115"/>
    </row>
    <row r="11" spans="1:2" s="113" customFormat="1" x14ac:dyDescent="0.25">
      <c r="A11" s="9" t="s">
        <v>134</v>
      </c>
      <c r="B11" s="10">
        <f>IF((B7-B9)=0,0,B10/(B7-B9))</f>
        <v>0</v>
      </c>
    </row>
    <row r="12" spans="1:2" x14ac:dyDescent="0.25">
      <c r="A12" s="5" t="s">
        <v>153</v>
      </c>
      <c r="B12" s="6"/>
    </row>
    <row r="13" spans="1:2" x14ac:dyDescent="0.25">
      <c r="A13" s="5" t="s">
        <v>152</v>
      </c>
      <c r="B13" s="6"/>
    </row>
    <row r="14" spans="1:2" x14ac:dyDescent="0.25">
      <c r="A14" s="5" t="s">
        <v>130</v>
      </c>
      <c r="B14" s="6"/>
    </row>
    <row r="15" spans="1:2" x14ac:dyDescent="0.25">
      <c r="A15" s="5" t="s">
        <v>131</v>
      </c>
      <c r="B15" s="6"/>
    </row>
    <row r="16" spans="1:2" x14ac:dyDescent="0.25">
      <c r="A16" s="5" t="s">
        <v>151</v>
      </c>
      <c r="B16" s="6"/>
    </row>
    <row r="17" spans="1:2" x14ac:dyDescent="0.25">
      <c r="A17" s="9" t="s">
        <v>5</v>
      </c>
      <c r="B17" s="10"/>
    </row>
    <row r="18" spans="1:2" ht="27.6" x14ac:dyDescent="0.25">
      <c r="A18" s="9" t="s">
        <v>122</v>
      </c>
      <c r="B18" s="10"/>
    </row>
    <row r="19" spans="1:2" x14ac:dyDescent="0.25">
      <c r="A19" s="5" t="s">
        <v>6</v>
      </c>
      <c r="B19" s="111">
        <f>B16*B17*B18*B11</f>
        <v>0</v>
      </c>
    </row>
    <row r="20" spans="1:2" x14ac:dyDescent="0.25">
      <c r="A20" s="7" t="s">
        <v>7</v>
      </c>
      <c r="B20" s="109">
        <f>B24+B26+B21+B22+B23+B25</f>
        <v>0</v>
      </c>
    </row>
    <row r="21" spans="1:2" x14ac:dyDescent="0.25">
      <c r="A21" s="11" t="s">
        <v>15</v>
      </c>
      <c r="B21" s="111"/>
    </row>
    <row r="22" spans="1:2" x14ac:dyDescent="0.25">
      <c r="A22" s="11" t="s">
        <v>16</v>
      </c>
      <c r="B22" s="111"/>
    </row>
    <row r="23" spans="1:2" x14ac:dyDescent="0.25">
      <c r="A23" s="11" t="s">
        <v>125</v>
      </c>
      <c r="B23" s="111"/>
    </row>
    <row r="24" spans="1:2" x14ac:dyDescent="0.25">
      <c r="A24" s="11" t="s">
        <v>9</v>
      </c>
      <c r="B24" s="111"/>
    </row>
    <row r="25" spans="1:2" x14ac:dyDescent="0.25">
      <c r="A25" s="11" t="s">
        <v>42</v>
      </c>
      <c r="B25" s="111"/>
    </row>
    <row r="26" spans="1:2" ht="27.6" x14ac:dyDescent="0.25">
      <c r="A26" s="11" t="s">
        <v>10</v>
      </c>
      <c r="B26" s="6"/>
    </row>
    <row r="27" spans="1:2" x14ac:dyDescent="0.25">
      <c r="A27" s="7" t="s">
        <v>41</v>
      </c>
      <c r="B27" s="109">
        <f>ROUND(B19+B20,0)</f>
        <v>0</v>
      </c>
    </row>
    <row r="28" spans="1:2" ht="27.6" x14ac:dyDescent="0.25">
      <c r="A28" s="9" t="s">
        <v>122</v>
      </c>
      <c r="B28" s="10"/>
    </row>
    <row r="29" spans="1:2" x14ac:dyDescent="0.25">
      <c r="A29" s="9" t="s">
        <v>121</v>
      </c>
      <c r="B29" s="111"/>
    </row>
    <row r="30" spans="1:2" x14ac:dyDescent="0.25">
      <c r="A30" s="9" t="s">
        <v>134</v>
      </c>
      <c r="B30" s="10"/>
    </row>
    <row r="31" spans="1:2" x14ac:dyDescent="0.25">
      <c r="A31" s="5" t="s">
        <v>39</v>
      </c>
      <c r="B31" s="111"/>
    </row>
    <row r="32" spans="1:2" x14ac:dyDescent="0.25">
      <c r="A32" s="7" t="s">
        <v>12</v>
      </c>
      <c r="B32" s="109">
        <f>ROUND((B27*B28*B30*B29)+B31,0)</f>
        <v>0</v>
      </c>
    </row>
    <row r="33" spans="1:2" ht="27.6" x14ac:dyDescent="0.25">
      <c r="A33" s="9" t="s">
        <v>122</v>
      </c>
      <c r="B33" s="10"/>
    </row>
    <row r="34" spans="1:2" x14ac:dyDescent="0.25">
      <c r="A34" s="9" t="s">
        <v>121</v>
      </c>
      <c r="B34" s="10"/>
    </row>
    <row r="35" spans="1:2" x14ac:dyDescent="0.25">
      <c r="A35" s="5" t="s">
        <v>39</v>
      </c>
      <c r="B35" s="6"/>
    </row>
    <row r="36" spans="1:2" x14ac:dyDescent="0.25">
      <c r="A36" s="7" t="s">
        <v>13</v>
      </c>
      <c r="B36" s="109">
        <f>ROUND(B32*B33*B34+B35,0)</f>
        <v>0</v>
      </c>
    </row>
    <row r="37" spans="1:2" ht="27.6" x14ac:dyDescent="0.25">
      <c r="A37" s="9" t="s">
        <v>122</v>
      </c>
      <c r="B37" s="10"/>
    </row>
    <row r="38" spans="1:2" x14ac:dyDescent="0.25">
      <c r="A38" s="9" t="s">
        <v>121</v>
      </c>
      <c r="B38" s="10"/>
    </row>
    <row r="39" spans="1:2" x14ac:dyDescent="0.25">
      <c r="A39" s="5" t="s">
        <v>39</v>
      </c>
      <c r="B39" s="6"/>
    </row>
    <row r="40" spans="1:2" x14ac:dyDescent="0.25">
      <c r="A40" s="7" t="s">
        <v>14</v>
      </c>
      <c r="B40" s="109">
        <f>ROUND(B36*B37*B38+B39,0)</f>
        <v>0</v>
      </c>
    </row>
    <row r="42" spans="1:2" x14ac:dyDescent="0.25">
      <c r="A42" s="108" t="s">
        <v>120</v>
      </c>
    </row>
  </sheetData>
  <mergeCells count="2">
    <mergeCell ref="A1:B1"/>
    <mergeCell ref="A3:B3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view="pageBreakPreview" zoomScaleNormal="100" zoomScaleSheetLayoutView="100" workbookViewId="0">
      <selection activeCell="E6" sqref="E6"/>
    </sheetView>
  </sheetViews>
  <sheetFormatPr defaultColWidth="9.109375" defaultRowHeight="13.8" x14ac:dyDescent="0.25"/>
  <cols>
    <col min="1" max="1" width="76.5546875" style="120" customWidth="1"/>
    <col min="2" max="2" width="16" style="120" customWidth="1"/>
    <col min="3" max="3" width="36.109375" style="121" customWidth="1"/>
    <col min="4" max="16384" width="9.109375" style="120"/>
  </cols>
  <sheetData>
    <row r="1" spans="1:3" x14ac:dyDescent="0.25">
      <c r="A1" s="442">
        <v>86</v>
      </c>
      <c r="B1" s="442"/>
    </row>
    <row r="2" spans="1:3" ht="26.4" x14ac:dyDescent="0.25">
      <c r="B2" s="151" t="s">
        <v>176</v>
      </c>
    </row>
    <row r="3" spans="1:3" ht="42.75" customHeight="1" x14ac:dyDescent="0.25">
      <c r="A3" s="441" t="s">
        <v>175</v>
      </c>
      <c r="B3" s="441"/>
    </row>
    <row r="4" spans="1:3" x14ac:dyDescent="0.25">
      <c r="A4" s="150"/>
      <c r="B4" s="149" t="s">
        <v>0</v>
      </c>
    </row>
    <row r="5" spans="1:3" ht="27.6" x14ac:dyDescent="0.25">
      <c r="A5" s="148" t="s">
        <v>174</v>
      </c>
      <c r="B5" s="148" t="s">
        <v>173</v>
      </c>
      <c r="C5" s="147"/>
    </row>
    <row r="6" spans="1:3" x14ac:dyDescent="0.25">
      <c r="A6" s="146" t="s">
        <v>109</v>
      </c>
      <c r="B6" s="133"/>
      <c r="C6" s="139"/>
    </row>
    <row r="7" spans="1:3" ht="27.6" x14ac:dyDescent="0.25">
      <c r="A7" s="145" t="s">
        <v>172</v>
      </c>
      <c r="B7" s="128"/>
      <c r="C7" s="139"/>
    </row>
    <row r="8" spans="1:3" ht="27.6" x14ac:dyDescent="0.25">
      <c r="A8" s="145" t="s">
        <v>171</v>
      </c>
      <c r="B8" s="128"/>
      <c r="C8" s="139"/>
    </row>
    <row r="9" spans="1:3" x14ac:dyDescent="0.25">
      <c r="A9" s="145" t="s">
        <v>170</v>
      </c>
      <c r="B9" s="128"/>
      <c r="C9" s="139"/>
    </row>
    <row r="10" spans="1:3" x14ac:dyDescent="0.25">
      <c r="A10" s="144" t="s">
        <v>169</v>
      </c>
      <c r="B10" s="143"/>
    </row>
    <row r="11" spans="1:3" x14ac:dyDescent="0.25">
      <c r="A11" s="138" t="s">
        <v>168</v>
      </c>
      <c r="B11" s="128"/>
    </row>
    <row r="12" spans="1:3" x14ac:dyDescent="0.25">
      <c r="A12" s="135" t="s">
        <v>163</v>
      </c>
      <c r="B12" s="128"/>
      <c r="C12" s="139"/>
    </row>
    <row r="13" spans="1:3" x14ac:dyDescent="0.25">
      <c r="A13" s="135" t="s">
        <v>162</v>
      </c>
      <c r="B13" s="128"/>
      <c r="C13" s="139"/>
    </row>
    <row r="14" spans="1:3" x14ac:dyDescent="0.25">
      <c r="A14" s="136" t="s">
        <v>159</v>
      </c>
      <c r="B14" s="137">
        <f>IF(B12=0,0,B13/B12)</f>
        <v>0</v>
      </c>
      <c r="C14" s="139"/>
    </row>
    <row r="15" spans="1:3" x14ac:dyDescent="0.25">
      <c r="A15" s="135" t="s">
        <v>161</v>
      </c>
      <c r="B15" s="128"/>
      <c r="C15" s="139"/>
    </row>
    <row r="16" spans="1:3" s="141" customFormat="1" ht="14.4" x14ac:dyDescent="0.3">
      <c r="A16" s="136" t="s">
        <v>167</v>
      </c>
      <c r="B16" s="126"/>
      <c r="C16" s="142"/>
    </row>
    <row r="17" spans="1:6" x14ac:dyDescent="0.25">
      <c r="A17" s="135" t="s">
        <v>6</v>
      </c>
      <c r="B17" s="128">
        <f>B15*B16*B14</f>
        <v>0</v>
      </c>
    </row>
    <row r="18" spans="1:6" x14ac:dyDescent="0.25">
      <c r="A18" s="138" t="s">
        <v>166</v>
      </c>
      <c r="B18" s="128"/>
    </row>
    <row r="19" spans="1:6" x14ac:dyDescent="0.25">
      <c r="A19" s="135" t="s">
        <v>163</v>
      </c>
      <c r="B19" s="128"/>
      <c r="C19" s="139"/>
    </row>
    <row r="20" spans="1:6" x14ac:dyDescent="0.25">
      <c r="A20" s="135" t="s">
        <v>162</v>
      </c>
      <c r="B20" s="128"/>
      <c r="C20" s="139"/>
    </row>
    <row r="21" spans="1:6" x14ac:dyDescent="0.25">
      <c r="A21" s="136" t="s">
        <v>159</v>
      </c>
      <c r="B21" s="137">
        <f>IF(B19=0,0,B20/B19)</f>
        <v>0</v>
      </c>
      <c r="C21" s="139"/>
    </row>
    <row r="22" spans="1:6" x14ac:dyDescent="0.25">
      <c r="A22" s="135" t="s">
        <v>161</v>
      </c>
      <c r="B22" s="128"/>
      <c r="C22" s="139"/>
      <c r="F22" s="140"/>
    </row>
    <row r="23" spans="1:6" x14ac:dyDescent="0.25">
      <c r="A23" s="136" t="s">
        <v>158</v>
      </c>
      <c r="B23" s="126"/>
      <c r="F23" s="140"/>
    </row>
    <row r="24" spans="1:6" x14ac:dyDescent="0.25">
      <c r="A24" s="135" t="s">
        <v>6</v>
      </c>
      <c r="B24" s="128">
        <f>B22*B23*B21</f>
        <v>0</v>
      </c>
      <c r="F24" s="140"/>
    </row>
    <row r="25" spans="1:6" x14ac:dyDescent="0.25">
      <c r="A25" s="138" t="s">
        <v>165</v>
      </c>
      <c r="B25" s="128"/>
    </row>
    <row r="26" spans="1:6" x14ac:dyDescent="0.25">
      <c r="A26" s="135" t="s">
        <v>163</v>
      </c>
      <c r="B26" s="128"/>
      <c r="C26" s="139"/>
    </row>
    <row r="27" spans="1:6" x14ac:dyDescent="0.25">
      <c r="A27" s="135" t="s">
        <v>162</v>
      </c>
      <c r="B27" s="128"/>
      <c r="C27" s="139"/>
    </row>
    <row r="28" spans="1:6" x14ac:dyDescent="0.25">
      <c r="A28" s="136" t="s">
        <v>159</v>
      </c>
      <c r="B28" s="137">
        <f>IF(B26=0,0,B27/B26)</f>
        <v>0</v>
      </c>
      <c r="C28" s="139"/>
    </row>
    <row r="29" spans="1:6" x14ac:dyDescent="0.25">
      <c r="A29" s="135" t="s">
        <v>161</v>
      </c>
      <c r="B29" s="128"/>
      <c r="C29" s="139"/>
    </row>
    <row r="30" spans="1:6" x14ac:dyDescent="0.25">
      <c r="A30" s="136" t="s">
        <v>158</v>
      </c>
      <c r="B30" s="126"/>
    </row>
    <row r="31" spans="1:6" x14ac:dyDescent="0.25">
      <c r="A31" s="135" t="s">
        <v>6</v>
      </c>
      <c r="B31" s="128">
        <f>B29*B30*B28</f>
        <v>0</v>
      </c>
    </row>
    <row r="32" spans="1:6" x14ac:dyDescent="0.25">
      <c r="A32" s="138" t="s">
        <v>164</v>
      </c>
      <c r="B32" s="128"/>
    </row>
    <row r="33" spans="1:5" x14ac:dyDescent="0.25">
      <c r="A33" s="135" t="s">
        <v>163</v>
      </c>
      <c r="B33" s="128">
        <f>B9-B12-B19-B26</f>
        <v>0</v>
      </c>
    </row>
    <row r="34" spans="1:5" x14ac:dyDescent="0.25">
      <c r="A34" s="135" t="s">
        <v>162</v>
      </c>
      <c r="B34" s="128"/>
    </row>
    <row r="35" spans="1:5" x14ac:dyDescent="0.25">
      <c r="A35" s="136" t="s">
        <v>159</v>
      </c>
      <c r="B35" s="137">
        <f>IF(B33=0,0,B34/B33)</f>
        <v>0</v>
      </c>
    </row>
    <row r="36" spans="1:5" x14ac:dyDescent="0.25">
      <c r="A36" s="135" t="s">
        <v>161</v>
      </c>
      <c r="B36" s="128">
        <f>B6-B15-B22-B29</f>
        <v>0</v>
      </c>
    </row>
    <row r="37" spans="1:5" x14ac:dyDescent="0.25">
      <c r="A37" s="136" t="s">
        <v>158</v>
      </c>
      <c r="B37" s="126"/>
    </row>
    <row r="38" spans="1:5" x14ac:dyDescent="0.25">
      <c r="A38" s="135" t="s">
        <v>6</v>
      </c>
      <c r="B38" s="128">
        <f>B36*B37*B35</f>
        <v>0</v>
      </c>
    </row>
    <row r="39" spans="1:5" x14ac:dyDescent="0.25">
      <c r="A39" s="134" t="s">
        <v>160</v>
      </c>
      <c r="B39" s="128">
        <f>B38+B31+B24+B17</f>
        <v>0</v>
      </c>
    </row>
    <row r="40" spans="1:5" x14ac:dyDescent="0.25">
      <c r="A40" s="122" t="s">
        <v>7</v>
      </c>
      <c r="B40" s="133">
        <f>B41+B46+B42+B43+B44+B45</f>
        <v>0</v>
      </c>
    </row>
    <row r="41" spans="1:5" x14ac:dyDescent="0.25">
      <c r="A41" s="132" t="s">
        <v>15</v>
      </c>
      <c r="B41" s="128"/>
    </row>
    <row r="42" spans="1:5" x14ac:dyDescent="0.25">
      <c r="A42" s="132" t="s">
        <v>16</v>
      </c>
      <c r="B42" s="128"/>
    </row>
    <row r="43" spans="1:5" x14ac:dyDescent="0.25">
      <c r="A43" s="132" t="s">
        <v>9</v>
      </c>
      <c r="B43" s="128"/>
    </row>
    <row r="44" spans="1:5" x14ac:dyDescent="0.25">
      <c r="A44" s="132" t="s">
        <v>125</v>
      </c>
      <c r="B44" s="128"/>
    </row>
    <row r="45" spans="1:5" x14ac:dyDescent="0.25">
      <c r="A45" s="132" t="s">
        <v>42</v>
      </c>
      <c r="B45" s="128"/>
    </row>
    <row r="46" spans="1:5" ht="27.6" x14ac:dyDescent="0.25">
      <c r="A46" s="132" t="s">
        <v>10</v>
      </c>
      <c r="B46" s="128"/>
    </row>
    <row r="47" spans="1:5" ht="18.75" customHeight="1" x14ac:dyDescent="0.25">
      <c r="A47" s="122" t="s">
        <v>41</v>
      </c>
      <c r="B47" s="131">
        <f>ROUND(B39+B40,0)</f>
        <v>0</v>
      </c>
      <c r="E47" s="123"/>
    </row>
    <row r="48" spans="1:5" x14ac:dyDescent="0.25">
      <c r="A48" s="127" t="s">
        <v>158</v>
      </c>
      <c r="B48" s="126"/>
    </row>
    <row r="49" spans="1:5" x14ac:dyDescent="0.25">
      <c r="A49" s="127" t="s">
        <v>121</v>
      </c>
      <c r="B49" s="130"/>
    </row>
    <row r="50" spans="1:5" x14ac:dyDescent="0.25">
      <c r="A50" s="127" t="s">
        <v>159</v>
      </c>
      <c r="B50" s="129"/>
    </row>
    <row r="51" spans="1:5" x14ac:dyDescent="0.25">
      <c r="A51" s="125" t="s">
        <v>39</v>
      </c>
      <c r="B51" s="128"/>
      <c r="E51" s="123"/>
    </row>
    <row r="52" spans="1:5" x14ac:dyDescent="0.25">
      <c r="A52" s="122" t="s">
        <v>12</v>
      </c>
      <c r="B52" s="52">
        <f>ROUND((B47*B48*B50*B49)+B51,0)</f>
        <v>0</v>
      </c>
    </row>
    <row r="53" spans="1:5" x14ac:dyDescent="0.25">
      <c r="A53" s="127" t="s">
        <v>158</v>
      </c>
      <c r="B53" s="126"/>
    </row>
    <row r="54" spans="1:5" x14ac:dyDescent="0.25">
      <c r="A54" s="127" t="s">
        <v>121</v>
      </c>
      <c r="B54" s="126"/>
    </row>
    <row r="55" spans="1:5" x14ac:dyDescent="0.25">
      <c r="A55" s="125" t="s">
        <v>39</v>
      </c>
      <c r="B55" s="124"/>
      <c r="E55" s="123"/>
    </row>
    <row r="56" spans="1:5" x14ac:dyDescent="0.25">
      <c r="A56" s="122" t="s">
        <v>13</v>
      </c>
      <c r="B56" s="52">
        <f>ROUND(B52*B53*B54+B55,0)</f>
        <v>0</v>
      </c>
    </row>
    <row r="57" spans="1:5" x14ac:dyDescent="0.25">
      <c r="A57" s="127" t="s">
        <v>158</v>
      </c>
      <c r="B57" s="126"/>
    </row>
    <row r="58" spans="1:5" x14ac:dyDescent="0.25">
      <c r="A58" s="127" t="s">
        <v>121</v>
      </c>
      <c r="B58" s="126"/>
    </row>
    <row r="59" spans="1:5" x14ac:dyDescent="0.25">
      <c r="A59" s="125" t="s">
        <v>39</v>
      </c>
      <c r="B59" s="124"/>
      <c r="E59" s="123"/>
    </row>
    <row r="60" spans="1:5" x14ac:dyDescent="0.25">
      <c r="A60" s="122" t="s">
        <v>14</v>
      </c>
      <c r="B60" s="52">
        <f>ROUND(B56*B57*B58+B59,0)</f>
        <v>0</v>
      </c>
    </row>
  </sheetData>
  <mergeCells count="2">
    <mergeCell ref="A3:B3"/>
    <mergeCell ref="A1:B1"/>
  </mergeCells>
  <printOptions horizontalCentered="1"/>
  <pageMargins left="0" right="0" top="0" bottom="0" header="0" footer="0"/>
  <pageSetup paperSize="9" orientation="portrait" horizontalDpi="300" verticalDpi="300" r:id="rId1"/>
  <headerFooter alignWithMargins="0"/>
  <rowBreaks count="1" manualBreakCount="1">
    <brk id="47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Normal="100" zoomScaleSheetLayoutView="100" workbookViewId="0">
      <selection activeCell="E3" sqref="E3"/>
    </sheetView>
  </sheetViews>
  <sheetFormatPr defaultColWidth="10.109375" defaultRowHeight="14.4" customHeight="1" x14ac:dyDescent="0.25"/>
  <cols>
    <col min="1" max="1" width="40.44140625" style="152" customWidth="1"/>
    <col min="2" max="2" width="21.33203125" style="152" customWidth="1"/>
    <col min="3" max="4" width="14.88671875" style="152" customWidth="1"/>
    <col min="5" max="5" width="14.109375" style="152" customWidth="1"/>
    <col min="6" max="6" width="19.109375" style="152" customWidth="1"/>
    <col min="7" max="7" width="16" style="152" customWidth="1"/>
    <col min="8" max="8" width="15.5546875" style="152" customWidth="1"/>
    <col min="9" max="9" width="19.33203125" style="152" customWidth="1"/>
    <col min="10" max="10" width="15.5546875" style="152" customWidth="1"/>
    <col min="11" max="16384" width="10.109375" style="152"/>
  </cols>
  <sheetData>
    <row r="1" spans="1:13" ht="15.6" x14ac:dyDescent="0.25">
      <c r="A1" s="443">
        <v>88</v>
      </c>
      <c r="B1" s="443"/>
      <c r="C1" s="443"/>
      <c r="D1" s="443"/>
      <c r="E1" s="443"/>
      <c r="F1" s="443"/>
      <c r="G1" s="443"/>
      <c r="H1" s="443"/>
      <c r="I1" s="443"/>
      <c r="J1" s="443"/>
      <c r="K1" s="187"/>
      <c r="L1" s="187"/>
      <c r="M1" s="187"/>
    </row>
    <row r="2" spans="1:13" ht="46.5" customHeight="1" x14ac:dyDescent="0.25">
      <c r="A2" s="184"/>
      <c r="B2" s="184"/>
      <c r="C2" s="184"/>
      <c r="D2" s="184"/>
      <c r="E2" s="184"/>
      <c r="F2" s="184"/>
      <c r="G2" s="184"/>
      <c r="I2" s="445" t="s">
        <v>202</v>
      </c>
      <c r="J2" s="445"/>
      <c r="L2" s="186"/>
      <c r="M2" s="186"/>
    </row>
    <row r="3" spans="1:13" ht="39.75" customHeight="1" x14ac:dyDescent="0.25">
      <c r="A3" s="444" t="s">
        <v>201</v>
      </c>
      <c r="B3" s="444"/>
      <c r="C3" s="444"/>
      <c r="D3" s="444"/>
      <c r="E3" s="444"/>
      <c r="F3" s="444"/>
      <c r="G3" s="444"/>
      <c r="H3" s="444"/>
      <c r="I3" s="444"/>
      <c r="J3" s="444"/>
      <c r="K3" s="185"/>
      <c r="L3" s="185"/>
      <c r="M3" s="185"/>
    </row>
    <row r="4" spans="1:13" ht="15" customHeight="1" x14ac:dyDescent="0.25">
      <c r="A4" s="184"/>
      <c r="B4" s="183"/>
      <c r="C4" s="183"/>
      <c r="D4" s="183"/>
      <c r="E4" s="183"/>
      <c r="F4" s="183"/>
      <c r="G4" s="183"/>
      <c r="H4" s="183"/>
      <c r="J4" s="182" t="s">
        <v>200</v>
      </c>
      <c r="K4" s="181"/>
      <c r="M4" s="181"/>
    </row>
    <row r="5" spans="1:13" ht="96.6" x14ac:dyDescent="0.25">
      <c r="A5" s="180" t="s">
        <v>199</v>
      </c>
      <c r="B5" s="179" t="s">
        <v>198</v>
      </c>
      <c r="C5" s="179" t="s">
        <v>197</v>
      </c>
      <c r="D5" s="179" t="s">
        <v>196</v>
      </c>
      <c r="E5" s="179" t="s">
        <v>195</v>
      </c>
      <c r="F5" s="179" t="s">
        <v>194</v>
      </c>
      <c r="G5" s="179" t="s">
        <v>193</v>
      </c>
      <c r="H5" s="179" t="s">
        <v>192</v>
      </c>
      <c r="I5" s="178" t="s">
        <v>191</v>
      </c>
      <c r="J5" s="177" t="s">
        <v>190</v>
      </c>
    </row>
    <row r="6" spans="1:13" ht="30" customHeight="1" x14ac:dyDescent="0.25">
      <c r="A6" s="175" t="s">
        <v>189</v>
      </c>
      <c r="B6" s="175" t="s">
        <v>188</v>
      </c>
      <c r="C6" s="175"/>
      <c r="D6" s="175" t="s">
        <v>187</v>
      </c>
      <c r="E6" s="175" t="s">
        <v>186</v>
      </c>
      <c r="F6" s="175" t="s">
        <v>185</v>
      </c>
      <c r="G6" s="176"/>
      <c r="H6" s="175"/>
      <c r="I6" s="174" t="s">
        <v>184</v>
      </c>
      <c r="J6" s="173" t="s">
        <v>183</v>
      </c>
    </row>
    <row r="7" spans="1:13" s="171" customFormat="1" ht="13.2" x14ac:dyDescent="0.25">
      <c r="A7" s="172" t="s">
        <v>182</v>
      </c>
      <c r="B7" s="172">
        <v>1</v>
      </c>
      <c r="C7" s="172">
        <f t="shared" ref="C7:J7" si="0">B7+1</f>
        <v>2</v>
      </c>
      <c r="D7" s="172">
        <f t="shared" si="0"/>
        <v>3</v>
      </c>
      <c r="E7" s="172">
        <f t="shared" si="0"/>
        <v>4</v>
      </c>
      <c r="F7" s="172">
        <f t="shared" si="0"/>
        <v>5</v>
      </c>
      <c r="G7" s="172">
        <f t="shared" si="0"/>
        <v>6</v>
      </c>
      <c r="H7" s="172">
        <f t="shared" si="0"/>
        <v>7</v>
      </c>
      <c r="I7" s="172">
        <f t="shared" si="0"/>
        <v>8</v>
      </c>
      <c r="J7" s="172">
        <f t="shared" si="0"/>
        <v>9</v>
      </c>
    </row>
    <row r="8" spans="1:13" ht="30.75" customHeight="1" x14ac:dyDescent="0.25">
      <c r="A8" s="167" t="s">
        <v>181</v>
      </c>
      <c r="B8" s="168"/>
      <c r="C8" s="166"/>
      <c r="D8" s="165">
        <f t="shared" ref="D8:D14" si="1">B8*C8</f>
        <v>0</v>
      </c>
      <c r="E8" s="166"/>
      <c r="F8" s="165">
        <f t="shared" ref="F8:F14" si="2">D8*E8</f>
        <v>0</v>
      </c>
      <c r="G8" s="164">
        <f>IF(J8=0,0,I8/J8)</f>
        <v>0</v>
      </c>
      <c r="H8" s="163"/>
      <c r="I8" s="170"/>
      <c r="J8" s="169"/>
    </row>
    <row r="9" spans="1:13" ht="30.75" customHeight="1" x14ac:dyDescent="0.25">
      <c r="A9" s="167" t="s">
        <v>180</v>
      </c>
      <c r="B9" s="168"/>
      <c r="C9" s="166"/>
      <c r="D9" s="165">
        <f t="shared" si="1"/>
        <v>0</v>
      </c>
      <c r="E9" s="166"/>
      <c r="F9" s="165">
        <f t="shared" si="2"/>
        <v>0</v>
      </c>
      <c r="G9" s="164">
        <f>IF(J9=0,0,I9/J9)</f>
        <v>0</v>
      </c>
      <c r="H9" s="163"/>
      <c r="I9" s="170"/>
      <c r="J9" s="169"/>
    </row>
    <row r="10" spans="1:13" ht="30.75" customHeight="1" x14ac:dyDescent="0.25">
      <c r="A10" s="167" t="s">
        <v>179</v>
      </c>
      <c r="B10" s="168"/>
      <c r="C10" s="166"/>
      <c r="D10" s="165">
        <f t="shared" si="1"/>
        <v>0</v>
      </c>
      <c r="E10" s="166"/>
      <c r="F10" s="165">
        <f t="shared" si="2"/>
        <v>0</v>
      </c>
      <c r="G10" s="164">
        <f>IF(J10=0,0,I10/J10)</f>
        <v>0</v>
      </c>
      <c r="H10" s="163"/>
      <c r="I10" s="170"/>
      <c r="J10" s="169"/>
    </row>
    <row r="11" spans="1:13" ht="30.75" customHeight="1" x14ac:dyDescent="0.25">
      <c r="A11" s="167" t="s">
        <v>34</v>
      </c>
      <c r="B11" s="168"/>
      <c r="C11" s="166"/>
      <c r="D11" s="165">
        <f t="shared" si="1"/>
        <v>0</v>
      </c>
      <c r="E11" s="166"/>
      <c r="F11" s="165">
        <f t="shared" si="2"/>
        <v>0</v>
      </c>
      <c r="G11" s="164">
        <f>AVERAGE(G8:G10)</f>
        <v>0</v>
      </c>
      <c r="H11" s="163"/>
      <c r="I11" s="162">
        <f>ROUND(F11*G11+H11,0)</f>
        <v>0</v>
      </c>
      <c r="J11" s="161" t="s">
        <v>178</v>
      </c>
    </row>
    <row r="12" spans="1:13" ht="30.75" customHeight="1" x14ac:dyDescent="0.25">
      <c r="A12" s="167" t="s">
        <v>90</v>
      </c>
      <c r="B12" s="165"/>
      <c r="C12" s="166"/>
      <c r="D12" s="165">
        <f t="shared" si="1"/>
        <v>0</v>
      </c>
      <c r="E12" s="166"/>
      <c r="F12" s="165">
        <f t="shared" si="2"/>
        <v>0</v>
      </c>
      <c r="G12" s="164">
        <f>G11</f>
        <v>0</v>
      </c>
      <c r="H12" s="163"/>
      <c r="I12" s="162">
        <f>ROUND(F12*G12+H12,0)</f>
        <v>0</v>
      </c>
      <c r="J12" s="161" t="s">
        <v>178</v>
      </c>
    </row>
    <row r="13" spans="1:13" ht="30.75" customHeight="1" x14ac:dyDescent="0.25">
      <c r="A13" s="167" t="s">
        <v>89</v>
      </c>
      <c r="B13" s="165"/>
      <c r="C13" s="166"/>
      <c r="D13" s="165">
        <f t="shared" si="1"/>
        <v>0</v>
      </c>
      <c r="E13" s="166"/>
      <c r="F13" s="165">
        <f t="shared" si="2"/>
        <v>0</v>
      </c>
      <c r="G13" s="164">
        <f>G12</f>
        <v>0</v>
      </c>
      <c r="H13" s="163"/>
      <c r="I13" s="162">
        <f>ROUND(F13*G13+H13,0)</f>
        <v>0</v>
      </c>
      <c r="J13" s="161" t="s">
        <v>178</v>
      </c>
    </row>
    <row r="14" spans="1:13" ht="30.75" customHeight="1" x14ac:dyDescent="0.25">
      <c r="A14" s="167" t="s">
        <v>88</v>
      </c>
      <c r="B14" s="165"/>
      <c r="C14" s="166"/>
      <c r="D14" s="165">
        <f t="shared" si="1"/>
        <v>0</v>
      </c>
      <c r="E14" s="166"/>
      <c r="F14" s="165">
        <f t="shared" si="2"/>
        <v>0</v>
      </c>
      <c r="G14" s="164">
        <f>G13</f>
        <v>0</v>
      </c>
      <c r="H14" s="163"/>
      <c r="I14" s="162">
        <f>ROUND(F14*G14+H14,0)</f>
        <v>0</v>
      </c>
      <c r="J14" s="161" t="s">
        <v>178</v>
      </c>
    </row>
    <row r="15" spans="1:13" ht="15.6" x14ac:dyDescent="0.25">
      <c r="A15" s="160"/>
      <c r="B15" s="159"/>
      <c r="C15" s="158"/>
      <c r="D15" s="158"/>
      <c r="E15" s="158"/>
      <c r="F15" s="157"/>
      <c r="G15" s="155"/>
      <c r="H15" s="153"/>
      <c r="I15" s="154"/>
      <c r="J15" s="153"/>
    </row>
    <row r="16" spans="1:13" ht="15.6" x14ac:dyDescent="0.25">
      <c r="A16" s="156" t="s">
        <v>177</v>
      </c>
      <c r="B16" s="156"/>
      <c r="C16" s="156"/>
      <c r="D16" s="156"/>
      <c r="E16" s="156"/>
      <c r="F16" s="156"/>
      <c r="G16" s="155"/>
      <c r="H16" s="153"/>
      <c r="I16" s="154"/>
      <c r="J16" s="153"/>
    </row>
  </sheetData>
  <mergeCells count="3">
    <mergeCell ref="A1:J1"/>
    <mergeCell ref="A3:J3"/>
    <mergeCell ref="I2:J2"/>
  </mergeCells>
  <printOptions horizontalCentered="1"/>
  <pageMargins left="0" right="0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85" zoomScaleNormal="85" zoomScaleSheetLayoutView="85" workbookViewId="0">
      <selection activeCell="G3" sqref="G3"/>
    </sheetView>
  </sheetViews>
  <sheetFormatPr defaultColWidth="9.109375" defaultRowHeight="14.4" x14ac:dyDescent="0.25"/>
  <cols>
    <col min="1" max="1" width="6" style="184" customWidth="1"/>
    <col min="2" max="2" width="42.5546875" style="184" customWidth="1"/>
    <col min="3" max="3" width="15.33203125" style="184" customWidth="1"/>
    <col min="4" max="4" width="17" style="184" customWidth="1"/>
    <col min="5" max="5" width="17.88671875" style="184" customWidth="1"/>
    <col min="6" max="6" width="11.6640625" style="184" customWidth="1"/>
    <col min="7" max="7" width="15.88671875" style="184" customWidth="1"/>
    <col min="8" max="8" width="12.109375" style="184" customWidth="1"/>
    <col min="9" max="9" width="16.88671875" style="184" customWidth="1"/>
    <col min="10" max="10" width="11.5546875" style="184" customWidth="1"/>
    <col min="11" max="11" width="18.33203125" style="184" customWidth="1"/>
    <col min="12" max="12" width="9.6640625" style="184" customWidth="1"/>
    <col min="13" max="13" width="18.33203125" style="184" customWidth="1"/>
    <col min="14" max="14" width="9.88671875" style="184" customWidth="1"/>
    <col min="15" max="16384" width="9.109375" style="184"/>
  </cols>
  <sheetData>
    <row r="1" spans="1:14" ht="15.6" x14ac:dyDescent="0.25">
      <c r="A1" s="443">
        <v>89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ht="57" customHeight="1" x14ac:dyDescent="0.25">
      <c r="L2" s="447" t="s">
        <v>244</v>
      </c>
      <c r="M2" s="447"/>
      <c r="N2" s="447"/>
    </row>
    <row r="3" spans="1:14" ht="25.5" customHeight="1" x14ac:dyDescent="0.25">
      <c r="A3" s="444" t="s">
        <v>243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ht="17.399999999999999" x14ac:dyDescent="0.25">
      <c r="B4" s="183"/>
      <c r="C4" s="183"/>
      <c r="D4" s="183"/>
      <c r="E4" s="183"/>
      <c r="F4" s="183"/>
      <c r="G4" s="183"/>
      <c r="H4" s="183"/>
      <c r="I4" s="183"/>
      <c r="J4" s="245"/>
      <c r="K4" s="448"/>
      <c r="L4" s="448"/>
      <c r="M4" s="448" t="s">
        <v>200</v>
      </c>
      <c r="N4" s="448"/>
    </row>
    <row r="5" spans="1:14" ht="39" customHeight="1" x14ac:dyDescent="0.25">
      <c r="A5" s="446" t="s">
        <v>242</v>
      </c>
      <c r="B5" s="446" t="s">
        <v>241</v>
      </c>
      <c r="C5" s="449" t="s">
        <v>240</v>
      </c>
      <c r="D5" s="451" t="s">
        <v>239</v>
      </c>
      <c r="E5" s="451"/>
      <c r="F5" s="451"/>
      <c r="G5" s="446" t="s">
        <v>34</v>
      </c>
      <c r="H5" s="446" t="s">
        <v>238</v>
      </c>
      <c r="I5" s="446" t="s">
        <v>90</v>
      </c>
      <c r="J5" s="446" t="s">
        <v>238</v>
      </c>
      <c r="K5" s="446" t="s">
        <v>89</v>
      </c>
      <c r="L5" s="446" t="s">
        <v>238</v>
      </c>
      <c r="M5" s="446" t="s">
        <v>88</v>
      </c>
      <c r="N5" s="446" t="s">
        <v>238</v>
      </c>
    </row>
    <row r="6" spans="1:14" ht="34.799999999999997" x14ac:dyDescent="0.25">
      <c r="A6" s="446"/>
      <c r="B6" s="446"/>
      <c r="C6" s="450"/>
      <c r="D6" s="244" t="s">
        <v>36</v>
      </c>
      <c r="E6" s="244" t="s">
        <v>35</v>
      </c>
      <c r="F6" s="244" t="s">
        <v>238</v>
      </c>
      <c r="G6" s="446"/>
      <c r="H6" s="446"/>
      <c r="I6" s="446"/>
      <c r="J6" s="446"/>
      <c r="K6" s="446"/>
      <c r="L6" s="446"/>
      <c r="M6" s="446"/>
      <c r="N6" s="446"/>
    </row>
    <row r="7" spans="1:14" ht="54" x14ac:dyDescent="0.25">
      <c r="A7" s="212">
        <v>1</v>
      </c>
      <c r="B7" s="241" t="s">
        <v>237</v>
      </c>
      <c r="C7" s="240" t="s">
        <v>236</v>
      </c>
      <c r="D7" s="217"/>
      <c r="E7" s="217"/>
      <c r="F7" s="226" t="str">
        <f>IF(D7=0," ",E7/D7*100)</f>
        <v xml:space="preserve"> </v>
      </c>
      <c r="G7" s="221"/>
      <c r="H7" s="226" t="str">
        <f>IF(E7=0," ",G7/E7*100)</f>
        <v xml:space="preserve"> </v>
      </c>
      <c r="I7" s="221"/>
      <c r="J7" s="226" t="str">
        <f>IF(G7=0," ",I7/G7*100)</f>
        <v xml:space="preserve"> </v>
      </c>
      <c r="K7" s="221"/>
      <c r="L7" s="226" t="str">
        <f>IF(I7=0," ",K7/I7*100)</f>
        <v xml:space="preserve"> </v>
      </c>
      <c r="M7" s="243"/>
      <c r="N7" s="226" t="str">
        <f>IF(K7=0," ",M7/K7*100)</f>
        <v xml:space="preserve"> </v>
      </c>
    </row>
    <row r="8" spans="1:14" ht="36" x14ac:dyDescent="0.25">
      <c r="A8" s="234">
        <v>2</v>
      </c>
      <c r="B8" s="233" t="s">
        <v>235</v>
      </c>
      <c r="C8" s="232" t="s">
        <v>234</v>
      </c>
      <c r="D8" s="217"/>
      <c r="E8" s="217"/>
      <c r="F8" s="242" t="str">
        <f>IF(D8=0," ",E8/D8*100)</f>
        <v xml:space="preserve"> </v>
      </c>
      <c r="G8" s="231"/>
      <c r="H8" s="242" t="str">
        <f>IF(E8=0," ",G8/E8*100)</f>
        <v xml:space="preserve"> </v>
      </c>
      <c r="I8" s="231"/>
      <c r="J8" s="242" t="str">
        <f>IF(G8=0," ",I8/G8*100)</f>
        <v xml:space="preserve"> </v>
      </c>
      <c r="K8" s="231"/>
      <c r="L8" s="242" t="str">
        <f>IF(I8=0," ",K8/I8*100)</f>
        <v xml:space="preserve"> </v>
      </c>
      <c r="M8" s="231"/>
      <c r="N8" s="242" t="str">
        <f>IF(K8=0," ",M8/K8*100)</f>
        <v xml:space="preserve"> </v>
      </c>
    </row>
    <row r="9" spans="1:14" ht="54" x14ac:dyDescent="0.25">
      <c r="A9" s="212">
        <v>3</v>
      </c>
      <c r="B9" s="241" t="s">
        <v>233</v>
      </c>
      <c r="C9" s="240"/>
      <c r="D9" s="239">
        <f>IF(D7=0,0,D11/D7*100)</f>
        <v>0</v>
      </c>
      <c r="E9" s="239">
        <f>IF(E7=0,0,E11/E7*100)</f>
        <v>0</v>
      </c>
      <c r="F9" s="226" t="str">
        <f>IF(D9=0," ",E9/D9*100)</f>
        <v xml:space="preserve"> </v>
      </c>
      <c r="G9" s="239">
        <f>AVERAGE(D9,E9)</f>
        <v>0</v>
      </c>
      <c r="H9" s="226"/>
      <c r="I9" s="239">
        <f>G9</f>
        <v>0</v>
      </c>
      <c r="J9" s="226"/>
      <c r="K9" s="239">
        <f>I9</f>
        <v>0</v>
      </c>
      <c r="L9" s="226"/>
      <c r="M9" s="239">
        <f>K9</f>
        <v>0</v>
      </c>
      <c r="N9" s="226"/>
    </row>
    <row r="10" spans="1:14" ht="54" x14ac:dyDescent="0.25">
      <c r="A10" s="234">
        <v>4</v>
      </c>
      <c r="B10" s="233" t="s">
        <v>232</v>
      </c>
      <c r="C10" s="232"/>
      <c r="D10" s="238">
        <f>IF(D8=0,0,D12/D8*100)</f>
        <v>0</v>
      </c>
      <c r="E10" s="238">
        <f>IF(E8=0,0,E12/E8*100)</f>
        <v>0</v>
      </c>
      <c r="F10" s="238" t="str">
        <f>IF(D10=0," ",E10/D10*100)</f>
        <v xml:space="preserve"> </v>
      </c>
      <c r="G10" s="238">
        <f>AVERAGE(D10,E10)</f>
        <v>0</v>
      </c>
      <c r="H10" s="238"/>
      <c r="I10" s="238">
        <f>G10</f>
        <v>0</v>
      </c>
      <c r="J10" s="238"/>
      <c r="K10" s="238">
        <f>I10</f>
        <v>0</v>
      </c>
      <c r="L10" s="238"/>
      <c r="M10" s="238">
        <f>K10</f>
        <v>0</v>
      </c>
      <c r="N10" s="238"/>
    </row>
    <row r="11" spans="1:14" s="229" customFormat="1" ht="56.4" x14ac:dyDescent="0.25">
      <c r="A11" s="205">
        <v>5</v>
      </c>
      <c r="B11" s="223" t="s">
        <v>231</v>
      </c>
      <c r="C11" s="222" t="s">
        <v>230</v>
      </c>
      <c r="D11" s="225"/>
      <c r="E11" s="225"/>
      <c r="F11" s="237" t="str">
        <f>IF(D11=0," ",E11/D11*100)</f>
        <v xml:space="preserve"> </v>
      </c>
      <c r="G11" s="236">
        <f>G7*G9/100</f>
        <v>0</v>
      </c>
      <c r="H11" s="235" t="str">
        <f t="shared" ref="H11:H16" si="0">IF(E11=0," ",G11/E11*100)</f>
        <v xml:space="preserve"> </v>
      </c>
      <c r="I11" s="236">
        <f>I7*I9/100</f>
        <v>0</v>
      </c>
      <c r="J11" s="235" t="str">
        <f t="shared" ref="J11:J16" si="1">IF(G11=0," ",I11/G11*100)</f>
        <v xml:space="preserve"> </v>
      </c>
      <c r="K11" s="236">
        <f>K7*K9/100</f>
        <v>0</v>
      </c>
      <c r="L11" s="235" t="str">
        <f t="shared" ref="L11:L16" si="2">IF(I11=0," ",K11/I11*100)</f>
        <v xml:space="preserve"> </v>
      </c>
      <c r="M11" s="236">
        <f>M7*M9/100</f>
        <v>0</v>
      </c>
      <c r="N11" s="235" t="str">
        <f t="shared" ref="N11:N16" si="3">IF(K11=0," ",M11/K11*100)</f>
        <v xml:space="preserve"> </v>
      </c>
    </row>
    <row r="12" spans="1:14" s="229" customFormat="1" ht="54" x14ac:dyDescent="0.25">
      <c r="A12" s="234">
        <v>6</v>
      </c>
      <c r="B12" s="233" t="s">
        <v>229</v>
      </c>
      <c r="C12" s="232" t="s">
        <v>228</v>
      </c>
      <c r="D12" s="217"/>
      <c r="E12" s="217"/>
      <c r="F12" s="230"/>
      <c r="G12" s="231">
        <f>G8*G10/100</f>
        <v>0</v>
      </c>
      <c r="H12" s="230" t="str">
        <f t="shared" si="0"/>
        <v xml:space="preserve"> </v>
      </c>
      <c r="I12" s="231">
        <f>I8*I10/100</f>
        <v>0</v>
      </c>
      <c r="J12" s="230" t="str">
        <f t="shared" si="1"/>
        <v xml:space="preserve"> </v>
      </c>
      <c r="K12" s="231">
        <f>K8*K10/100</f>
        <v>0</v>
      </c>
      <c r="L12" s="230" t="str">
        <f t="shared" si="2"/>
        <v xml:space="preserve"> </v>
      </c>
      <c r="M12" s="231">
        <f>M8*M10/100</f>
        <v>0</v>
      </c>
      <c r="N12" s="230" t="str">
        <f t="shared" si="3"/>
        <v xml:space="preserve"> </v>
      </c>
    </row>
    <row r="13" spans="1:14" s="227" customFormat="1" ht="34.799999999999997" x14ac:dyDescent="0.25">
      <c r="A13" s="203">
        <v>7</v>
      </c>
      <c r="B13" s="204" t="s">
        <v>227</v>
      </c>
      <c r="C13" s="228" t="s">
        <v>226</v>
      </c>
      <c r="D13" s="200">
        <f>D11+D12</f>
        <v>0</v>
      </c>
      <c r="E13" s="200">
        <f>E11+E12</f>
        <v>0</v>
      </c>
      <c r="F13" s="199" t="str">
        <f>IF(D13=0," ",E13/D13*100)</f>
        <v xml:space="preserve"> </v>
      </c>
      <c r="G13" s="200">
        <f>G11+G12</f>
        <v>0</v>
      </c>
      <c r="H13" s="199" t="str">
        <f t="shared" si="0"/>
        <v xml:space="preserve"> </v>
      </c>
      <c r="I13" s="200">
        <f>I11+I12</f>
        <v>0</v>
      </c>
      <c r="J13" s="199" t="str">
        <f t="shared" si="1"/>
        <v xml:space="preserve"> </v>
      </c>
      <c r="K13" s="200">
        <f>K11+K12</f>
        <v>0</v>
      </c>
      <c r="L13" s="199" t="str">
        <f t="shared" si="2"/>
        <v xml:space="preserve"> </v>
      </c>
      <c r="M13" s="200">
        <f>M11+M12</f>
        <v>0</v>
      </c>
      <c r="N13" s="199" t="str">
        <f t="shared" si="3"/>
        <v xml:space="preserve"> </v>
      </c>
    </row>
    <row r="14" spans="1:14" s="198" customFormat="1" ht="72" x14ac:dyDescent="0.25">
      <c r="A14" s="212">
        <v>8</v>
      </c>
      <c r="B14" s="223" t="s">
        <v>225</v>
      </c>
      <c r="C14" s="222" t="s">
        <v>224</v>
      </c>
      <c r="D14" s="217"/>
      <c r="E14" s="217"/>
      <c r="F14" s="226" t="str">
        <f>IF(D14=0," ",E14/D14*100)</f>
        <v xml:space="preserve"> </v>
      </c>
      <c r="G14" s="216">
        <f>E14</f>
        <v>0</v>
      </c>
      <c r="H14" s="215" t="str">
        <f t="shared" si="0"/>
        <v xml:space="preserve"> </v>
      </c>
      <c r="I14" s="216">
        <f>G14</f>
        <v>0</v>
      </c>
      <c r="J14" s="215" t="str">
        <f t="shared" si="1"/>
        <v xml:space="preserve"> </v>
      </c>
      <c r="K14" s="216">
        <f>I14</f>
        <v>0</v>
      </c>
      <c r="L14" s="215" t="str">
        <f t="shared" si="2"/>
        <v xml:space="preserve"> </v>
      </c>
      <c r="M14" s="216">
        <f>K14</f>
        <v>0</v>
      </c>
      <c r="N14" s="215" t="str">
        <f t="shared" si="3"/>
        <v xml:space="preserve"> </v>
      </c>
    </row>
    <row r="15" spans="1:14" s="206" customFormat="1" ht="72" x14ac:dyDescent="0.25">
      <c r="A15" s="212">
        <v>9</v>
      </c>
      <c r="B15" s="218" t="s">
        <v>223</v>
      </c>
      <c r="C15" s="222" t="s">
        <v>222</v>
      </c>
      <c r="D15" s="217"/>
      <c r="E15" s="217"/>
      <c r="F15" s="226" t="str">
        <f>IF(D15=0," ",E15/D15*100)</f>
        <v xml:space="preserve"> </v>
      </c>
      <c r="G15" s="216">
        <f>E15</f>
        <v>0</v>
      </c>
      <c r="H15" s="215" t="str">
        <f t="shared" si="0"/>
        <v xml:space="preserve"> </v>
      </c>
      <c r="I15" s="216">
        <f>G15</f>
        <v>0</v>
      </c>
      <c r="J15" s="215" t="str">
        <f t="shared" si="1"/>
        <v xml:space="preserve"> </v>
      </c>
      <c r="K15" s="216">
        <f>I15</f>
        <v>0</v>
      </c>
      <c r="L15" s="215" t="str">
        <f t="shared" si="2"/>
        <v xml:space="preserve"> </v>
      </c>
      <c r="M15" s="216">
        <f>K15</f>
        <v>0</v>
      </c>
      <c r="N15" s="215" t="str">
        <f t="shared" si="3"/>
        <v xml:space="preserve"> </v>
      </c>
    </row>
    <row r="16" spans="1:14" s="206" customFormat="1" ht="90" x14ac:dyDescent="0.25">
      <c r="A16" s="212">
        <v>10</v>
      </c>
      <c r="B16" s="218" t="s">
        <v>221</v>
      </c>
      <c r="C16" s="222" t="s">
        <v>220</v>
      </c>
      <c r="D16" s="216">
        <f>D11-D15</f>
        <v>0</v>
      </c>
      <c r="E16" s="216">
        <f>E11-E15</f>
        <v>0</v>
      </c>
      <c r="F16" s="226" t="str">
        <f>IF(D16=0," ",E16/D16*100)</f>
        <v xml:space="preserve"> </v>
      </c>
      <c r="G16" s="216">
        <f>G11-G15</f>
        <v>0</v>
      </c>
      <c r="H16" s="215" t="str">
        <f t="shared" si="0"/>
        <v xml:space="preserve"> </v>
      </c>
      <c r="I16" s="216">
        <f>I11-I15</f>
        <v>0</v>
      </c>
      <c r="J16" s="215" t="str">
        <f t="shared" si="1"/>
        <v xml:space="preserve"> </v>
      </c>
      <c r="K16" s="216">
        <f>K11-K15</f>
        <v>0</v>
      </c>
      <c r="L16" s="215" t="str">
        <f t="shared" si="2"/>
        <v xml:space="preserve"> </v>
      </c>
      <c r="M16" s="216">
        <f>M11-M15</f>
        <v>0</v>
      </c>
      <c r="N16" s="215" t="str">
        <f t="shared" si="3"/>
        <v xml:space="preserve"> </v>
      </c>
    </row>
    <row r="17" spans="1:15" s="219" customFormat="1" ht="74.400000000000006" x14ac:dyDescent="0.25">
      <c r="A17" s="205">
        <v>11</v>
      </c>
      <c r="B17" s="223" t="s">
        <v>219</v>
      </c>
      <c r="C17" s="222" t="s">
        <v>218</v>
      </c>
      <c r="D17" s="221">
        <f>D16+D15-D11</f>
        <v>0</v>
      </c>
      <c r="E17" s="221">
        <f>E16+E15-E11</f>
        <v>0</v>
      </c>
      <c r="F17" s="221"/>
      <c r="G17" s="221">
        <f>G16+G15-G11</f>
        <v>0</v>
      </c>
      <c r="H17" s="221"/>
      <c r="I17" s="221">
        <f>I16+I15-I11</f>
        <v>0</v>
      </c>
      <c r="J17" s="221"/>
      <c r="K17" s="221">
        <f>K16+K15-K11</f>
        <v>0</v>
      </c>
      <c r="L17" s="221"/>
      <c r="M17" s="221">
        <f>M16+M15-M11</f>
        <v>0</v>
      </c>
      <c r="N17" s="221"/>
    </row>
    <row r="18" spans="1:15" s="206" customFormat="1" ht="36" x14ac:dyDescent="0.25">
      <c r="A18" s="212">
        <v>12</v>
      </c>
      <c r="B18" s="218" t="s">
        <v>217</v>
      </c>
      <c r="C18" s="222" t="s">
        <v>216</v>
      </c>
      <c r="D18" s="225"/>
      <c r="E18" s="225"/>
      <c r="F18" s="207" t="str">
        <f>IF(D18=0," ",E18/D18*100)</f>
        <v xml:space="preserve"> </v>
      </c>
      <c r="G18" s="224">
        <f>E18</f>
        <v>0</v>
      </c>
      <c r="H18" s="215" t="str">
        <f>IF(E18=0," ",G18/E18*100)</f>
        <v xml:space="preserve"> </v>
      </c>
      <c r="I18" s="224">
        <f>G18</f>
        <v>0</v>
      </c>
      <c r="J18" s="215" t="str">
        <f>IF(G18=0," ",I18/G18*100)</f>
        <v xml:space="preserve"> </v>
      </c>
      <c r="K18" s="224">
        <f>I18</f>
        <v>0</v>
      </c>
      <c r="L18" s="215" t="str">
        <f>IF(I18=0," ",K18/I18*100)</f>
        <v xml:space="preserve"> </v>
      </c>
      <c r="M18" s="224">
        <f>K18</f>
        <v>0</v>
      </c>
      <c r="N18" s="215" t="str">
        <f>IF(K18=0," ",M18/K18*100)</f>
        <v xml:space="preserve"> </v>
      </c>
    </row>
    <row r="19" spans="1:15" s="206" customFormat="1" ht="90" x14ac:dyDescent="0.25">
      <c r="A19" s="212">
        <v>13</v>
      </c>
      <c r="B19" s="218" t="s">
        <v>215</v>
      </c>
      <c r="C19" s="222" t="s">
        <v>214</v>
      </c>
      <c r="D19" s="216">
        <f>D11-D18</f>
        <v>0</v>
      </c>
      <c r="E19" s="216">
        <f>E11-E18</f>
        <v>0</v>
      </c>
      <c r="F19" s="207" t="str">
        <f>IF(D19=0," ",E19/D19*100)</f>
        <v xml:space="preserve"> </v>
      </c>
      <c r="G19" s="216">
        <f>G11-G18</f>
        <v>0</v>
      </c>
      <c r="H19" s="215" t="str">
        <f>IF(E19=0," ",G19/E19*100)</f>
        <v xml:space="preserve"> </v>
      </c>
      <c r="I19" s="216">
        <f>I11-I18</f>
        <v>0</v>
      </c>
      <c r="J19" s="215" t="str">
        <f>IF(G19=0," ",I19/G19*100)</f>
        <v xml:space="preserve"> </v>
      </c>
      <c r="K19" s="216">
        <f>K11-K18</f>
        <v>0</v>
      </c>
      <c r="L19" s="215" t="str">
        <f>IF(I19=0," ",K19/I19*100)</f>
        <v xml:space="preserve"> </v>
      </c>
      <c r="M19" s="216">
        <f>M11-M18</f>
        <v>0</v>
      </c>
      <c r="N19" s="215" t="str">
        <f>IF(K19=0," ",M19/K19*100)</f>
        <v xml:space="preserve"> </v>
      </c>
    </row>
    <row r="20" spans="1:15" s="219" customFormat="1" ht="74.400000000000006" x14ac:dyDescent="0.25">
      <c r="A20" s="205">
        <v>14</v>
      </c>
      <c r="B20" s="223" t="s">
        <v>213</v>
      </c>
      <c r="C20" s="222" t="s">
        <v>212</v>
      </c>
      <c r="D20" s="221">
        <f>D19+D18-D11</f>
        <v>0</v>
      </c>
      <c r="E20" s="221">
        <f>E19+E18-E11</f>
        <v>0</v>
      </c>
      <c r="F20" s="220"/>
      <c r="G20" s="221">
        <f>G19+G18-G11</f>
        <v>0</v>
      </c>
      <c r="H20" s="220"/>
      <c r="I20" s="221">
        <f>I19+I18-I11</f>
        <v>0</v>
      </c>
      <c r="J20" s="220"/>
      <c r="K20" s="221">
        <f>K19+K18-K11</f>
        <v>0</v>
      </c>
      <c r="L20" s="220"/>
      <c r="M20" s="221">
        <f>M19+M18-M11</f>
        <v>0</v>
      </c>
      <c r="N20" s="220"/>
    </row>
    <row r="21" spans="1:15" s="206" customFormat="1" ht="90" x14ac:dyDescent="0.25">
      <c r="A21" s="212">
        <v>15</v>
      </c>
      <c r="B21" s="218" t="s">
        <v>211</v>
      </c>
      <c r="C21" s="210" t="s">
        <v>210</v>
      </c>
      <c r="D21" s="216">
        <f>D20+D17+D13</f>
        <v>0</v>
      </c>
      <c r="E21" s="216">
        <f>E20+E17+E13</f>
        <v>0</v>
      </c>
      <c r="F21" s="207" t="str">
        <f>IF(D21=0," ",E21/D21*100)</f>
        <v xml:space="preserve"> </v>
      </c>
      <c r="G21" s="216">
        <f>G20+G17+G13</f>
        <v>0</v>
      </c>
      <c r="H21" s="215" t="str">
        <f>IF(E21=0," ",G21/E21*100)</f>
        <v xml:space="preserve"> </v>
      </c>
      <c r="I21" s="216">
        <f>I20+I17+I13</f>
        <v>0</v>
      </c>
      <c r="J21" s="215" t="str">
        <f>IF(G21=0," ",I21/G21*100)</f>
        <v xml:space="preserve"> </v>
      </c>
      <c r="K21" s="216">
        <f>K20+K17+K13</f>
        <v>0</v>
      </c>
      <c r="L21" s="215" t="str">
        <f>IF(I21=0," ",K21/I21*100)</f>
        <v xml:space="preserve"> </v>
      </c>
      <c r="M21" s="216">
        <f>M20+M17+M13</f>
        <v>0</v>
      </c>
      <c r="N21" s="215" t="str">
        <f>IF(K21=0," ",M21/K21*100)</f>
        <v xml:space="preserve"> </v>
      </c>
    </row>
    <row r="22" spans="1:15" s="206" customFormat="1" ht="36.75" customHeight="1" x14ac:dyDescent="0.25">
      <c r="A22" s="212">
        <v>16</v>
      </c>
      <c r="B22" s="218" t="s">
        <v>209</v>
      </c>
      <c r="C22" s="210" t="s">
        <v>203</v>
      </c>
      <c r="D22" s="217"/>
      <c r="E22" s="217"/>
      <c r="F22" s="207" t="str">
        <f>IF(D22=0," ",E22/D22*100)</f>
        <v xml:space="preserve"> </v>
      </c>
      <c r="G22" s="216">
        <f>G21*G23/100</f>
        <v>0</v>
      </c>
      <c r="H22" s="215" t="str">
        <f>IF(E22=0," ",G22/E22*100)</f>
        <v xml:space="preserve"> </v>
      </c>
      <c r="I22" s="216">
        <f>I21*I23/100</f>
        <v>0</v>
      </c>
      <c r="J22" s="215" t="str">
        <f>IF(G22=0," ",I22/G22*100)</f>
        <v xml:space="preserve"> </v>
      </c>
      <c r="K22" s="216">
        <f>K21*K23/100</f>
        <v>0</v>
      </c>
      <c r="L22" s="215" t="str">
        <f>IF(I22=0," ",K22/I22*100)</f>
        <v xml:space="preserve"> </v>
      </c>
      <c r="M22" s="216">
        <f>M21*M23/100</f>
        <v>0</v>
      </c>
      <c r="N22" s="215" t="str">
        <f>IF(K22=0," ",M22/K22*100)</f>
        <v xml:space="preserve"> </v>
      </c>
    </row>
    <row r="23" spans="1:15" s="206" customFormat="1" ht="36" x14ac:dyDescent="0.25">
      <c r="A23" s="212">
        <v>17</v>
      </c>
      <c r="B23" s="211" t="s">
        <v>208</v>
      </c>
      <c r="C23" s="210" t="s">
        <v>207</v>
      </c>
      <c r="D23" s="213">
        <f>IF(D21=0,0,D22/D21*100)</f>
        <v>0</v>
      </c>
      <c r="E23" s="213">
        <f>IF(E21=0,0,E22/E21*100)</f>
        <v>0</v>
      </c>
      <c r="F23" s="214"/>
      <c r="G23" s="213">
        <f>AVERAGE(D23,E23)</f>
        <v>0</v>
      </c>
      <c r="H23" s="213"/>
      <c r="I23" s="213">
        <f>G23</f>
        <v>0</v>
      </c>
      <c r="J23" s="213"/>
      <c r="K23" s="213">
        <f>I23</f>
        <v>0</v>
      </c>
      <c r="L23" s="213"/>
      <c r="M23" s="213">
        <f>K23</f>
        <v>0</v>
      </c>
      <c r="N23" s="213"/>
    </row>
    <row r="24" spans="1:15" s="206" customFormat="1" ht="31.2" x14ac:dyDescent="0.25">
      <c r="A24" s="212">
        <v>18</v>
      </c>
      <c r="B24" s="211" t="s">
        <v>206</v>
      </c>
      <c r="C24" s="210" t="s">
        <v>205</v>
      </c>
      <c r="D24" s="208">
        <f>IF(D22=0,0,D26/D22*100)</f>
        <v>0</v>
      </c>
      <c r="E24" s="208">
        <f>IF(E22=0,0,E26/E22*100)</f>
        <v>0</v>
      </c>
      <c r="F24" s="214"/>
      <c r="G24" s="213">
        <f>AVERAGE(D24,E24)</f>
        <v>0</v>
      </c>
      <c r="H24" s="213"/>
      <c r="I24" s="213">
        <f>G24</f>
        <v>0</v>
      </c>
      <c r="J24" s="213"/>
      <c r="K24" s="213">
        <f>I24</f>
        <v>0</v>
      </c>
      <c r="L24" s="213"/>
      <c r="M24" s="213">
        <f>K24</f>
        <v>0</v>
      </c>
      <c r="N24" s="213"/>
    </row>
    <row r="25" spans="1:15" s="206" customFormat="1" ht="35.25" customHeight="1" x14ac:dyDescent="0.25">
      <c r="A25" s="212">
        <v>19</v>
      </c>
      <c r="B25" s="211" t="s">
        <v>192</v>
      </c>
      <c r="C25" s="210"/>
      <c r="D25" s="208"/>
      <c r="E25" s="208"/>
      <c r="F25" s="207"/>
      <c r="G25" s="209"/>
      <c r="H25" s="207"/>
      <c r="I25" s="209"/>
      <c r="J25" s="207"/>
      <c r="K25" s="208"/>
      <c r="L25" s="207"/>
      <c r="M25" s="208"/>
      <c r="N25" s="207"/>
    </row>
    <row r="26" spans="1:15" ht="69.599999999999994" x14ac:dyDescent="0.25">
      <c r="A26" s="205">
        <v>20</v>
      </c>
      <c r="B26" s="204" t="s">
        <v>204</v>
      </c>
      <c r="C26" s="203" t="s">
        <v>203</v>
      </c>
      <c r="D26" s="202"/>
      <c r="E26" s="202"/>
      <c r="F26" s="201" t="str">
        <f>IF(D26=0," ",E26/D26*100)</f>
        <v xml:space="preserve"> </v>
      </c>
      <c r="G26" s="200">
        <f>ROUND(G22*(G24/100)+G25,0)</f>
        <v>0</v>
      </c>
      <c r="H26" s="199" t="str">
        <f>IF(E26=0," ",G26/E26*100)</f>
        <v xml:space="preserve"> </v>
      </c>
      <c r="I26" s="200">
        <f>ROUND(I22*(I24/100)+I25,0)</f>
        <v>0</v>
      </c>
      <c r="J26" s="199" t="str">
        <f>IF(G26=0," ",I26/G26*100)</f>
        <v xml:space="preserve"> </v>
      </c>
      <c r="K26" s="200">
        <f>ROUND(K22*(K24/100)+K25,0)</f>
        <v>0</v>
      </c>
      <c r="L26" s="199" t="str">
        <f>IF(I26=0," ",K26/I26*100)</f>
        <v xml:space="preserve"> </v>
      </c>
      <c r="M26" s="200">
        <f>ROUND(M22*(M24/100)+M25,0)</f>
        <v>0</v>
      </c>
      <c r="N26" s="199" t="str">
        <f>IF(K26=0," ",M26/K26*100)</f>
        <v xml:space="preserve"> </v>
      </c>
      <c r="O26" s="198"/>
    </row>
    <row r="27" spans="1:15" s="191" customFormat="1" ht="18" x14ac:dyDescent="0.25">
      <c r="A27" s="197"/>
      <c r="B27" s="196"/>
      <c r="C27" s="195"/>
      <c r="D27" s="195"/>
      <c r="E27" s="193"/>
      <c r="F27" s="194"/>
      <c r="G27" s="193"/>
      <c r="H27" s="192"/>
      <c r="I27" s="193"/>
      <c r="J27" s="192"/>
      <c r="K27" s="193"/>
      <c r="L27" s="192"/>
      <c r="M27" s="193"/>
      <c r="N27" s="192"/>
    </row>
    <row r="28" spans="1:15" s="190" customFormat="1" ht="18" x14ac:dyDescent="0.35">
      <c r="A28" s="190" t="s">
        <v>177</v>
      </c>
    </row>
    <row r="30" spans="1:15" ht="18" x14ac:dyDescent="0.35">
      <c r="G30" s="189"/>
      <c r="H30" s="188"/>
    </row>
    <row r="31" spans="1:15" x14ac:dyDescent="0.25">
      <c r="G31" s="188"/>
      <c r="I31" s="188"/>
      <c r="K31" s="188"/>
    </row>
  </sheetData>
  <mergeCells count="17">
    <mergeCell ref="A5:A6"/>
    <mergeCell ref="B5:B6"/>
    <mergeCell ref="C5:C6"/>
    <mergeCell ref="D5:F5"/>
    <mergeCell ref="G5:G6"/>
    <mergeCell ref="L2:N2"/>
    <mergeCell ref="K4:L4"/>
    <mergeCell ref="M4:N4"/>
    <mergeCell ref="A3:N3"/>
    <mergeCell ref="A1:N1"/>
    <mergeCell ref="M5:M6"/>
    <mergeCell ref="N5:N6"/>
    <mergeCell ref="H5:H6"/>
    <mergeCell ref="I5:I6"/>
    <mergeCell ref="J5:J6"/>
    <mergeCell ref="K5:K6"/>
    <mergeCell ref="L5:L6"/>
  </mergeCells>
  <pageMargins left="0" right="0" top="0" bottom="0" header="0" footer="0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Прил. 1</vt:lpstr>
      <vt:lpstr>Прил. 2</vt:lpstr>
      <vt:lpstr>Прил. 3</vt:lpstr>
      <vt:lpstr>Прил. 4</vt:lpstr>
      <vt:lpstr>Прил. 5</vt:lpstr>
      <vt:lpstr>Прил. 6</vt:lpstr>
      <vt:lpstr>Прил. 7</vt:lpstr>
      <vt:lpstr>Прил. 8</vt:lpstr>
      <vt:lpstr>Прил. 9</vt:lpstr>
      <vt:lpstr>Прил. 10</vt:lpstr>
      <vt:lpstr>Прил. 11</vt:lpstr>
      <vt:lpstr>Прил. 12</vt:lpstr>
      <vt:lpstr>Прил. 13</vt:lpstr>
      <vt:lpstr>Прил. 14</vt:lpstr>
      <vt:lpstr>Прил. 15</vt:lpstr>
      <vt:lpstr>Прил. 16</vt:lpstr>
      <vt:lpstr>Прил. 17</vt:lpstr>
      <vt:lpstr>Прил. 18</vt:lpstr>
      <vt:lpstr>Прил. 19</vt:lpstr>
      <vt:lpstr>Прил. 20</vt:lpstr>
      <vt:lpstr>'Прил. 10'!Заголовки_для_печати</vt:lpstr>
      <vt:lpstr>'Прил. 11'!Заголовки_для_печати</vt:lpstr>
      <vt:lpstr>'Прил. 4'!Заголовки_для_печати</vt:lpstr>
      <vt:lpstr>'Прил. 7'!Заголовки_для_печати</vt:lpstr>
      <vt:lpstr>'Прил. 8'!Заголовки_для_печати</vt:lpstr>
      <vt:lpstr>'Прил. 1'!Область_печати</vt:lpstr>
      <vt:lpstr>'Прил. 10'!Область_печати</vt:lpstr>
      <vt:lpstr>'Прил. 11'!Область_печати</vt:lpstr>
      <vt:lpstr>'Прил. 12'!Область_печати</vt:lpstr>
      <vt:lpstr>'Прил. 13'!Область_печати</vt:lpstr>
      <vt:lpstr>'Прил. 14'!Область_печати</vt:lpstr>
      <vt:lpstr>'Прил. 15'!Область_печати</vt:lpstr>
      <vt:lpstr>'Прил. 16'!Область_печати</vt:lpstr>
      <vt:lpstr>'Прил. 17'!Область_печати</vt:lpstr>
      <vt:lpstr>'Прил. 18'!Область_печати</vt:lpstr>
      <vt:lpstr>'Прил. 19'!Область_печати</vt:lpstr>
      <vt:lpstr>'Прил. 2'!Область_печати</vt:lpstr>
      <vt:lpstr>'Прил. 20'!Область_печати</vt:lpstr>
      <vt:lpstr>'Прил. 3'!Область_печати</vt:lpstr>
      <vt:lpstr>'Прил. 4'!Область_печати</vt:lpstr>
      <vt:lpstr>'Прил. 5'!Область_печати</vt:lpstr>
      <vt:lpstr>'Прил. 6'!Область_печати</vt:lpstr>
      <vt:lpstr>'Прил. 7'!Область_печати</vt:lpstr>
      <vt:lpstr>'Прил. 8'!Область_печати</vt:lpstr>
      <vt:lpstr>'Прил. 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Кучеренко Ольга Борисовна</cp:lastModifiedBy>
  <cp:lastPrinted>2019-10-24T13:12:49Z</cp:lastPrinted>
  <dcterms:created xsi:type="dcterms:W3CDTF">2018-07-09T14:25:32Z</dcterms:created>
  <dcterms:modified xsi:type="dcterms:W3CDTF">2020-01-09T07:41:18Z</dcterms:modified>
</cp:coreProperties>
</file>