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'план-график'!$15:$17</definedName>
    <definedName name="_xlnm.Print_Area" localSheetId="0">'план-график'!$A$1:$Q$133</definedName>
  </definedNames>
  <calcPr fullCalcOnLoad="1"/>
</workbook>
</file>

<file path=xl/sharedStrings.xml><?xml version="1.0" encoding="utf-8"?>
<sst xmlns="http://schemas.openxmlformats.org/spreadsheetml/2006/main" count="1126" uniqueCount="472">
  <si>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</si>
  <si>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</si>
  <si>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НА 2014 ГОД</t>
  </si>
  <si>
    <t>Заместитель руководителя ФНС России</t>
  </si>
  <si>
    <t>___________________</t>
  </si>
  <si>
    <t>ПЛАН-ГРАФИК</t>
  </si>
  <si>
    <t>Итого:</t>
  </si>
  <si>
    <t xml:space="preserve">Единица измерения </t>
  </si>
  <si>
    <t>Поставка бумаги для офисной техники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</si>
  <si>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</si>
  <si>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</si>
  <si>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</si>
  <si>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</si>
  <si>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</si>
  <si>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</si>
  <si>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</si>
  <si>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</si>
  <si>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</si>
  <si>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</si>
  <si>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</si>
  <si>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</si>
  <si>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</si>
  <si>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</si>
  <si>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</si>
  <si>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</si>
  <si>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Аукцион</t>
  </si>
  <si>
    <t>21.12</t>
  </si>
  <si>
    <t>упаковка</t>
  </si>
  <si>
    <t xml:space="preserve">Ориентировочная начальная (максимальная) цена контракта </t>
  </si>
  <si>
    <t>№ заказ (№ лота)</t>
  </si>
  <si>
    <t>Наименование предмета контракта</t>
  </si>
  <si>
    <t>май 2014</t>
  </si>
  <si>
    <t>сентябрь 2014</t>
  </si>
  <si>
    <t>ноябрь 2014</t>
  </si>
  <si>
    <t>22.22</t>
  </si>
  <si>
    <t>Изготовление и поставка бланков служебных удостоверений</t>
  </si>
  <si>
    <t>август 2014</t>
  </si>
  <si>
    <t>апрель 2014</t>
  </si>
  <si>
    <t>комплект</t>
  </si>
  <si>
    <t>Поставка канцелярских принадлежностей</t>
  </si>
  <si>
    <t>шт</t>
  </si>
  <si>
    <t>октябрь 2014</t>
  </si>
  <si>
    <t>36.1</t>
  </si>
  <si>
    <t>Конкурс</t>
  </si>
  <si>
    <t>декабрь 2014</t>
  </si>
  <si>
    <t>Поставка технологического оборудования</t>
  </si>
  <si>
    <t>Изготовление и поставка бланков ведомственных наград</t>
  </si>
  <si>
    <t>36.6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</si>
  <si>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</si>
  <si>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</si>
  <si>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</si>
  <si>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В соответствии с техническим заданием</t>
  </si>
  <si>
    <t>июль 2014</t>
  </si>
  <si>
    <t>Поставка блочно-секционных систем кондиционирования и воздухоподготовки с выполнением сопутствующих работ</t>
  </si>
  <si>
    <t>30.02</t>
  </si>
  <si>
    <t>Технологический комплекс архивного хранения документов, включающий систему управления комплексом (автоматизированные рабочие места), модули хранения и сопровождения документов и обеспечивающий защиту документов и информации</t>
  </si>
  <si>
    <t>Создание технологических комплексов архивного хранения документов с поставкой оборудования и выполнением работ на объектах территориальных органов ФНС России</t>
  </si>
  <si>
    <t>Поставка автомобилей</t>
  </si>
  <si>
    <t>Поставка легковых автомобилей и микроавтобусов</t>
  </si>
  <si>
    <t>34.10.2</t>
  </si>
  <si>
    <t>Поставка легковых автомобилей</t>
  </si>
  <si>
    <t>30.01.2</t>
  </si>
  <si>
    <t>Поставка технических средств печати и тиражирования бумажных документов</t>
  </si>
  <si>
    <t>Поставка цифровых копировальных аппаратов средней производительности</t>
  </si>
  <si>
    <t>Поставка форменной одежды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</si>
  <si>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</si>
  <si>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72.50</t>
  </si>
  <si>
    <t xml:space="preserve">Оказание услуг по техническому обслуживанию копировально-множительной и факсимильной техники </t>
  </si>
  <si>
    <t>декабрь 2015</t>
  </si>
  <si>
    <t>64.20.11</t>
  </si>
  <si>
    <t>Оказание услуг подвижной радиотелефонной (сотовой) связи</t>
  </si>
  <si>
    <t>Выполнение  работ по разработке проектно-сметной документации на капитальный ремонт индивидуального теплового пункта, расположенного по адресу: г. Москва, ул. Неглинная, д. 23</t>
  </si>
  <si>
    <t>Выполнение строительно-монтажных работ по капитальному ремонту индивидуального теплового пункта, расположенного по адресу: г. Москва, ул. Неглинная, д. 23</t>
  </si>
  <si>
    <t xml:space="preserve">Выполнение  работ по разработке проектно-сметной документации на капитальный ремонт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 </t>
  </si>
  <si>
    <t>Выполнение строительно-монтажных работ по  капитальному  ремонту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</t>
  </si>
  <si>
    <t>Выполнение II этапа работ по капитальному ремонту объекта «Встроенная трансформаторная подстанция административного здания центрального аппарата ФНС России», расположенного по адресу: г. Москва, ул. Петровка, д. 20/1</t>
  </si>
  <si>
    <t>45.21</t>
  </si>
  <si>
    <t>74.20.1</t>
  </si>
  <si>
    <t>66.03.9</t>
  </si>
  <si>
    <t>Оказание услуг по обязательному государственному личному страхованию работников ФНС России</t>
  </si>
  <si>
    <t>Страхование жизни и здоровья работников ФНС России</t>
  </si>
  <si>
    <t>Поставка  рабочих станций для  ИТ-инфраструктуры  территориальных органов ФНС России в 2015 году</t>
  </si>
  <si>
    <t>Предоставление прав использования программного обеспечения для ИТ-инфраструктуры территориальных органов ФНС России в 2015 году</t>
  </si>
  <si>
    <t>Рабочие станции для ИТ-инфраструктуры</t>
  </si>
  <si>
    <t>Передача неисключительных (пользовательские) прав на ПО в соответствии с техническим заданием</t>
  </si>
  <si>
    <t>март 2015</t>
  </si>
  <si>
    <t xml:space="preserve">Поставка  периферийного оборудования  </t>
  </si>
  <si>
    <t>шт.</t>
  </si>
  <si>
    <t xml:space="preserve">Поставка рабочих станций для ИТ-инфраструктуры ЦА ФНС России </t>
  </si>
  <si>
    <t xml:space="preserve">Поставка серверного оборудования для ИТ-инфраструктуры ЦА ФНС России </t>
  </si>
  <si>
    <t>Создание систем информационной безопасности в контуре АИС "Налог-3" (СОБИ)</t>
  </si>
  <si>
    <t>Приобретение прав использования результатов интеллектуальной деятельности для нужд ФНС России на программное обеспечение сетевого сканирования и контроля защищенности</t>
  </si>
  <si>
    <t>Приобретение прав использования результатов интеллектуальной деятельности для нужд ФНС России на программное обеспечение антивирусной защиты рабочих станций и  почтовых серверов от вредоносных программ</t>
  </si>
  <si>
    <t xml:space="preserve">Приобретение прав использования результатов интеллектуальной деятельности для нужд ФНС России, в то числе закупка программного обеспечения для УЦ ФНС России </t>
  </si>
  <si>
    <t>Оказание  услуг по предоставлению доступа  к информационной системе, содержащей данные полученные из бухгалтерской и статистической отчетности российских и иностранных организаций для целей налогового контроля в связи с совершением сделок между взаимозависимыми лицами в 2015 году</t>
  </si>
  <si>
    <t>Оказание услуг по предоставлению доступа к информационным бюллетеням и предоставлению прав на использование информационно-аналитических изданий, публикуемых международными ценовыми агентствами, специализирующимися на оценке и анализе конъюнктурных товарных рынков в 2015 году</t>
  </si>
  <si>
    <t>Оказание информационных услуг по предоставлению доступа к информационным продуктам, содержащим данные по ценам на нефть и нефтепродукты в 2015 году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</si>
  <si>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 в виде электронных текущих версий специальных информационных массивов в 2015 году</t>
  </si>
  <si>
    <t>Предоставление прав использования программного обеспечения для формирования расходных расписаний в 2015 году</t>
  </si>
  <si>
    <t>72.60</t>
  </si>
  <si>
    <t>Выполнение работы нормативно-методического характера по теме: "Совершенствование механизма изменения сроков уплаты налогов, предусмотренного главой 9 Налогового кодекса Российской Федерации. Разработка методологических, организационных, информационно-технологических рекомендаций и решений для налоговых органов"</t>
  </si>
  <si>
    <t>Выполнение работы нормативно-методического характера по теме: "Сравнительный анализ международного и российского опыта налогообложения зависимых агентов и влияния данного института на налогообложение многонациональных компаний"</t>
  </si>
  <si>
    <t>Выполнение работы нормативно-методического характера по теме: "Разработка механизма взаимодействия ФНС России и кредиторов в целях наиболее качественного и эффективного представления уполномоченным органом в делах о банкротстве и в процедурах, применяемых в деле о банкротстве, требований Российской Федерации по денежным обязательствам"</t>
  </si>
  <si>
    <t>Выполнение работы нормативно-методического характера по теме: "Разработка методических подходов к прогнозированию показателей налоговой базы доходообразующих налогов по крупнейшим налогоплательщикам основных видов экономической деятельности"</t>
  </si>
  <si>
    <t>Выполнение работы нормативно-методического характера по теме: "Разработка методологических рекомендаций по построению моделей финансово-хозяйственной деятельности типовых предприятий пищевой промышленности в целях выявления зон налоговых рисков"</t>
  </si>
  <si>
    <t>Выполнение работы нормативно-методического характера по теме:"Разработка методических материалов для повышения навыков и умений работников налоговых органов, осуществляющих функции администраторов операционных залов в территориальных налоговых органах"</t>
  </si>
  <si>
    <t>Выполнение работы нормативно-методического характера по теме: "Разработка методических материалов для проведения мониторинга качества оказания услуг, оказываемых территориальными налоговыми органами"</t>
  </si>
  <si>
    <t>Выполнение научно-исследовательской работы по теме: "Исследование международного опыта в целях оптимизации информации в платежных документах на перечисление налоговых платежей, порядка ее уточнения для признания обязанности налогоплательщика исполненной, а также совершенствования способов уплаты налогов (сборов) и совершенствования методологии формирования налоговой статистики в современных условиях"</t>
  </si>
  <si>
    <t>Выполнение научно-исследовательской работы по теме: "Исследование функционально-организационной модели развития налоговых администраций зарубежных стран в целях повышения эффективности налогового админи-стрирования"</t>
  </si>
  <si>
    <t>73.2</t>
  </si>
  <si>
    <t>Выполнение работы нормативно-методического характера по теме: "Анализ и обобщение зарубежного опыта  по альтернативным (внесудебным) способам  урегулирования налоговых  споров с  налогоплательщиками в целях совершенствования внесудебных процедур урегулирования налоговых споров в России"</t>
  </si>
  <si>
    <t>Выполнение  работ по разработке проектно-сметной документации на проведение подрядных работ по капитальному ремонту системы микроклимата в помещении, расположенном по адресу: г. Москва, ул. Неглинная, д. 23</t>
  </si>
  <si>
    <t>ОКПД</t>
  </si>
  <si>
    <t>ОКТМО</t>
  </si>
  <si>
    <t>в том числе за счет средств ЦА, тыс. руб.</t>
  </si>
  <si>
    <t>в том числе за счет средств ТО, тыс. руб.</t>
  </si>
  <si>
    <t>Общая цена, тыс. руб.</t>
  </si>
  <si>
    <t>Условия финансового обеспечения исполнения контракта (включая размер аванса), тыс.руб.</t>
  </si>
  <si>
    <t>66,90/ 1 003,50</t>
  </si>
  <si>
    <t>6 655,40/39 932,40</t>
  </si>
  <si>
    <t>12 150,25/ 72 901,50</t>
  </si>
  <si>
    <t>1 345,00/ 8 070,00</t>
  </si>
  <si>
    <t>2 341,25/ 14 047,50</t>
  </si>
  <si>
    <t>200,00 / 3 000,00</t>
  </si>
  <si>
    <t>196,92/ 2 953,80</t>
  </si>
  <si>
    <t>1 391,28 / 8 347,67</t>
  </si>
  <si>
    <t>16 247,25/ 97 483,50</t>
  </si>
  <si>
    <t>6 635,25/ 39 811,50</t>
  </si>
  <si>
    <t>140,10/ 2 101,50</t>
  </si>
  <si>
    <t>2 806,11/ 16 836,64</t>
  </si>
  <si>
    <t>143,77/ 2 156,59</t>
  </si>
  <si>
    <t>267,01 / 4 005,10</t>
  </si>
  <si>
    <t>332,51/ 4 987,58</t>
  </si>
  <si>
    <t>74.20</t>
  </si>
  <si>
    <t xml:space="preserve">     64.20.13.130 
</t>
  </si>
  <si>
    <t>Выполнение работ по капитальному ремонту системы микроклимата в здании по адресу: г.Москва, ул. Неглинная, д. 23</t>
  </si>
  <si>
    <t>29.7</t>
  </si>
  <si>
    <t>73.20.12.000</t>
  </si>
  <si>
    <t>22.22.11.140</t>
  </si>
  <si>
    <t>21.12.1</t>
  </si>
  <si>
    <t xml:space="preserve">     
 72.60.10.000  
</t>
  </si>
  <si>
    <t xml:space="preserve">                              72.60.10.000  
</t>
  </si>
  <si>
    <t>45.21.1</t>
  </si>
  <si>
    <t xml:space="preserve"> 72.50.11.000 
</t>
  </si>
  <si>
    <t xml:space="preserve">21.23.11      25.24.27     36.63.2      </t>
  </si>
  <si>
    <t xml:space="preserve">21.23.11      25.24.27     36.63.2 </t>
  </si>
  <si>
    <t xml:space="preserve"> 72.21.12.000      
</t>
  </si>
  <si>
    <t xml:space="preserve"> 72.21.12.000      </t>
  </si>
  <si>
    <t>72.21.12.000</t>
  </si>
  <si>
    <t xml:space="preserve"> 72.21.11.000</t>
  </si>
  <si>
    <t xml:space="preserve"> 36.61.10.120  
</t>
  </si>
  <si>
    <t>18201063940019244340</t>
  </si>
  <si>
    <t xml:space="preserve">18201063940019244226    </t>
  </si>
  <si>
    <t>18201063940019244310</t>
  </si>
  <si>
    <t xml:space="preserve">18201063940019244310     </t>
  </si>
  <si>
    <t>18201063940019244290</t>
  </si>
  <si>
    <t xml:space="preserve">18201063940019244310 </t>
  </si>
  <si>
    <t xml:space="preserve">182010615Г9999242310  </t>
  </si>
  <si>
    <t xml:space="preserve"> 18201063940019242310 </t>
  </si>
  <si>
    <t>18201063940019242310</t>
  </si>
  <si>
    <t xml:space="preserve">18201063940019244340 </t>
  </si>
  <si>
    <t>18201063940019242225</t>
  </si>
  <si>
    <t>18201063940019242221</t>
  </si>
  <si>
    <t>18201063940019243226</t>
  </si>
  <si>
    <t>18201063940019243225</t>
  </si>
  <si>
    <t>18201063940019244226</t>
  </si>
  <si>
    <t xml:space="preserve">18201063940019244226 </t>
  </si>
  <si>
    <t>18201063940019242226</t>
  </si>
  <si>
    <t xml:space="preserve">18201063940019242226 </t>
  </si>
  <si>
    <t>18201063940019242226 18201063940019242310</t>
  </si>
  <si>
    <t xml:space="preserve">18201063940019242226
</t>
  </si>
  <si>
    <t>18201123940019241226</t>
  </si>
  <si>
    <t xml:space="preserve">18201063940019242310 </t>
  </si>
  <si>
    <t>18201063940019244223</t>
  </si>
  <si>
    <t>18201063940019244225</t>
  </si>
  <si>
    <t>Оказание услуг по сопровождению прикладного программного обеспечения на федеральном, региональном и местном уровнях автоматизированной информационной системы ФНС России в 2015  году.</t>
  </si>
  <si>
    <t>Оказание услуг по сопровождению информационного обеспечения, прикладных и общесистемных IT-сервисов автоматизированной информационной системы ФНС России в 2015 году.</t>
  </si>
  <si>
    <t>Оказание услуг по подготовке персонала (сотрудников) налоговых органов к работе с прикладными подсистемами автоматизированной информационной системы Федеральной налоговой службы в 2015 году</t>
  </si>
  <si>
    <t>Оказание  услуг по эксплуатации  прикладного и общесистемного программного обеспечения межрегиональных инспекций ФНС России по крупнейшим налогоплательщикам, межрегиональных инспекций ФНС России по федеральным округам и межрегиональной инспекции ФНС России по ценообразованию для целей налогообложения в 2015 году.</t>
  </si>
  <si>
    <t>Предоставление услуг местной и внутризоновой телефонной связи и доступа (технической возможности доступа) к услугам междугородной и международной телефонной связи  в 2015 году.</t>
  </si>
  <si>
    <t>Оказание услуг междугородной и международной телефонной связи для ЦА ФНС России в 2015 году.</t>
  </si>
  <si>
    <t>Выполнение работ  по развитию автоматизированной информационной системы ФНС России в 2014 году.</t>
  </si>
  <si>
    <t>Автоматизация процессов АИС "Налог"</t>
  </si>
  <si>
    <t>72.20</t>
  </si>
  <si>
    <t>Внедрение программно-аппаратных комплексов: поставка оборудования, передача неисключительных (пользовательских) прав на программное обеспечение и выполнение работ по созданию СОБИ  в соответствии с техническим заданием</t>
  </si>
  <si>
    <t>174,93 / 2 623,93</t>
  </si>
  <si>
    <t>33 763,50/202 581,00</t>
  </si>
  <si>
    <t>28 115,52/168 693,13</t>
  </si>
  <si>
    <t>3 000,00/18 000,00</t>
  </si>
  <si>
    <t>2 713,20/16 279,20</t>
  </si>
  <si>
    <t xml:space="preserve">                    72.22.14.000 
</t>
  </si>
  <si>
    <t xml:space="preserve">               72.22.14.000 
</t>
  </si>
  <si>
    <t xml:space="preserve"> 64.20.11.110
</t>
  </si>
  <si>
    <t>72.21.11.000</t>
  </si>
  <si>
    <t xml:space="preserve"> 80.42.20.190  
</t>
  </si>
  <si>
    <t>Услуга по поддержанию в работоспособном состоянии подсистем АИС ФНС России,  систем и комплексов информационной безопасности для обеспечения основной и вспомогательной деятельности ФНС России</t>
  </si>
  <si>
    <t>Услуга по технической поддержке бесперебойного функционирования информационного обеспечения и общесистемных ИТ-сервисов АИС ФНС России при решении всех функциональных задач налогового администрирования и АХО</t>
  </si>
  <si>
    <t>Подготовка персонала (сотрудников) налоговых органов к работе с прикладными подсистемами автоматизированной информационной системы Федеральной налоговой службы</t>
  </si>
  <si>
    <t>чел</t>
  </si>
  <si>
    <t>Услуги по обеспечению функционирования и поддержки работоспособности прикладного и системного программного обеспечения МИ по КН и МИ по ФО</t>
  </si>
  <si>
    <t>Поставка блочно-секционных систем кондиционирования и воздухоподготовки мощностью от 10 до 40 кв с выполнением сопутствующих работ по их установке</t>
  </si>
  <si>
    <t>Поставка легковых автомобилей,седан,двигатель 1,6</t>
  </si>
  <si>
    <t>3 375,00/ 20 250,00</t>
  </si>
  <si>
    <t>Поставка микроавтобусов(13+1),двигатель 2,2</t>
  </si>
  <si>
    <t>6 125,00/36 750,00</t>
  </si>
  <si>
    <t>147,                   в том числе:      ТО-140 шт,      ЦА-7 шт</t>
  </si>
  <si>
    <t>шт (абонентских номеров)</t>
  </si>
  <si>
    <t>Ручки гелевые, шариковые с пластиковым корпусом, папки - материал пластик, картон, бумага для заметок плотность 75-80 г/м², дыроколы, степлеры, точилки, ножницы - материал металл, пластик, зажимы для бумаг, скобы - материал металл.                                               Закупка у субъектов малого предпринимательства, социально ориентированных некоммерческих организаций</t>
  </si>
  <si>
    <t xml:space="preserve">Выполнение строительно-монтажных работ по  капитальному  ремонту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                                                           Закупка у субъектов малого предпринимательства </t>
  </si>
  <si>
    <t>21.23   25.24.2</t>
  </si>
  <si>
    <t xml:space="preserve">Оказание услуг подвижной радиотелефонной (сотовой) связи          </t>
  </si>
  <si>
    <t>29.23.1</t>
  </si>
  <si>
    <t xml:space="preserve">29.23.1   </t>
  </si>
  <si>
    <t>18.22</t>
  </si>
  <si>
    <t xml:space="preserve">                 18.22.99.240 
</t>
  </si>
  <si>
    <t xml:space="preserve">                    
    66.03.11.000 
</t>
  </si>
  <si>
    <t>72.1</t>
  </si>
  <si>
    <t xml:space="preserve">            72.10.10.000  
</t>
  </si>
  <si>
    <t>72.3</t>
  </si>
  <si>
    <t xml:space="preserve"> 72.30.21.000
</t>
  </si>
  <si>
    <t>72.30</t>
  </si>
  <si>
    <t>72.30.21.000</t>
  </si>
  <si>
    <t>32.20</t>
  </si>
  <si>
    <t>32.20.20</t>
  </si>
  <si>
    <t>73.20.13.000</t>
  </si>
  <si>
    <t>73.20.11.410</t>
  </si>
  <si>
    <t>80.42</t>
  </si>
  <si>
    <t>72.22.14.000</t>
  </si>
  <si>
    <t>64.20.12.13</t>
  </si>
  <si>
    <t xml:space="preserve">Предоставление услуг связи: междугородней и международной телефонной связи                                                </t>
  </si>
  <si>
    <t xml:space="preserve">Предоставление услуг связи: местной и внутризоновой телефонной связи, междугородней и международной телефонной связи                                  </t>
  </si>
  <si>
    <t xml:space="preserve">Бумага формата А4, А3, плотность 80 г/м², белизна 97%., толщина 106 мкм, 500 лист./уп.                               Закупка у субъектов малого предпринимательства, социально ориентированных некоммерческих организаций           </t>
  </si>
  <si>
    <t xml:space="preserve">Бумага формата А4, А3, плотность 80 г/м², белизна 97%., толщина 106 мкм, 500 лист./уп.                               Закупка у субъектов малого предпринимательства, социально ориентированных некоммерческих организаций                        </t>
  </si>
  <si>
    <t xml:space="preserve">Материал обложки - натуральная кожа, искусственная кожа, вклейка из бумаги плотностью 80-100 г/м²  Закупка у субъектов малого предпринимательства, социально ориентированных некоммерческих организаций            </t>
  </si>
  <si>
    <t xml:space="preserve">Ручки гелевые, шариковые с пластиковым корпусом, папки - материал пластик, картон, бумага для заметок плотность 75-80 г/м², дыроколы, степлеры, точилки, ножницы - материал металл, пластик, зажимы для бумаг, скобы - материал металл.    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</si>
  <si>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Поставка планингов, ежедневников датированных, календарей на 2015 год, материал - высококачественная искусственная кожа, картон плотностью 300 г/м², тиснение, полноцветная печать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</si>
  <si>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Столы, шкафы, тумбы - материал высококачественный МДФ, кресла - материал натуральная кожа, экокожа, перегородки - материал алюминиевый профиль, стекло толщиной 5мм., МДФ толщиной 9 мм.       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</si>
  <si>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Нейтральное, охлаждаемое оборудование, гастроемкости - материал нержавеющая сталь, легированная сталь.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</si>
  <si>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Материал -дизайнерска бумага, высококачественная искусственная кожа, тиснение логотипа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</si>
  <si>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Материал: медно-цинковый сплав, гальванизированный серебром, золотом, объемное литье эмблемы ФНС России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</si>
  <si>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Изготовление и поставка адресных папок из высококачественной кожи, футляров для наград из картона толщ. 3 мм с отделкой искусственной кожей, папок для документов - материал бумага с пленочным покрытием, картон толщ. 2 мм., тиснение фольгой                     Закупка у субъектов малого предпринимательства, социально ориентированных некоммерческих организаций                                    </t>
  </si>
  <si>
    <t xml:space="preserve">Поставка холодильников двухкамерных, цвет белый; телевизоров ЖК; чайников электрических, кофемашин.                        Закупка у субъектов малого предпринимательства, социально ориентированных некоммерческих организаций            </t>
  </si>
  <si>
    <t xml:space="preserve">Техническое обслуживание копировально-множительной и факсимильной техники, в том числе замена запасных частей и расходных материалов, ремонт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</si>
  <si>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 работ по разработке проектно-сметной документации на капитальный ремонт индивидуального теплового пункта, расположенного по адресу: г. Москва, ул. Неглинная, д. 23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</si>
  <si>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строительно-монтажных работ по капитальному ремонту индивидуального теплового пункта, расположенного по адресу: г. Москва, ул. Неглинная, д. 23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</si>
  <si>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 работ по разработке проектно-сметной документации на капитальный ремонт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       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</si>
  <si>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 работ по разработке проектно-сметной документации на проведение подрядных работ по капитальному ремонту системы микроклимата в кабинете  руководителя ФНС России, расположенном по адресу: г. Москва, ул. Неглинная, д. 23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</si>
  <si>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Выполнениеработ по капитальному ремонту системы микроклимата в здании по адресу: г.Москва, ул. Неглинная, д. 23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</si>
  <si>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Поставка рабочих станций                           Закупка у субъектов малого предпринимательства, социально ориентированных некоммерческих организаций            </t>
  </si>
  <si>
    <t xml:space="preserve">Передача неисключительных (пользовательские) прав на ПО в соответствии с техническим заданием                                                                                                           Закупка у субъектов малого предпринимательства, социально ориентированных некоммерческих организаций               </t>
  </si>
  <si>
    <t xml:space="preserve">Передача неисключительных (пользовательские) прав на ПО в соответствии с техническим заданием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</si>
  <si>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Оказание услуг по предоставлению доступа к базе данных,ее обновлению                                               Закупка у субъектов малого предпринимательства, социально ориентированных некоммерческих организаций            </t>
  </si>
  <si>
    <t>Единственный поставщик (подрядчик,исполнитель)</t>
  </si>
  <si>
    <t>3 480,41/20 882,46</t>
  </si>
  <si>
    <t>Поставка средств защищенной печати, сканирования и тиражирования документов</t>
  </si>
  <si>
    <t xml:space="preserve">Поставка серверного оборудования,                            Закупка у субъектов малого предпринимательства, социально ориентированных некоммерческих организаций            </t>
  </si>
  <si>
    <t>155,00/ 930,00</t>
  </si>
  <si>
    <r>
      <t xml:space="preserve">Совокупный годовой объем закупок у   </t>
    </r>
    <r>
      <rPr>
        <sz val="14"/>
        <color indexed="63"/>
        <rFont val="Times New Roman"/>
        <family val="1"/>
      </rPr>
      <t>СМП,СОНО</t>
    </r>
  </si>
  <si>
    <t>Совокупный годовой объем закупок путем проведения запроса котировок</t>
  </si>
  <si>
    <t>Единственный поставщик (подрядчик,исполнитель) п.4 ч.1 статьи 93 Закона № 44-ФЗ</t>
  </si>
  <si>
    <t>Совокупный годовой объем закупок у  единственного поставщика (подрядчика,исполнителя) п.4 ч.1 статьи 93 Закона№ 44-ФЗ</t>
  </si>
  <si>
    <t>Всего:</t>
  </si>
  <si>
    <t xml:space="preserve">Выполнение научно-исследовательской работы в соответствии с техническим заданием                                                                </t>
  </si>
  <si>
    <t xml:space="preserve">Выполнение научно-исследовательской работы в соответствии с техническим заданием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</si>
  <si>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</si>
  <si>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</si>
  <si>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</si>
  <si>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</si>
  <si>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</si>
  <si>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</t>
  </si>
  <si>
    <t>Прием сточных вод административного здания центрального аппарата ФНС России, расположенного по адресу: г. Москва,  ул. Неглинная, д. 23, в централизованную систему водоотведения, их транспортировка, очитска и сброс вводный объект</t>
  </si>
  <si>
    <t xml:space="preserve"> 90.01.11</t>
  </si>
  <si>
    <t xml:space="preserve">        90.00  
</t>
  </si>
  <si>
    <t xml:space="preserve">март    2014   </t>
  </si>
  <si>
    <t xml:space="preserve">декабрь     2014 </t>
  </si>
  <si>
    <t>Прием сточных вод  в централизованную систему водоотведения, их транспортировка, очитска и сброс вводный объект</t>
  </si>
  <si>
    <t xml:space="preserve">пп. 5 п.15 Приложения №2 к приказу от 27.12.2011 №761/20н
</t>
  </si>
  <si>
    <t>40.10.2</t>
  </si>
  <si>
    <t>Поставка  электрической энергии для административного здания центрального аппарата ФНС России в 2014 г., расположенного по адресу: г. Москва, ул. Неглинная,д.16/2</t>
  </si>
  <si>
    <t>Поставка электрической энергии и оказание услуг по передаче электрической энергии</t>
  </si>
  <si>
    <t>кВт/час</t>
  </si>
  <si>
    <t xml:space="preserve">              40.12.1
</t>
  </si>
  <si>
    <t>75.2</t>
  </si>
  <si>
    <t>Охрана зданий ЦА ФНС России</t>
  </si>
  <si>
    <t>чел/час</t>
  </si>
  <si>
    <t>Согласно дислокации постов</t>
  </si>
  <si>
    <t>пп. 5 п.15 Приложения №2 к приказу от 27.12.2011 №761/20н</t>
  </si>
  <si>
    <t>Охрана здания центрального аппарата ФНС России в 2014 году</t>
  </si>
  <si>
    <t xml:space="preserve"> 74.60.15.000 </t>
  </si>
  <si>
    <t>Единственный исполнитель(подрядчик,исполнитель)</t>
  </si>
  <si>
    <t>Повышение навыков и умений работников налоговых органов при предоставлении услуг по вопросам налогообложения недвижимого имущества</t>
  </si>
  <si>
    <t>Подготовка работников налоговых органов при предоставлении услуг по вопросам налогообложения недвижимого имущества с использованием системы дистанционного обучения</t>
  </si>
  <si>
    <t>чел.</t>
  </si>
  <si>
    <t>200,00/3 000,00</t>
  </si>
  <si>
    <t>75.25</t>
  </si>
  <si>
    <t>75.24.12.130</t>
  </si>
  <si>
    <t>Поставка товаров для обеспечения безопасности в чрезвычайных ситуациях</t>
  </si>
  <si>
    <t>Поставка телевизора жидкокристаллического</t>
  </si>
  <si>
    <t>апрель     2014</t>
  </si>
  <si>
    <t xml:space="preserve">март   2014   </t>
  </si>
  <si>
    <t xml:space="preserve">Средства индивидуальной защиты, медицинские товары, средства радиационного, химического контроля, противопожарное снаряжение, средства связи, инженерное имущество, средства специальной обработки                       Закупка у субъектов малого предпринимательства, социально ориентированных некоммерческих организаций            </t>
  </si>
  <si>
    <t xml:space="preserve">Тип- ЖК телевизор, диагональ 65", поддержка НD, 3D, доступ в интернет, объемное звучание, запись видео, встроенная камера, цвет чепный.                                     Закупка у субъектов малого предпринимательства, социально ориентированных некоммерческих организаций            </t>
  </si>
  <si>
    <t>182010615Г9999244226</t>
  </si>
  <si>
    <t>19,97/599,10</t>
  </si>
  <si>
    <t>25,8/ 774,00</t>
  </si>
  <si>
    <t>3,00 / 90,00</t>
  </si>
  <si>
    <t>11,00/ 330,00</t>
  </si>
  <si>
    <t>7,5/ 225,00</t>
  </si>
  <si>
    <t>5,00/ 150,00</t>
  </si>
  <si>
    <t>7 558,50/ 47 151,00</t>
  </si>
  <si>
    <t>270,00/ 1 620,00</t>
  </si>
  <si>
    <t>15,00 / 450,00</t>
  </si>
  <si>
    <t>2,5/ 75,00</t>
  </si>
  <si>
    <t>30,00/ 900,00</t>
  </si>
  <si>
    <t>10,44/ 313,11</t>
  </si>
  <si>
    <t>3,5/ 105,00</t>
  </si>
  <si>
    <t>25,00/ 750,00</t>
  </si>
  <si>
    <t>20,00/ 600,00</t>
  </si>
  <si>
    <t>15,00/ 450,00</t>
  </si>
  <si>
    <t xml:space="preserve">25,00/ 750,00 </t>
  </si>
  <si>
    <t>5,00/150,00</t>
  </si>
  <si>
    <t>29,82/894,63</t>
  </si>
  <si>
    <t>1,79/53,69</t>
  </si>
  <si>
    <t>145,22/ 2 178,32</t>
  </si>
  <si>
    <t>12,46/ 373,93</t>
  </si>
  <si>
    <t>Поставка программно-аппаратного криптографического модуля</t>
  </si>
  <si>
    <t xml:space="preserve">Поставка программно-аппаратного криптографического модуля                Закупка у субъектов малого предпринимательства, социально ориентированных некоммерческих организаций     </t>
  </si>
  <si>
    <t>6,07/181,98</t>
  </si>
  <si>
    <t>июль     2014</t>
  </si>
  <si>
    <t xml:space="preserve"> 72.21.11.000 </t>
  </si>
  <si>
    <t>249,16/ 3 737,43</t>
  </si>
  <si>
    <t>70.32.2</t>
  </si>
  <si>
    <t>Предоставление коммунальных услуг и услуг по содержанию и текущему ремонту общего имущества административного здания ФНС России, расположенного по адресу:  г. Москва, ул. Петровка, д. 20/1</t>
  </si>
  <si>
    <t>Предоставление коммунальных услуг и услуг по содержанию и текущему ремонту общего имущества</t>
  </si>
  <si>
    <t>В соответствии с нормативами потребления</t>
  </si>
  <si>
    <t>Единственный исполнитель</t>
  </si>
  <si>
    <t xml:space="preserve"> 70.32.12</t>
  </si>
  <si>
    <t>18201063940019244223; 18201063940019244225</t>
  </si>
  <si>
    <t xml:space="preserve">пп. 1,пп.2 п.15 Приложения №2 к приказу от 27.12.2011 №761/20н
</t>
  </si>
  <si>
    <t>пп. 2 п.15 Приложения №2 к приказу от 27.12.2011 №761/20н</t>
  </si>
  <si>
    <t xml:space="preserve">пп. 2, пп.5 п.15 Приложения №2 к приказу от 27.12.2011 №761/20н
</t>
  </si>
  <si>
    <t>июль   2014</t>
  </si>
  <si>
    <t xml:space="preserve">Приобретение прав использования программного обеспечения для ИТ-инфраструктуры ЦА ФНС России </t>
  </si>
  <si>
    <t>6 520,63/ 39 123,79</t>
  </si>
  <si>
    <t>пп. 1 п.15 Приложения №2 к приказу от 27.12.2011 №761/20н</t>
  </si>
  <si>
    <t>июнь   2014</t>
  </si>
  <si>
    <t xml:space="preserve">пп.2 п.15 Приложения №2 к приказу от 27.12.2011 №761/20н
</t>
  </si>
  <si>
    <t>ноябрь  2014</t>
  </si>
  <si>
    <t>апрель  2014</t>
  </si>
  <si>
    <t>июнь    2014</t>
  </si>
  <si>
    <t xml:space="preserve">пп. 1, пп.2 п.15 Приложения №2 к приказу от 27.12.2011 №761/20н
</t>
  </si>
  <si>
    <t>апрель   2014</t>
  </si>
  <si>
    <t>июнь     2014</t>
  </si>
  <si>
    <t>июль    2014</t>
  </si>
  <si>
    <t>пп. 1, пп.2, пп.5 п.15 Приложения №2 к приказу от 27.12.2011 №761/20н</t>
  </si>
  <si>
    <t xml:space="preserve">пп. 5, пп.2 п.15 Приложения №2 к приказу от 27.12.2011 №761/20н
</t>
  </si>
  <si>
    <t>45 623,67/273 742,04</t>
  </si>
  <si>
    <t xml:space="preserve">пп.1, пп. 2 п.15 Приложения №2 к приказу от 27.12.2011 №761/20н
</t>
  </si>
  <si>
    <t>Поставка оборудования для телекоммуникационных систем ЦА ФНС России</t>
  </si>
  <si>
    <t xml:space="preserve">Поставка оборудования для телекоммуникационных систем ЦА ФНС России                                           Закупка у субъектов малого предпринимательства, социально ориентированных некоммерческих организаций   </t>
  </si>
  <si>
    <t>4 019,45/ 24 116,7</t>
  </si>
  <si>
    <t>май     2014</t>
  </si>
  <si>
    <t xml:space="preserve">пп.2,пп.5 п.15 Приложения №2 к приказу от 27.12.2011 №761/20н
</t>
  </si>
  <si>
    <t xml:space="preserve">                    72.60.10.000  
</t>
  </si>
  <si>
    <t>60,24/903,6</t>
  </si>
  <si>
    <t xml:space="preserve">Поставка рабочих станций для ИТ-инфраструктуры территориальных органов ФНС России </t>
  </si>
  <si>
    <t xml:space="preserve">Поставка рабочих станций для ТО ФНС России                                 </t>
  </si>
  <si>
    <t>1 054,77/6 328,64</t>
  </si>
  <si>
    <t>4 190,88/ 25 145,25</t>
  </si>
  <si>
    <t xml:space="preserve">пп.1, пп. 5 п.15 Приложения №2 к приказу от 27.12.2011 №761/20н
</t>
  </si>
  <si>
    <t xml:space="preserve">Модернизация программно-аппаратного комплекса системы безопасного доступа в сеть Интернет (ПАК СБДВИ), с поставкой оборудования, предоставлением прав использования программного обеспечения, со сборкой и наладкой в местах установки                                                                                  Закупка у субъектов малого предпринимательства, социально ориентированных некоммерческих организаций    </t>
  </si>
  <si>
    <t>110,21/ 1 653,08</t>
  </si>
  <si>
    <t>май      2014</t>
  </si>
  <si>
    <t>пп.2,пп. 5 п.15 Приложения №2 к приказу от 27.12.2011 №761/20н</t>
  </si>
  <si>
    <t>пп.2, пп. 5 п.15 Приложения №2 к приказу от 27.12.2011 №761/20н</t>
  </si>
  <si>
    <t xml:space="preserve">пп.2, пп. 5 п.15 Приложения №2 к приказу от 27.12.2011 №761/20н
</t>
  </si>
  <si>
    <t>июнь      2014</t>
  </si>
  <si>
    <t xml:space="preserve">Предоставление прав использования программного обеспечения для программно-аппаратного комплекса «Управление документами и Электронный архив»
</t>
  </si>
  <si>
    <t>Предоставление прав использования программного обеспечения для программно-аппаратного комплекса"Управление документами и  Электронный архив" в соответствии с техническим заданием</t>
  </si>
  <si>
    <t>9 093,63/54 561,78</t>
  </si>
  <si>
    <t>Выполнение работ по аттестации объектов информатизации на соответствие требованиям безопасности информации</t>
  </si>
  <si>
    <t xml:space="preserve">Выполнение работ по аттестации объектов информатизации на соответствие требованиям безопасности информации в соответствии с техническим заданием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</si>
  <si>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>310,95/4 664,27</t>
  </si>
  <si>
    <t>пп.1,пп.2,пп. 5 п.15 Приложения №2 к приказу от 27.12.2011 №761/20н</t>
  </si>
  <si>
    <t xml:space="preserve">пп.1,пп.2 п.15 Приложения №2 к приказу от 27.12.2011 №761/20н
</t>
  </si>
  <si>
    <t>359,69/ 5 395,39</t>
  </si>
  <si>
    <t>февраль   2015</t>
  </si>
  <si>
    <t>Поставка оборудования, комплектующих  для бесперебойной работы УАТС ЦА ФНС России</t>
  </si>
  <si>
    <t>284,21/4 263,22</t>
  </si>
  <si>
    <t xml:space="preserve">Поставка оборудования, комплектующих  для бесперебойной работы УАТС ЦА ФНС России               Закупка у субъектов малого предпринимательства, социально ориентированных некоммерческих организаций  </t>
  </si>
  <si>
    <t xml:space="preserve"> 32.3 
</t>
  </si>
  <si>
    <t xml:space="preserve"> 32.30.44 
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</si>
  <si>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1 "Повышение квалификации гражданских служащих, осуществляющих контрольные и аналитические функции по налоговому администрированию"</t>
  </si>
  <si>
    <t>Оказание услуг в соответствии с техническим заданием</t>
  </si>
  <si>
    <t>ноябрь   2014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</si>
  <si>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2 "Повышение квалификации гражданских служащих, осуществляющих методологические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</si>
  <si>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3 "Повышение квалификации гражданских служащих, осуществляющих обеспечивающие функции по налоговому администрированию"</t>
  </si>
  <si>
    <t>80.4</t>
  </si>
  <si>
    <t xml:space="preserve"> 80.22.10.130 </t>
  </si>
  <si>
    <t xml:space="preserve">Создание технологического комплекса с поставкой оборудования, предоставлением прав использования программного обеспечения и выполнением работ </t>
  </si>
  <si>
    <t>18207053942040244226</t>
  </si>
  <si>
    <t>Поставка носителей ключевой информации</t>
  </si>
  <si>
    <t>167,72/2 515,83</t>
  </si>
  <si>
    <t>1 599,00/9 594,00</t>
  </si>
  <si>
    <t>66,00/990,02</t>
  </si>
  <si>
    <t xml:space="preserve">Поставка цифровых копировальных аппаратов средней производительности                                                   Закупка у субъектов малого предпринимательства, социально ориентированных некоммерческих организаций  </t>
  </si>
  <si>
    <t xml:space="preserve">Поставка носителей ключевой информации для средств защиты информации от несанкционированного доступа в соответствии с техническим заданием                                                           Закупка у субъектов малого предпринимательства, социально ориентированных некоммерческих организаций  </t>
  </si>
  <si>
    <t>219,00/ 3 285,07</t>
  </si>
  <si>
    <t xml:space="preserve">пп. 1, пп.2,пп.5 п.15 Приложения №2 к приказу от 27.12.2011 №761/20н
</t>
  </si>
  <si>
    <t xml:space="preserve"> 18201063940019242320</t>
  </si>
  <si>
    <t xml:space="preserve">Модернизация программно-аппаратного комплекса системы безопасного доступа в сеть Интернет (ПАК СБДВИ)  с поставкой оборудования, предоставлением прав использования программного обеспечения, со сборкой и наладкой в местах установки   </t>
  </si>
  <si>
    <t>Поставка продукции с логотипом ФНС России</t>
  </si>
  <si>
    <t xml:space="preserve">Поставка мебели </t>
  </si>
  <si>
    <t>9 599,94/ 57 599,61</t>
  </si>
  <si>
    <t xml:space="preserve">пп.1, пп.2 п.15 Приложения №2 к приказу от 27.12.2011 №761/20н
</t>
  </si>
  <si>
    <t>Выполнение работ по развитию(модернизации) автоматизированной информационной системы  ФНС России (АИС  "Налог") в части реализации комплекса функциональных задач "Утилизационный сбор"</t>
  </si>
  <si>
    <t>Выполнение работ по развитию(модернизации) автоматизированной информационной системы  ФНС России (АИС  "Налог") в части реализации комплекса функциональных задач "Утилизационный сбор"  в соответствии с техническим заданием</t>
  </si>
  <si>
    <t>234,71/ 3 520,62</t>
  </si>
  <si>
    <t>октябрь  2014</t>
  </si>
  <si>
    <t>Поставка комплектующих, периферийного оборудования, накопителей для ИТ-инфраструктуры ЦА ФНС России</t>
  </si>
  <si>
    <t>13,78/413,44</t>
  </si>
  <si>
    <t xml:space="preserve"> 22.22  </t>
  </si>
  <si>
    <t>Поставка ноутбуков для нужд ЦА и территориальных органов ФНС России при проведении контрольной работы</t>
  </si>
  <si>
    <t xml:space="preserve">Поставка  ноутбуков                        Закупка у субъектов малого предпринимательства, социально ориентированных некоммерческих организаций            </t>
  </si>
  <si>
    <t>216,42/ 3 246,36</t>
  </si>
  <si>
    <t>Изготовление и поставка бланков свидетельств в соответствии с техническим заданием</t>
  </si>
  <si>
    <t>1 986,6/11 919,6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</si>
  <si>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4"Повышение квалификации гражданских служащих по вопросам  правового обеспечения деятельности налоговых органов"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</si>
  <si>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5"Повышение квалификации гражданских служащих по вопросам регистрации и учета налогоплательщиков"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</si>
  <si>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по вопросам государственных закупок, путем непосредственного взаимодействия педагогического работника с обучающимся</t>
  </si>
  <si>
    <t>июль       2014</t>
  </si>
  <si>
    <t>306,06/1836,33</t>
  </si>
  <si>
    <t>246,03/1476,18</t>
  </si>
  <si>
    <t>25,81/154,53</t>
  </si>
  <si>
    <t>55,16/330,96</t>
  </si>
  <si>
    <t>94,35/566,1</t>
  </si>
  <si>
    <t>218,7/1312,2</t>
  </si>
  <si>
    <t>Поставка средств защищенной печати, сканирования и тиражирования документов в соответствии с техническим заданием</t>
  </si>
  <si>
    <t>2520,47/151228,81</t>
  </si>
  <si>
    <t>Поставка средств вычислительной техники</t>
  </si>
  <si>
    <t>3535,17/21211,07</t>
  </si>
  <si>
    <t>Приобретение прав использования результатов интеллектуальной деятельности -программного обеспечения</t>
  </si>
  <si>
    <t xml:space="preserve">Предоставление  прав на использование результатов интеллектуальной деятельности -программного обеспечения в соответствии с техническим заданием                                                  </t>
  </si>
  <si>
    <t>12147,78/7288,65</t>
  </si>
  <si>
    <t>295,38/4430,72</t>
  </si>
  <si>
    <t xml:space="preserve">Поставка комплектующих, периферийного оборудования, накопителей для ИТ-инфраструктуры ЦА ФНС России. Закупка у субъектов малого предпринимательства, социально ориентированных некоммерческих организаций  </t>
  </si>
  <si>
    <t>июль  2014</t>
  </si>
  <si>
    <t>июль      2014</t>
  </si>
  <si>
    <t>Изготовление и поставка бланков свидетельств для реализации функций по государственной регистрации юридических лиц и индивидуальных предпринимателей, а также постановки на учет территориальными налоговыми органами</t>
  </si>
  <si>
    <t xml:space="preserve">Выполнение II этапа работ по капитальному ремонту объекта «Встроенная трансформаторная подстанция административного здания центрального аппарата ФНС России», расположенного по адресу: г. Москва, ул. Петровка, д. 20/1 (Электромонтажные и пусконаладочные работы)                 Закупка у субъектов малого предпринимательства, социально ориентированных некоммерческих организаций            </t>
  </si>
  <si>
    <t xml:space="preserve">пп.2, пп.1 п.15 Приложения №2 к приказу от 27.12.2011 №761/20н
</t>
  </si>
  <si>
    <t>6,29/ 188,67</t>
  </si>
  <si>
    <t>Приобретение прав использования результатов интеллектуальной деятельности - средств защиты информации от несанкционированного доступа</t>
  </si>
  <si>
    <t xml:space="preserve">Приобретение прав использования результатов интеллектуальной деятельности - средств защиты информации от несанкционированного доступа в соответствии с техническим заданием                                        Закупка у субъектов малого предпринимательства, социально ориентированных некоммерческих организаций  </t>
  </si>
  <si>
    <t>27,95/838,59</t>
  </si>
  <si>
    <t>Поставка сетевого оборудования и выполнение работ по монтажу и настройке в соответствии с проектными решениями по развитию СТК ФНС России в 2014-2015гг.</t>
  </si>
  <si>
    <t>11 566,12/ 69 396,71</t>
  </si>
  <si>
    <t>ноябрь 2015</t>
  </si>
  <si>
    <t>Приобретение программного обеспечения антивирусной защиты для почтовых серверов</t>
  </si>
  <si>
    <t>162,89/2 443,31</t>
  </si>
  <si>
    <t>ноябрь    2014</t>
  </si>
  <si>
    <t>ноябрь     2014</t>
  </si>
  <si>
    <t>100,00/1 500,00</t>
  </si>
  <si>
    <t xml:space="preserve">Приобретение программного обеспечения антивирусной защиты для почтовых серверов в соответствии с техническим заданием                                   Закупка у субъектов малого предпринимательства, социально ориентированных некоммерческих организаций  </t>
  </si>
  <si>
    <t>С.А. Аракелов</t>
  </si>
  <si>
    <t>Выполнение работы нормативно-методического характера по теме:"Методология совершенствования средств камерального контроля налоговых деклараций по НДС "</t>
  </si>
  <si>
    <t xml:space="preserve">Поставка сетевого оборудования и выполнение работ по монтажу и настройке в соответствии с проектными решениями по развитию СТК ФНС России в 2014-2015гг.в соответствии с техническим заданием  (на 2014 год - 117 215,67 тыс.руб., на 2015 год - 114 106,71 тыс.руб.)  </t>
  </si>
  <si>
    <t>Отпуск воды и прием сточных вод</t>
  </si>
  <si>
    <t>90.00</t>
  </si>
  <si>
    <t>90.01.11</t>
  </si>
  <si>
    <t>Отпуск питьевой воды и прием сточных вод административного здания центрального аппарата ФНС России,  расположенного по адресу: г. Москва,  ул. Неглинная, д. 16/2,стр.2,  в систему городской канализации</t>
  </si>
  <si>
    <t>в редакции от 16.07.2014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</si>
</sst>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  <numFmt numFmtId="176" formatCode="#,##0.000;[Red]#,##0.000"/>
    <numFmt numFmtId="177" formatCode="#,##0.000_ ;[Red]\-#,##0.000\ "/>
    <numFmt numFmtId="178" formatCode="#,##0.00_ ;[Red]\-#,##0.00\ "/>
    <numFmt numFmtId="179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F3F3F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34" fillId="34" borderId="2" xfId="40" applyFill="1" applyAlignment="1">
      <alignment horizontal="center" vertical="center" wrapText="1"/>
    </xf>
    <xf numFmtId="0" fontId="34" fillId="34" borderId="2" xfId="40" applyFill="1" applyAlignment="1">
      <alignment horizontal="left" vertical="center" wrapText="1"/>
    </xf>
    <xf numFmtId="0" fontId="48" fillId="34" borderId="2" xfId="40" applyFont="1" applyFill="1" applyAlignment="1">
      <alignment horizontal="center" vertical="center" wrapText="1"/>
    </xf>
    <xf numFmtId="0" fontId="34" fillId="34" borderId="12" xfId="4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49" fontId="48" fillId="34" borderId="13" xfId="4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8" fillId="34" borderId="2" xfId="4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4" fontId="48" fillId="34" borderId="2" xfId="4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49" fontId="4" fillId="34" borderId="10" xfId="53" applyNumberFormat="1" applyFont="1" applyFill="1" applyBorder="1" applyAlignment="1">
      <alignment horizontal="left" vertical="center" wrapText="1"/>
      <protection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9" fillId="34" borderId="23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view="pageBreakPreview" zoomScale="60" zoomScaleNormal="50" zoomScalePageLayoutView="0" workbookViewId="0" topLeftCell="C1">
      <selection activeCell="G6" sqref="G6:H6"/>
    </sheetView>
  </sheetViews>
  <sheetFormatPr defaultColWidth="9.00390625" defaultRowHeight="12.75"/>
  <cols>
    <col min="1" max="1" width="39.00390625" style="3" customWidth="1"/>
    <col min="2" max="2" width="13.75390625" style="3" customWidth="1"/>
    <col min="3" max="3" width="17.625" style="3" customWidth="1"/>
    <col min="4" max="4" width="7.375" style="3" customWidth="1"/>
    <col min="5" max="5" width="53.75390625" style="11" customWidth="1"/>
    <col min="6" max="6" width="44.00390625" style="11" customWidth="1"/>
    <col min="7" max="7" width="16.75390625" style="3" customWidth="1"/>
    <col min="8" max="8" width="19.375" style="3" customWidth="1"/>
    <col min="9" max="9" width="22.875" style="3" customWidth="1"/>
    <col min="10" max="10" width="21.375" style="3" customWidth="1"/>
    <col min="11" max="11" width="21.75390625" style="3" customWidth="1"/>
    <col min="12" max="12" width="30.875" style="3" customWidth="1"/>
    <col min="13" max="13" width="13.125" style="3" customWidth="1"/>
    <col min="14" max="14" width="13.75390625" style="3" customWidth="1"/>
    <col min="15" max="15" width="21.375" style="3" customWidth="1"/>
    <col min="16" max="16" width="19.375" style="3" customWidth="1"/>
    <col min="17" max="17" width="9.125" style="1" customWidth="1"/>
    <col min="18" max="18" width="4.25390625" style="1" customWidth="1"/>
    <col min="19" max="19" width="6.25390625" style="1" hidden="1" customWidth="1"/>
    <col min="20" max="20" width="1.75390625" style="1" hidden="1" customWidth="1"/>
    <col min="21" max="24" width="9.125" style="1" hidden="1" customWidth="1"/>
    <col min="25" max="16384" width="9.125" style="1" customWidth="1"/>
  </cols>
  <sheetData>
    <row r="1" spans="1:16" s="3" customFormat="1" ht="25.5" customHeight="1">
      <c r="A1" s="6"/>
      <c r="B1" s="6"/>
      <c r="C1" s="2"/>
      <c r="D1" s="2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3" customFormat="1" ht="32.25" customHeight="1">
      <c r="A2" s="73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3" customFormat="1" ht="24.75" customHeight="1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3" customFormat="1" ht="24.75" customHeight="1">
      <c r="A4" s="73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s="3" customFormat="1" ht="21" customHeight="1">
      <c r="A5" s="73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3" customFormat="1" ht="47.25" customHeight="1">
      <c r="A6" s="4"/>
      <c r="B6" s="5"/>
      <c r="C6" s="5"/>
      <c r="D6" s="5"/>
      <c r="E6" s="5"/>
      <c r="F6" s="5"/>
      <c r="G6" s="77" t="s">
        <v>471</v>
      </c>
      <c r="H6" s="77"/>
      <c r="I6" s="5"/>
      <c r="J6" s="5"/>
      <c r="K6" s="5"/>
      <c r="L6" s="5"/>
      <c r="M6" s="5"/>
      <c r="N6" s="5"/>
      <c r="O6" s="5"/>
      <c r="P6" s="5"/>
    </row>
    <row r="7" spans="1:16" s="3" customFormat="1" ht="27.75" customHeight="1">
      <c r="A7" s="6"/>
      <c r="B7" s="6"/>
      <c r="C7" s="6"/>
      <c r="D7" s="6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3" customFormat="1" ht="26.25" customHeight="1">
      <c r="A8" s="63" t="s">
        <v>19</v>
      </c>
      <c r="B8" s="70"/>
      <c r="C8" s="70"/>
      <c r="D8" s="71"/>
      <c r="E8" s="63" t="s">
        <v>20</v>
      </c>
      <c r="F8" s="64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3" customFormat="1" ht="18.75" customHeight="1">
      <c r="A9" s="78" t="s">
        <v>21</v>
      </c>
      <c r="B9" s="80"/>
      <c r="C9" s="80"/>
      <c r="D9" s="81"/>
      <c r="E9" s="78" t="s">
        <v>22</v>
      </c>
      <c r="F9" s="79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3" customFormat="1" ht="19.5" customHeight="1">
      <c r="A10" s="63" t="s">
        <v>23</v>
      </c>
      <c r="B10" s="70"/>
      <c r="C10" s="70"/>
      <c r="D10" s="71"/>
      <c r="E10" s="63">
        <v>7707329152</v>
      </c>
      <c r="F10" s="64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s="3" customFormat="1" ht="24.75" customHeight="1">
      <c r="A11" s="63" t="s">
        <v>24</v>
      </c>
      <c r="B11" s="70"/>
      <c r="C11" s="70"/>
      <c r="D11" s="71"/>
      <c r="E11" s="63">
        <v>770701001</v>
      </c>
      <c r="F11" s="64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3" customFormat="1" ht="21.75" customHeight="1">
      <c r="A12" s="85" t="s">
        <v>113</v>
      </c>
      <c r="B12" s="86"/>
      <c r="C12" s="86"/>
      <c r="D12" s="87"/>
      <c r="E12" s="85">
        <v>45382000</v>
      </c>
      <c r="F12" s="88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3" customFormat="1" ht="26.25" customHeight="1">
      <c r="A13" s="6"/>
      <c r="B13" s="6"/>
      <c r="C13" s="6"/>
      <c r="D13" s="6"/>
      <c r="E13" s="7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3" customFormat="1" ht="14.25" customHeight="1" hidden="1">
      <c r="A14" s="6"/>
      <c r="B14" s="6"/>
      <c r="C14" s="6"/>
      <c r="D14" s="6"/>
      <c r="E14" s="7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9" customFormat="1" ht="87" customHeight="1">
      <c r="A15" s="72" t="s">
        <v>10</v>
      </c>
      <c r="B15" s="72" t="s">
        <v>9</v>
      </c>
      <c r="C15" s="72" t="s">
        <v>112</v>
      </c>
      <c r="D15" s="67" t="s">
        <v>16</v>
      </c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65" t="s">
        <v>17</v>
      </c>
      <c r="P15" s="65" t="s">
        <v>18</v>
      </c>
    </row>
    <row r="16" spans="1:16" s="9" customFormat="1" ht="87" customHeight="1">
      <c r="A16" s="72"/>
      <c r="B16" s="72"/>
      <c r="C16" s="72"/>
      <c r="D16" s="65" t="s">
        <v>29</v>
      </c>
      <c r="E16" s="65" t="s">
        <v>30</v>
      </c>
      <c r="F16" s="65" t="s">
        <v>11</v>
      </c>
      <c r="G16" s="65" t="s">
        <v>7</v>
      </c>
      <c r="H16" s="65" t="s">
        <v>12</v>
      </c>
      <c r="I16" s="67" t="s">
        <v>28</v>
      </c>
      <c r="J16" s="68"/>
      <c r="K16" s="69"/>
      <c r="L16" s="65" t="s">
        <v>117</v>
      </c>
      <c r="M16" s="67" t="s">
        <v>13</v>
      </c>
      <c r="N16" s="69"/>
      <c r="O16" s="75"/>
      <c r="P16" s="75"/>
    </row>
    <row r="17" spans="1:16" s="9" customFormat="1" ht="133.5" customHeight="1">
      <c r="A17" s="72"/>
      <c r="B17" s="72"/>
      <c r="C17" s="72"/>
      <c r="D17" s="66"/>
      <c r="E17" s="66"/>
      <c r="F17" s="66"/>
      <c r="G17" s="66"/>
      <c r="H17" s="66"/>
      <c r="I17" s="33" t="s">
        <v>116</v>
      </c>
      <c r="J17" s="33" t="s">
        <v>114</v>
      </c>
      <c r="K17" s="33" t="s">
        <v>115</v>
      </c>
      <c r="L17" s="66"/>
      <c r="M17" s="34" t="s">
        <v>14</v>
      </c>
      <c r="N17" s="34" t="s">
        <v>15</v>
      </c>
      <c r="O17" s="66"/>
      <c r="P17" s="66"/>
    </row>
    <row r="18" spans="1:16" s="9" customFormat="1" ht="49.5" customHeight="1">
      <c r="A18" s="34">
        <v>1</v>
      </c>
      <c r="B18" s="34">
        <v>2</v>
      </c>
      <c r="C18" s="34">
        <v>3</v>
      </c>
      <c r="D18" s="33">
        <v>4</v>
      </c>
      <c r="E18" s="33">
        <v>5</v>
      </c>
      <c r="F18" s="34">
        <v>6</v>
      </c>
      <c r="G18" s="33">
        <v>7</v>
      </c>
      <c r="H18" s="33">
        <v>8</v>
      </c>
      <c r="I18" s="67">
        <v>9</v>
      </c>
      <c r="J18" s="68"/>
      <c r="K18" s="69"/>
      <c r="L18" s="33">
        <v>10</v>
      </c>
      <c r="M18" s="34">
        <v>11</v>
      </c>
      <c r="N18" s="34">
        <v>12</v>
      </c>
      <c r="O18" s="33">
        <v>13</v>
      </c>
      <c r="P18" s="33">
        <v>14</v>
      </c>
    </row>
    <row r="19" spans="1:16" s="9" customFormat="1" ht="136.5" customHeight="1">
      <c r="A19" s="12" t="s">
        <v>151</v>
      </c>
      <c r="B19" s="12" t="s">
        <v>26</v>
      </c>
      <c r="C19" s="12" t="s">
        <v>139</v>
      </c>
      <c r="D19" s="34">
        <v>1</v>
      </c>
      <c r="E19" s="25" t="s">
        <v>8</v>
      </c>
      <c r="F19" s="25" t="s">
        <v>231</v>
      </c>
      <c r="G19" s="34" t="s">
        <v>27</v>
      </c>
      <c r="H19" s="34">
        <v>12200</v>
      </c>
      <c r="I19" s="15">
        <f aca="true" t="shared" si="0" ref="I19:I38">SUM(J19+K19)</f>
        <v>1997</v>
      </c>
      <c r="J19" s="15">
        <v>1997</v>
      </c>
      <c r="K19" s="15">
        <v>0</v>
      </c>
      <c r="L19" s="16" t="s">
        <v>303</v>
      </c>
      <c r="M19" s="12" t="s">
        <v>37</v>
      </c>
      <c r="N19" s="12" t="s">
        <v>345</v>
      </c>
      <c r="O19" s="12" t="s">
        <v>25</v>
      </c>
      <c r="P19" s="33" t="s">
        <v>346</v>
      </c>
    </row>
    <row r="20" spans="1:16" s="9" customFormat="1" ht="144" customHeight="1">
      <c r="A20" s="12" t="s">
        <v>151</v>
      </c>
      <c r="B20" s="12" t="s">
        <v>26</v>
      </c>
      <c r="C20" s="12" t="s">
        <v>139</v>
      </c>
      <c r="D20" s="34">
        <f aca="true" t="shared" si="1" ref="D20:D29">SUM(D19)+1</f>
        <v>2</v>
      </c>
      <c r="E20" s="25" t="s">
        <v>8</v>
      </c>
      <c r="F20" s="25" t="s">
        <v>232</v>
      </c>
      <c r="G20" s="34" t="s">
        <v>27</v>
      </c>
      <c r="H20" s="34">
        <v>12200</v>
      </c>
      <c r="I20" s="15">
        <f t="shared" si="0"/>
        <v>1997</v>
      </c>
      <c r="J20" s="15">
        <v>1997</v>
      </c>
      <c r="K20" s="15">
        <v>0</v>
      </c>
      <c r="L20" s="16" t="s">
        <v>303</v>
      </c>
      <c r="M20" s="12" t="s">
        <v>32</v>
      </c>
      <c r="N20" s="12" t="s">
        <v>33</v>
      </c>
      <c r="O20" s="12" t="s">
        <v>25</v>
      </c>
      <c r="P20" s="33"/>
    </row>
    <row r="21" spans="1:16" s="9" customFormat="1" ht="135" customHeight="1">
      <c r="A21" s="12" t="s">
        <v>152</v>
      </c>
      <c r="B21" s="12" t="s">
        <v>34</v>
      </c>
      <c r="C21" s="12" t="s">
        <v>138</v>
      </c>
      <c r="D21" s="47">
        <f t="shared" si="1"/>
        <v>3</v>
      </c>
      <c r="E21" s="25" t="s">
        <v>35</v>
      </c>
      <c r="F21" s="25" t="s">
        <v>233</v>
      </c>
      <c r="G21" s="34" t="s">
        <v>38</v>
      </c>
      <c r="H21" s="34">
        <v>106700</v>
      </c>
      <c r="I21" s="15">
        <f t="shared" si="0"/>
        <v>7261.05</v>
      </c>
      <c r="J21" s="15">
        <v>353.8</v>
      </c>
      <c r="K21" s="15">
        <v>6907.25</v>
      </c>
      <c r="L21" s="16" t="s">
        <v>323</v>
      </c>
      <c r="M21" s="12" t="s">
        <v>37</v>
      </c>
      <c r="N21" s="12" t="s">
        <v>347</v>
      </c>
      <c r="O21" s="12" t="s">
        <v>25</v>
      </c>
      <c r="P21" s="33" t="s">
        <v>338</v>
      </c>
    </row>
    <row r="22" spans="1:16" s="9" customFormat="1" ht="239.25" customHeight="1">
      <c r="A22" s="12" t="s">
        <v>151</v>
      </c>
      <c r="B22" s="12" t="s">
        <v>209</v>
      </c>
      <c r="C22" s="12" t="s">
        <v>144</v>
      </c>
      <c r="D22" s="47">
        <f t="shared" si="1"/>
        <v>4</v>
      </c>
      <c r="E22" s="25" t="s">
        <v>39</v>
      </c>
      <c r="F22" s="25" t="s">
        <v>207</v>
      </c>
      <c r="G22" s="34" t="s">
        <v>40</v>
      </c>
      <c r="H22" s="34">
        <v>372840</v>
      </c>
      <c r="I22" s="15">
        <f t="shared" si="0"/>
        <v>2580</v>
      </c>
      <c r="J22" s="15">
        <v>2580</v>
      </c>
      <c r="K22" s="15">
        <v>0</v>
      </c>
      <c r="L22" s="16" t="s">
        <v>304</v>
      </c>
      <c r="M22" s="12" t="s">
        <v>348</v>
      </c>
      <c r="N22" s="12" t="s">
        <v>349</v>
      </c>
      <c r="O22" s="12" t="s">
        <v>25</v>
      </c>
      <c r="P22" s="33" t="s">
        <v>346</v>
      </c>
    </row>
    <row r="23" spans="1:16" s="9" customFormat="1" ht="223.5" customHeight="1">
      <c r="A23" s="12" t="s">
        <v>151</v>
      </c>
      <c r="B23" s="12" t="s">
        <v>209</v>
      </c>
      <c r="C23" s="12" t="s">
        <v>145</v>
      </c>
      <c r="D23" s="47">
        <f t="shared" si="1"/>
        <v>5</v>
      </c>
      <c r="E23" s="25" t="s">
        <v>39</v>
      </c>
      <c r="F23" s="25" t="s">
        <v>234</v>
      </c>
      <c r="G23" s="34" t="s">
        <v>40</v>
      </c>
      <c r="H23" s="34">
        <v>372840</v>
      </c>
      <c r="I23" s="15">
        <f t="shared" si="0"/>
        <v>2580</v>
      </c>
      <c r="J23" s="15">
        <v>2580</v>
      </c>
      <c r="K23" s="15">
        <v>0</v>
      </c>
      <c r="L23" s="16" t="s">
        <v>304</v>
      </c>
      <c r="M23" s="12" t="s">
        <v>41</v>
      </c>
      <c r="N23" s="12" t="s">
        <v>33</v>
      </c>
      <c r="O23" s="12" t="s">
        <v>25</v>
      </c>
      <c r="P23" s="33"/>
    </row>
    <row r="24" spans="1:16" s="9" customFormat="1" ht="186" customHeight="1">
      <c r="A24" s="12" t="s">
        <v>151</v>
      </c>
      <c r="B24" s="12" t="s">
        <v>34</v>
      </c>
      <c r="C24" s="12" t="s">
        <v>34</v>
      </c>
      <c r="D24" s="47">
        <f t="shared" si="1"/>
        <v>6</v>
      </c>
      <c r="E24" s="25" t="s">
        <v>411</v>
      </c>
      <c r="F24" s="25" t="s">
        <v>235</v>
      </c>
      <c r="G24" s="34" t="s">
        <v>40</v>
      </c>
      <c r="H24" s="34">
        <v>8050</v>
      </c>
      <c r="I24" s="15">
        <f t="shared" si="0"/>
        <v>3345</v>
      </c>
      <c r="J24" s="15">
        <v>0</v>
      </c>
      <c r="K24" s="15">
        <v>3345</v>
      </c>
      <c r="L24" s="16" t="s">
        <v>118</v>
      </c>
      <c r="M24" s="12" t="s">
        <v>41</v>
      </c>
      <c r="N24" s="12" t="s">
        <v>44</v>
      </c>
      <c r="O24" s="12" t="s">
        <v>25</v>
      </c>
      <c r="P24" s="33"/>
    </row>
    <row r="25" spans="1:16" s="9" customFormat="1" ht="206.25" customHeight="1">
      <c r="A25" s="12" t="s">
        <v>153</v>
      </c>
      <c r="B25" s="12" t="s">
        <v>42</v>
      </c>
      <c r="C25" s="12" t="s">
        <v>42</v>
      </c>
      <c r="D25" s="47">
        <f t="shared" si="1"/>
        <v>7</v>
      </c>
      <c r="E25" s="25" t="s">
        <v>412</v>
      </c>
      <c r="F25" s="25" t="s">
        <v>236</v>
      </c>
      <c r="G25" s="34" t="s">
        <v>40</v>
      </c>
      <c r="H25" s="34">
        <v>665</v>
      </c>
      <c r="I25" s="15">
        <f>SUM(J25+K25)</f>
        <v>10950.24</v>
      </c>
      <c r="J25" s="15">
        <v>10950.24</v>
      </c>
      <c r="K25" s="15">
        <v>0</v>
      </c>
      <c r="L25" s="16" t="s">
        <v>407</v>
      </c>
      <c r="M25" s="12" t="s">
        <v>52</v>
      </c>
      <c r="N25" s="12" t="s">
        <v>41</v>
      </c>
      <c r="O25" s="12" t="s">
        <v>43</v>
      </c>
      <c r="P25" s="44" t="s">
        <v>408</v>
      </c>
    </row>
    <row r="26" spans="1:16" s="9" customFormat="1" ht="152.25" customHeight="1">
      <c r="A26" s="12" t="s">
        <v>154</v>
      </c>
      <c r="B26" s="12" t="s">
        <v>136</v>
      </c>
      <c r="C26" s="12" t="s">
        <v>136</v>
      </c>
      <c r="D26" s="47">
        <f t="shared" si="1"/>
        <v>8</v>
      </c>
      <c r="E26" s="25" t="s">
        <v>45</v>
      </c>
      <c r="F26" s="25" t="s">
        <v>237</v>
      </c>
      <c r="G26" s="34" t="s">
        <v>40</v>
      </c>
      <c r="H26" s="34">
        <v>61</v>
      </c>
      <c r="I26" s="15">
        <f>SUM(J26+K26)</f>
        <v>11735.41</v>
      </c>
      <c r="J26" s="15">
        <v>11735.41</v>
      </c>
      <c r="K26" s="15">
        <v>0</v>
      </c>
      <c r="L26" s="16" t="s">
        <v>417</v>
      </c>
      <c r="M26" s="12" t="s">
        <v>341</v>
      </c>
      <c r="N26" s="12" t="s">
        <v>418</v>
      </c>
      <c r="O26" s="12" t="s">
        <v>25</v>
      </c>
      <c r="P26" s="46" t="s">
        <v>350</v>
      </c>
    </row>
    <row r="27" spans="1:16" s="9" customFormat="1" ht="157.5" customHeight="1">
      <c r="A27" s="12" t="s">
        <v>155</v>
      </c>
      <c r="B27" s="12" t="s">
        <v>34</v>
      </c>
      <c r="C27" s="12" t="s">
        <v>34</v>
      </c>
      <c r="D27" s="47">
        <f t="shared" si="1"/>
        <v>9</v>
      </c>
      <c r="E27" s="25" t="s">
        <v>46</v>
      </c>
      <c r="F27" s="25" t="s">
        <v>238</v>
      </c>
      <c r="G27" s="34" t="s">
        <v>40</v>
      </c>
      <c r="H27" s="34">
        <v>5400</v>
      </c>
      <c r="I27" s="15">
        <f t="shared" si="0"/>
        <v>300</v>
      </c>
      <c r="J27" s="15">
        <v>300</v>
      </c>
      <c r="K27" s="15">
        <v>0</v>
      </c>
      <c r="L27" s="16" t="s">
        <v>305</v>
      </c>
      <c r="M27" s="12" t="s">
        <v>41</v>
      </c>
      <c r="N27" s="12" t="s">
        <v>44</v>
      </c>
      <c r="O27" s="12" t="s">
        <v>25</v>
      </c>
      <c r="P27" s="33"/>
    </row>
    <row r="28" spans="1:16" s="9" customFormat="1" ht="161.25" customHeight="1">
      <c r="A28" s="12" t="s">
        <v>155</v>
      </c>
      <c r="B28" s="12" t="s">
        <v>47</v>
      </c>
      <c r="C28" s="12" t="s">
        <v>150</v>
      </c>
      <c r="D28" s="47">
        <f t="shared" si="1"/>
        <v>10</v>
      </c>
      <c r="E28" s="25" t="s">
        <v>48</v>
      </c>
      <c r="F28" s="25" t="s">
        <v>239</v>
      </c>
      <c r="G28" s="34" t="s">
        <v>40</v>
      </c>
      <c r="H28" s="34">
        <v>1440</v>
      </c>
      <c r="I28" s="15">
        <f t="shared" si="0"/>
        <v>1100</v>
      </c>
      <c r="J28" s="15">
        <v>1100</v>
      </c>
      <c r="K28" s="15">
        <v>0</v>
      </c>
      <c r="L28" s="16" t="s">
        <v>306</v>
      </c>
      <c r="M28" s="12" t="s">
        <v>32</v>
      </c>
      <c r="N28" s="12" t="s">
        <v>33</v>
      </c>
      <c r="O28" s="12" t="s">
        <v>25</v>
      </c>
      <c r="P28" s="33"/>
    </row>
    <row r="29" spans="1:16" s="9" customFormat="1" ht="236.25" customHeight="1">
      <c r="A29" s="12" t="s">
        <v>155</v>
      </c>
      <c r="B29" s="12" t="s">
        <v>34</v>
      </c>
      <c r="C29" s="12" t="s">
        <v>34</v>
      </c>
      <c r="D29" s="47">
        <f t="shared" si="1"/>
        <v>11</v>
      </c>
      <c r="E29" s="25" t="s">
        <v>49</v>
      </c>
      <c r="F29" s="25" t="s">
        <v>240</v>
      </c>
      <c r="G29" s="34" t="s">
        <v>40</v>
      </c>
      <c r="H29" s="34">
        <v>3980</v>
      </c>
      <c r="I29" s="15">
        <f>SUM(J29+K29)</f>
        <v>1246.43</v>
      </c>
      <c r="J29" s="15">
        <v>1246.43</v>
      </c>
      <c r="K29" s="15">
        <v>0</v>
      </c>
      <c r="L29" s="16" t="s">
        <v>324</v>
      </c>
      <c r="M29" s="12" t="s">
        <v>351</v>
      </c>
      <c r="N29" s="12" t="s">
        <v>352</v>
      </c>
      <c r="O29" s="12" t="s">
        <v>25</v>
      </c>
      <c r="P29" s="33" t="s">
        <v>350</v>
      </c>
    </row>
    <row r="30" spans="1:16" s="9" customFormat="1" ht="152.25" customHeight="1">
      <c r="A30" s="12" t="s">
        <v>154</v>
      </c>
      <c r="B30" s="12" t="s">
        <v>136</v>
      </c>
      <c r="C30" s="12" t="s">
        <v>136</v>
      </c>
      <c r="D30" s="47">
        <f aca="true" t="shared" si="2" ref="D30:D91">SUM(D29)+1</f>
        <v>12</v>
      </c>
      <c r="E30" s="25" t="s">
        <v>50</v>
      </c>
      <c r="F30" s="25" t="s">
        <v>241</v>
      </c>
      <c r="G30" s="34" t="s">
        <v>40</v>
      </c>
      <c r="H30" s="34">
        <v>30</v>
      </c>
      <c r="I30" s="15">
        <f t="shared" si="0"/>
        <v>500</v>
      </c>
      <c r="J30" s="15">
        <v>500</v>
      </c>
      <c r="K30" s="15">
        <v>0</v>
      </c>
      <c r="L30" s="16" t="s">
        <v>308</v>
      </c>
      <c r="M30" s="12" t="s">
        <v>31</v>
      </c>
      <c r="N30" s="12" t="s">
        <v>52</v>
      </c>
      <c r="O30" s="12" t="s">
        <v>25</v>
      </c>
      <c r="P30" s="33"/>
    </row>
    <row r="31" spans="1:16" s="9" customFormat="1" ht="137.25" customHeight="1">
      <c r="A31" s="12" t="s">
        <v>156</v>
      </c>
      <c r="B31" s="12" t="s">
        <v>211</v>
      </c>
      <c r="C31" s="35" t="s">
        <v>212</v>
      </c>
      <c r="D31" s="47">
        <f t="shared" si="2"/>
        <v>13</v>
      </c>
      <c r="E31" s="14" t="s">
        <v>53</v>
      </c>
      <c r="F31" s="25" t="s">
        <v>200</v>
      </c>
      <c r="G31" s="34" t="s">
        <v>40</v>
      </c>
      <c r="H31" s="34">
        <v>30</v>
      </c>
      <c r="I31" s="15">
        <f t="shared" si="0"/>
        <v>133108</v>
      </c>
      <c r="J31" s="15">
        <v>0</v>
      </c>
      <c r="K31" s="15">
        <v>133108</v>
      </c>
      <c r="L31" s="16" t="s">
        <v>119</v>
      </c>
      <c r="M31" s="12" t="s">
        <v>52</v>
      </c>
      <c r="N31" s="12" t="s">
        <v>33</v>
      </c>
      <c r="O31" s="12" t="s">
        <v>25</v>
      </c>
      <c r="P31" s="33" t="s">
        <v>346</v>
      </c>
    </row>
    <row r="32" spans="1:16" s="9" customFormat="1" ht="163.5" customHeight="1">
      <c r="A32" s="12" t="s">
        <v>157</v>
      </c>
      <c r="B32" s="12" t="s">
        <v>54</v>
      </c>
      <c r="C32" s="12" t="s">
        <v>54</v>
      </c>
      <c r="D32" s="47">
        <f t="shared" si="2"/>
        <v>14</v>
      </c>
      <c r="E32" s="25" t="s">
        <v>56</v>
      </c>
      <c r="F32" s="25" t="s">
        <v>55</v>
      </c>
      <c r="G32" s="34" t="s">
        <v>51</v>
      </c>
      <c r="H32" s="34" t="s">
        <v>51</v>
      </c>
      <c r="I32" s="15">
        <f t="shared" si="0"/>
        <v>157170</v>
      </c>
      <c r="J32" s="15">
        <v>0</v>
      </c>
      <c r="K32" s="15">
        <v>157170</v>
      </c>
      <c r="L32" s="16" t="s">
        <v>309</v>
      </c>
      <c r="M32" s="12" t="s">
        <v>52</v>
      </c>
      <c r="N32" s="12" t="s">
        <v>33</v>
      </c>
      <c r="O32" s="12" t="s">
        <v>25</v>
      </c>
      <c r="P32" s="33" t="s">
        <v>346</v>
      </c>
    </row>
    <row r="33" spans="1:16" s="9" customFormat="1" ht="161.25" customHeight="1">
      <c r="A33" s="12" t="s">
        <v>156</v>
      </c>
      <c r="B33" s="12" t="s">
        <v>54</v>
      </c>
      <c r="C33" s="12" t="s">
        <v>54</v>
      </c>
      <c r="D33" s="47">
        <f t="shared" si="2"/>
        <v>15</v>
      </c>
      <c r="E33" s="25" t="s">
        <v>56</v>
      </c>
      <c r="F33" s="25" t="s">
        <v>55</v>
      </c>
      <c r="G33" s="34" t="s">
        <v>51</v>
      </c>
      <c r="H33" s="34" t="s">
        <v>51</v>
      </c>
      <c r="I33" s="15">
        <f t="shared" si="0"/>
        <v>243005</v>
      </c>
      <c r="J33" s="15">
        <v>0</v>
      </c>
      <c r="K33" s="15">
        <v>243005</v>
      </c>
      <c r="L33" s="16" t="s">
        <v>120</v>
      </c>
      <c r="M33" s="12" t="s">
        <v>52</v>
      </c>
      <c r="N33" s="12" t="s">
        <v>33</v>
      </c>
      <c r="O33" s="12" t="s">
        <v>25</v>
      </c>
      <c r="P33" s="33" t="s">
        <v>346</v>
      </c>
    </row>
    <row r="34" spans="1:16" s="9" customFormat="1" ht="106.5" customHeight="1">
      <c r="A34" s="12" t="s">
        <v>153</v>
      </c>
      <c r="B34" s="12" t="s">
        <v>59</v>
      </c>
      <c r="C34" s="12" t="s">
        <v>59</v>
      </c>
      <c r="D34" s="47">
        <f t="shared" si="2"/>
        <v>16</v>
      </c>
      <c r="E34" s="14" t="s">
        <v>57</v>
      </c>
      <c r="F34" s="25" t="s">
        <v>58</v>
      </c>
      <c r="G34" s="34" t="s">
        <v>40</v>
      </c>
      <c r="H34" s="34">
        <v>11</v>
      </c>
      <c r="I34" s="15">
        <f t="shared" si="0"/>
        <v>26900</v>
      </c>
      <c r="J34" s="15">
        <v>26900</v>
      </c>
      <c r="K34" s="15">
        <v>0</v>
      </c>
      <c r="L34" s="16" t="s">
        <v>121</v>
      </c>
      <c r="M34" s="12" t="s">
        <v>52</v>
      </c>
      <c r="N34" s="12" t="s">
        <v>41</v>
      </c>
      <c r="O34" s="12" t="s">
        <v>25</v>
      </c>
      <c r="P34" s="33"/>
    </row>
    <row r="35" spans="1:16" s="9" customFormat="1" ht="106.5" customHeight="1">
      <c r="A35" s="12" t="s">
        <v>153</v>
      </c>
      <c r="B35" s="12" t="s">
        <v>59</v>
      </c>
      <c r="C35" s="12" t="s">
        <v>59</v>
      </c>
      <c r="D35" s="47">
        <f t="shared" si="2"/>
        <v>17</v>
      </c>
      <c r="E35" s="14" t="s">
        <v>57</v>
      </c>
      <c r="F35" s="25" t="s">
        <v>60</v>
      </c>
      <c r="G35" s="34" t="s">
        <v>40</v>
      </c>
      <c r="H35" s="34">
        <v>4</v>
      </c>
      <c r="I35" s="15">
        <f t="shared" si="0"/>
        <v>5400</v>
      </c>
      <c r="J35" s="15">
        <v>5400</v>
      </c>
      <c r="K35" s="15">
        <v>0</v>
      </c>
      <c r="L35" s="16" t="s">
        <v>310</v>
      </c>
      <c r="M35" s="12" t="s">
        <v>32</v>
      </c>
      <c r="N35" s="12" t="s">
        <v>33</v>
      </c>
      <c r="O35" s="12" t="s">
        <v>25</v>
      </c>
      <c r="P35" s="33"/>
    </row>
    <row r="36" spans="1:16" s="9" customFormat="1" ht="112.5" customHeight="1">
      <c r="A36" s="12" t="s">
        <v>153</v>
      </c>
      <c r="B36" s="12" t="s">
        <v>59</v>
      </c>
      <c r="C36" s="12" t="s">
        <v>59</v>
      </c>
      <c r="D36" s="47">
        <f t="shared" si="2"/>
        <v>18</v>
      </c>
      <c r="E36" s="25" t="s">
        <v>57</v>
      </c>
      <c r="F36" s="25" t="s">
        <v>201</v>
      </c>
      <c r="G36" s="34" t="s">
        <v>40</v>
      </c>
      <c r="H36" s="34">
        <v>90</v>
      </c>
      <c r="I36" s="15">
        <f t="shared" si="0"/>
        <v>67500</v>
      </c>
      <c r="J36" s="15">
        <v>0</v>
      </c>
      <c r="K36" s="15">
        <v>67500</v>
      </c>
      <c r="L36" s="16" t="s">
        <v>202</v>
      </c>
      <c r="M36" s="12" t="s">
        <v>446</v>
      </c>
      <c r="N36" s="12" t="s">
        <v>41</v>
      </c>
      <c r="O36" s="12" t="s">
        <v>25</v>
      </c>
      <c r="P36" s="33" t="s">
        <v>346</v>
      </c>
    </row>
    <row r="37" spans="1:16" s="9" customFormat="1" ht="112.5" customHeight="1">
      <c r="A37" s="12" t="s">
        <v>153</v>
      </c>
      <c r="B37" s="12" t="s">
        <v>59</v>
      </c>
      <c r="C37" s="12" t="s">
        <v>59</v>
      </c>
      <c r="D37" s="47">
        <f t="shared" si="2"/>
        <v>19</v>
      </c>
      <c r="E37" s="25" t="s">
        <v>57</v>
      </c>
      <c r="F37" s="25" t="s">
        <v>203</v>
      </c>
      <c r="G37" s="34" t="s">
        <v>40</v>
      </c>
      <c r="H37" s="34">
        <v>59</v>
      </c>
      <c r="I37" s="15">
        <f t="shared" si="0"/>
        <v>122500</v>
      </c>
      <c r="J37" s="15">
        <v>0</v>
      </c>
      <c r="K37" s="15">
        <v>122500</v>
      </c>
      <c r="L37" s="16" t="s">
        <v>204</v>
      </c>
      <c r="M37" s="12" t="s">
        <v>446</v>
      </c>
      <c r="N37" s="12" t="s">
        <v>41</v>
      </c>
      <c r="O37" s="12" t="s">
        <v>25</v>
      </c>
      <c r="P37" s="33" t="s">
        <v>346</v>
      </c>
    </row>
    <row r="38" spans="1:16" s="9" customFormat="1" ht="112.5" customHeight="1">
      <c r="A38" s="12" t="s">
        <v>158</v>
      </c>
      <c r="B38" s="12" t="s">
        <v>61</v>
      </c>
      <c r="C38" s="12" t="s">
        <v>61</v>
      </c>
      <c r="D38" s="47">
        <f t="shared" si="2"/>
        <v>20</v>
      </c>
      <c r="E38" s="25" t="s">
        <v>62</v>
      </c>
      <c r="F38" s="25" t="s">
        <v>63</v>
      </c>
      <c r="G38" s="34" t="s">
        <v>40</v>
      </c>
      <c r="H38" s="34" t="s">
        <v>205</v>
      </c>
      <c r="I38" s="15">
        <f t="shared" si="0"/>
        <v>69608.21</v>
      </c>
      <c r="J38" s="15">
        <v>3272</v>
      </c>
      <c r="K38" s="15">
        <v>66336.21</v>
      </c>
      <c r="L38" s="16" t="s">
        <v>253</v>
      </c>
      <c r="M38" s="12" t="s">
        <v>37</v>
      </c>
      <c r="N38" s="12" t="s">
        <v>36</v>
      </c>
      <c r="O38" s="12" t="s">
        <v>25</v>
      </c>
      <c r="P38" s="33" t="s">
        <v>346</v>
      </c>
    </row>
    <row r="39" spans="1:16" s="9" customFormat="1" ht="112.5" customHeight="1">
      <c r="A39" s="12" t="s">
        <v>160</v>
      </c>
      <c r="B39" s="12" t="s">
        <v>213</v>
      </c>
      <c r="C39" s="12" t="s">
        <v>214</v>
      </c>
      <c r="D39" s="47">
        <f t="shared" si="2"/>
        <v>21</v>
      </c>
      <c r="E39" s="25" t="s">
        <v>64</v>
      </c>
      <c r="F39" s="25" t="s">
        <v>65</v>
      </c>
      <c r="G39" s="34" t="s">
        <v>38</v>
      </c>
      <c r="H39" s="34">
        <v>3866</v>
      </c>
      <c r="I39" s="15">
        <f aca="true" t="shared" si="3" ref="I39:I51">SUM(J39+K39)</f>
        <v>46825</v>
      </c>
      <c r="J39" s="15">
        <v>1700</v>
      </c>
      <c r="K39" s="15">
        <v>45125</v>
      </c>
      <c r="L39" s="16" t="s">
        <v>122</v>
      </c>
      <c r="M39" s="12" t="s">
        <v>341</v>
      </c>
      <c r="N39" s="12" t="s">
        <v>33</v>
      </c>
      <c r="O39" s="12" t="s">
        <v>25</v>
      </c>
      <c r="P39" s="33" t="s">
        <v>340</v>
      </c>
    </row>
    <row r="40" spans="1:16" s="9" customFormat="1" ht="182.25" customHeight="1">
      <c r="A40" s="12" t="s">
        <v>161</v>
      </c>
      <c r="B40" s="34" t="s">
        <v>66</v>
      </c>
      <c r="C40" s="34" t="s">
        <v>143</v>
      </c>
      <c r="D40" s="47">
        <f t="shared" si="2"/>
        <v>22</v>
      </c>
      <c r="E40" s="14" t="s">
        <v>67</v>
      </c>
      <c r="F40" s="14" t="s">
        <v>242</v>
      </c>
      <c r="G40" s="34" t="s">
        <v>40</v>
      </c>
      <c r="H40" s="34">
        <v>135</v>
      </c>
      <c r="I40" s="15">
        <f t="shared" si="3"/>
        <v>8746.42</v>
      </c>
      <c r="J40" s="15">
        <v>8746.42</v>
      </c>
      <c r="K40" s="15">
        <v>0</v>
      </c>
      <c r="L40" s="16" t="s">
        <v>185</v>
      </c>
      <c r="M40" s="12" t="s">
        <v>33</v>
      </c>
      <c r="N40" s="12" t="s">
        <v>68</v>
      </c>
      <c r="O40" s="12" t="s">
        <v>25</v>
      </c>
      <c r="P40" s="33"/>
    </row>
    <row r="41" spans="1:16" s="9" customFormat="1" ht="101.25" customHeight="1">
      <c r="A41" s="12" t="s">
        <v>162</v>
      </c>
      <c r="B41" s="34" t="s">
        <v>69</v>
      </c>
      <c r="C41" s="34" t="s">
        <v>134</v>
      </c>
      <c r="D41" s="47">
        <f t="shared" si="2"/>
        <v>23</v>
      </c>
      <c r="E41" s="25" t="s">
        <v>70</v>
      </c>
      <c r="F41" s="25" t="s">
        <v>210</v>
      </c>
      <c r="G41" s="34" t="s">
        <v>206</v>
      </c>
      <c r="H41" s="34">
        <v>60</v>
      </c>
      <c r="I41" s="15">
        <f t="shared" si="3"/>
        <v>1500</v>
      </c>
      <c r="J41" s="15">
        <v>1500</v>
      </c>
      <c r="K41" s="15">
        <v>0</v>
      </c>
      <c r="L41" s="16" t="s">
        <v>311</v>
      </c>
      <c r="M41" s="12" t="s">
        <v>33</v>
      </c>
      <c r="N41" s="12" t="s">
        <v>68</v>
      </c>
      <c r="O41" s="12" t="s">
        <v>25</v>
      </c>
      <c r="P41" s="33"/>
    </row>
    <row r="42" spans="1:16" s="9" customFormat="1" ht="187.5" customHeight="1">
      <c r="A42" s="12" t="s">
        <v>163</v>
      </c>
      <c r="B42" s="12" t="s">
        <v>77</v>
      </c>
      <c r="C42" s="12" t="s">
        <v>133</v>
      </c>
      <c r="D42" s="47">
        <f t="shared" si="2"/>
        <v>24</v>
      </c>
      <c r="E42" s="36" t="s">
        <v>71</v>
      </c>
      <c r="F42" s="14" t="s">
        <v>243</v>
      </c>
      <c r="G42" s="34" t="s">
        <v>51</v>
      </c>
      <c r="H42" s="34" t="s">
        <v>51</v>
      </c>
      <c r="I42" s="15">
        <f t="shared" si="3"/>
        <v>500</v>
      </c>
      <c r="J42" s="15">
        <v>500</v>
      </c>
      <c r="K42" s="15">
        <v>0</v>
      </c>
      <c r="L42" s="16" t="s">
        <v>308</v>
      </c>
      <c r="M42" s="12" t="s">
        <v>446</v>
      </c>
      <c r="N42" s="12" t="s">
        <v>32</v>
      </c>
      <c r="O42" s="12" t="s">
        <v>25</v>
      </c>
      <c r="P42" s="33" t="s">
        <v>346</v>
      </c>
    </row>
    <row r="43" spans="1:16" s="9" customFormat="1" ht="189" customHeight="1">
      <c r="A43" s="12" t="s">
        <v>164</v>
      </c>
      <c r="B43" s="12" t="s">
        <v>76</v>
      </c>
      <c r="C43" s="12" t="s">
        <v>142</v>
      </c>
      <c r="D43" s="47">
        <f t="shared" si="2"/>
        <v>25</v>
      </c>
      <c r="E43" s="25" t="s">
        <v>72</v>
      </c>
      <c r="F43" s="25" t="s">
        <v>244</v>
      </c>
      <c r="G43" s="34" t="s">
        <v>51</v>
      </c>
      <c r="H43" s="34" t="s">
        <v>51</v>
      </c>
      <c r="I43" s="15">
        <f t="shared" si="3"/>
        <v>10000</v>
      </c>
      <c r="J43" s="15">
        <v>10000</v>
      </c>
      <c r="K43" s="15">
        <v>0</v>
      </c>
      <c r="L43" s="16" t="s">
        <v>123</v>
      </c>
      <c r="M43" s="12" t="s">
        <v>52</v>
      </c>
      <c r="N43" s="12" t="s">
        <v>32</v>
      </c>
      <c r="O43" s="12" t="s">
        <v>25</v>
      </c>
      <c r="P43" s="33"/>
    </row>
    <row r="44" spans="1:16" s="9" customFormat="1" ht="252.75" customHeight="1">
      <c r="A44" s="12" t="s">
        <v>165</v>
      </c>
      <c r="B44" s="12" t="s">
        <v>77</v>
      </c>
      <c r="C44" s="12" t="s">
        <v>133</v>
      </c>
      <c r="D44" s="47">
        <f t="shared" si="2"/>
        <v>26</v>
      </c>
      <c r="E44" s="25" t="s">
        <v>73</v>
      </c>
      <c r="F44" s="25" t="s">
        <v>245</v>
      </c>
      <c r="G44" s="34" t="s">
        <v>51</v>
      </c>
      <c r="H44" s="34" t="s">
        <v>51</v>
      </c>
      <c r="I44" s="15">
        <f t="shared" si="3"/>
        <v>750</v>
      </c>
      <c r="J44" s="15">
        <v>750</v>
      </c>
      <c r="K44" s="15">
        <v>0</v>
      </c>
      <c r="L44" s="16" t="s">
        <v>307</v>
      </c>
      <c r="M44" s="12" t="s">
        <v>52</v>
      </c>
      <c r="N44" s="12" t="s">
        <v>32</v>
      </c>
      <c r="O44" s="12" t="s">
        <v>25</v>
      </c>
      <c r="P44" s="33" t="s">
        <v>346</v>
      </c>
    </row>
    <row r="45" spans="1:16" s="9" customFormat="1" ht="194.25" customHeight="1">
      <c r="A45" s="12" t="s">
        <v>164</v>
      </c>
      <c r="B45" s="12" t="s">
        <v>76</v>
      </c>
      <c r="C45" s="12" t="s">
        <v>142</v>
      </c>
      <c r="D45" s="47">
        <f t="shared" si="2"/>
        <v>27</v>
      </c>
      <c r="E45" s="36" t="s">
        <v>74</v>
      </c>
      <c r="F45" s="36" t="s">
        <v>208</v>
      </c>
      <c r="G45" s="34" t="s">
        <v>51</v>
      </c>
      <c r="H45" s="34" t="s">
        <v>51</v>
      </c>
      <c r="I45" s="15">
        <f t="shared" si="3"/>
        <v>9846</v>
      </c>
      <c r="J45" s="15">
        <v>9846</v>
      </c>
      <c r="K45" s="15">
        <v>0</v>
      </c>
      <c r="L45" s="16" t="s">
        <v>124</v>
      </c>
      <c r="M45" s="12" t="s">
        <v>52</v>
      </c>
      <c r="N45" s="12" t="s">
        <v>32</v>
      </c>
      <c r="O45" s="12" t="s">
        <v>25</v>
      </c>
      <c r="P45" s="33"/>
    </row>
    <row r="46" spans="1:16" s="9" customFormat="1" ht="234.75" customHeight="1">
      <c r="A46" s="12" t="s">
        <v>165</v>
      </c>
      <c r="B46" s="12" t="s">
        <v>77</v>
      </c>
      <c r="C46" s="12" t="s">
        <v>133</v>
      </c>
      <c r="D46" s="47">
        <f t="shared" si="2"/>
        <v>28</v>
      </c>
      <c r="E46" s="25" t="s">
        <v>111</v>
      </c>
      <c r="F46" s="25" t="s">
        <v>246</v>
      </c>
      <c r="G46" s="34" t="s">
        <v>51</v>
      </c>
      <c r="H46" s="34" t="s">
        <v>51</v>
      </c>
      <c r="I46" s="15">
        <f t="shared" si="3"/>
        <v>250</v>
      </c>
      <c r="J46" s="15">
        <v>250</v>
      </c>
      <c r="K46" s="15">
        <v>0</v>
      </c>
      <c r="L46" s="16" t="s">
        <v>312</v>
      </c>
      <c r="M46" s="12" t="s">
        <v>446</v>
      </c>
      <c r="N46" s="12" t="s">
        <v>32</v>
      </c>
      <c r="O46" s="12" t="s">
        <v>25</v>
      </c>
      <c r="P46" s="33" t="s">
        <v>346</v>
      </c>
    </row>
    <row r="47" spans="1:16" s="9" customFormat="1" ht="169.5" customHeight="1">
      <c r="A47" s="12" t="s">
        <v>164</v>
      </c>
      <c r="B47" s="12" t="s">
        <v>76</v>
      </c>
      <c r="C47" s="12" t="s">
        <v>142</v>
      </c>
      <c r="D47" s="47">
        <f t="shared" si="2"/>
        <v>29</v>
      </c>
      <c r="E47" s="25" t="s">
        <v>135</v>
      </c>
      <c r="F47" s="25" t="s">
        <v>247</v>
      </c>
      <c r="G47" s="34" t="s">
        <v>51</v>
      </c>
      <c r="H47" s="34" t="s">
        <v>51</v>
      </c>
      <c r="I47" s="15">
        <f t="shared" si="3"/>
        <v>3000</v>
      </c>
      <c r="J47" s="15">
        <v>3000</v>
      </c>
      <c r="K47" s="15">
        <v>0</v>
      </c>
      <c r="L47" s="16" t="s">
        <v>313</v>
      </c>
      <c r="M47" s="12" t="s">
        <v>52</v>
      </c>
      <c r="N47" s="12" t="s">
        <v>32</v>
      </c>
      <c r="O47" s="12" t="s">
        <v>25</v>
      </c>
      <c r="P47" s="33"/>
    </row>
    <row r="48" spans="1:16" s="9" customFormat="1" ht="251.25" customHeight="1">
      <c r="A48" s="12" t="s">
        <v>164</v>
      </c>
      <c r="B48" s="12" t="s">
        <v>76</v>
      </c>
      <c r="C48" s="12" t="s">
        <v>142</v>
      </c>
      <c r="D48" s="47">
        <f t="shared" si="2"/>
        <v>30</v>
      </c>
      <c r="E48" s="36" t="s">
        <v>75</v>
      </c>
      <c r="F48" s="36" t="s">
        <v>449</v>
      </c>
      <c r="G48" s="34" t="s">
        <v>51</v>
      </c>
      <c r="H48" s="34" t="s">
        <v>51</v>
      </c>
      <c r="I48" s="15">
        <f>SUM(J48+K48)</f>
        <v>628.9</v>
      </c>
      <c r="J48" s="15">
        <v>628.9</v>
      </c>
      <c r="K48" s="15">
        <v>0</v>
      </c>
      <c r="L48" s="16" t="s">
        <v>451</v>
      </c>
      <c r="M48" s="12" t="s">
        <v>447</v>
      </c>
      <c r="N48" s="12" t="s">
        <v>33</v>
      </c>
      <c r="O48" s="12" t="s">
        <v>25</v>
      </c>
      <c r="P48" s="33" t="s">
        <v>450</v>
      </c>
    </row>
    <row r="49" spans="1:16" s="9" customFormat="1" ht="93.75" customHeight="1">
      <c r="A49" s="12" t="s">
        <v>166</v>
      </c>
      <c r="B49" s="34" t="s">
        <v>78</v>
      </c>
      <c r="C49" s="34" t="s">
        <v>215</v>
      </c>
      <c r="D49" s="47">
        <f t="shared" si="2"/>
        <v>31</v>
      </c>
      <c r="E49" s="25" t="s">
        <v>79</v>
      </c>
      <c r="F49" s="25" t="s">
        <v>80</v>
      </c>
      <c r="G49" s="34" t="s">
        <v>51</v>
      </c>
      <c r="H49" s="34" t="s">
        <v>51</v>
      </c>
      <c r="I49" s="15">
        <f t="shared" si="3"/>
        <v>27825.579999999998</v>
      </c>
      <c r="J49" s="15">
        <v>207.92</v>
      </c>
      <c r="K49" s="15">
        <v>27617.66</v>
      </c>
      <c r="L49" s="16" t="s">
        <v>125</v>
      </c>
      <c r="M49" s="12" t="s">
        <v>33</v>
      </c>
      <c r="N49" s="12" t="s">
        <v>68</v>
      </c>
      <c r="O49" s="12" t="s">
        <v>43</v>
      </c>
      <c r="P49" s="33"/>
    </row>
    <row r="50" spans="1:16" s="9" customFormat="1" ht="110.25" customHeight="1">
      <c r="A50" s="12" t="s">
        <v>159</v>
      </c>
      <c r="B50" s="12" t="s">
        <v>54</v>
      </c>
      <c r="C50" s="12" t="s">
        <v>54</v>
      </c>
      <c r="D50" s="47">
        <f t="shared" si="2"/>
        <v>32</v>
      </c>
      <c r="E50" s="13" t="s">
        <v>81</v>
      </c>
      <c r="F50" s="14" t="s">
        <v>83</v>
      </c>
      <c r="G50" s="34" t="s">
        <v>40</v>
      </c>
      <c r="H50" s="34">
        <v>27000</v>
      </c>
      <c r="I50" s="15">
        <f t="shared" si="3"/>
        <v>324945</v>
      </c>
      <c r="J50" s="15">
        <v>0</v>
      </c>
      <c r="K50" s="15">
        <v>324945</v>
      </c>
      <c r="L50" s="16" t="s">
        <v>126</v>
      </c>
      <c r="M50" s="12" t="s">
        <v>41</v>
      </c>
      <c r="N50" s="12" t="s">
        <v>85</v>
      </c>
      <c r="O50" s="12" t="s">
        <v>25</v>
      </c>
      <c r="P50" s="33"/>
    </row>
    <row r="51" spans="1:16" s="9" customFormat="1" ht="102.75" customHeight="1">
      <c r="A51" s="12" t="s">
        <v>167</v>
      </c>
      <c r="B51" s="12" t="s">
        <v>99</v>
      </c>
      <c r="C51" s="12" t="s">
        <v>141</v>
      </c>
      <c r="D51" s="47">
        <f t="shared" si="2"/>
        <v>33</v>
      </c>
      <c r="E51" s="13" t="s">
        <v>82</v>
      </c>
      <c r="F51" s="37" t="s">
        <v>84</v>
      </c>
      <c r="G51" s="34" t="s">
        <v>40</v>
      </c>
      <c r="H51" s="34">
        <v>27000</v>
      </c>
      <c r="I51" s="15">
        <f t="shared" si="3"/>
        <v>132705</v>
      </c>
      <c r="J51" s="15">
        <v>0</v>
      </c>
      <c r="K51" s="15">
        <v>132705</v>
      </c>
      <c r="L51" s="16" t="s">
        <v>127</v>
      </c>
      <c r="M51" s="12" t="s">
        <v>41</v>
      </c>
      <c r="N51" s="12" t="s">
        <v>85</v>
      </c>
      <c r="O51" s="12" t="s">
        <v>25</v>
      </c>
      <c r="P51" s="33"/>
    </row>
    <row r="52" spans="1:16" s="9" customFormat="1" ht="99" customHeight="1">
      <c r="A52" s="12" t="s">
        <v>159</v>
      </c>
      <c r="B52" s="12" t="s">
        <v>54</v>
      </c>
      <c r="C52" s="12" t="s">
        <v>54</v>
      </c>
      <c r="D52" s="47">
        <v>34</v>
      </c>
      <c r="E52" s="13" t="s">
        <v>254</v>
      </c>
      <c r="F52" s="14" t="s">
        <v>86</v>
      </c>
      <c r="G52" s="34" t="s">
        <v>87</v>
      </c>
      <c r="H52" s="34">
        <v>1979</v>
      </c>
      <c r="I52" s="15">
        <f>SUM(J52+K52)</f>
        <v>130412.62</v>
      </c>
      <c r="J52" s="15">
        <v>13450.43</v>
      </c>
      <c r="K52" s="15">
        <v>116962.19</v>
      </c>
      <c r="L52" s="16" t="s">
        <v>343</v>
      </c>
      <c r="M52" s="12" t="s">
        <v>37</v>
      </c>
      <c r="N52" s="12" t="s">
        <v>33</v>
      </c>
      <c r="O52" s="12" t="s">
        <v>25</v>
      </c>
      <c r="P52" s="33" t="s">
        <v>344</v>
      </c>
    </row>
    <row r="53" spans="1:16" s="9" customFormat="1" ht="133.5" customHeight="1">
      <c r="A53" s="12" t="s">
        <v>159</v>
      </c>
      <c r="B53" s="12" t="s">
        <v>54</v>
      </c>
      <c r="C53" s="12" t="s">
        <v>54</v>
      </c>
      <c r="D53" s="47">
        <f t="shared" si="2"/>
        <v>35</v>
      </c>
      <c r="E53" s="13" t="s">
        <v>422</v>
      </c>
      <c r="F53" s="14" t="s">
        <v>423</v>
      </c>
      <c r="G53" s="34" t="s">
        <v>87</v>
      </c>
      <c r="H53" s="34">
        <v>605</v>
      </c>
      <c r="I53" s="15">
        <v>10821.15</v>
      </c>
      <c r="J53" s="15">
        <v>721.41</v>
      </c>
      <c r="K53" s="15">
        <v>10099.74</v>
      </c>
      <c r="L53" s="16" t="s">
        <v>424</v>
      </c>
      <c r="M53" s="12" t="s">
        <v>52</v>
      </c>
      <c r="N53" s="12" t="s">
        <v>41</v>
      </c>
      <c r="O53" s="12" t="s">
        <v>25</v>
      </c>
      <c r="P53" s="33" t="s">
        <v>346</v>
      </c>
    </row>
    <row r="54" spans="1:16" s="9" customFormat="1" ht="105" customHeight="1">
      <c r="A54" s="12" t="s">
        <v>159</v>
      </c>
      <c r="B54" s="12" t="s">
        <v>54</v>
      </c>
      <c r="C54" s="12" t="s">
        <v>54</v>
      </c>
      <c r="D54" s="47">
        <f t="shared" si="2"/>
        <v>36</v>
      </c>
      <c r="E54" s="13" t="s">
        <v>88</v>
      </c>
      <c r="F54" s="14" t="s">
        <v>248</v>
      </c>
      <c r="G54" s="34" t="s">
        <v>40</v>
      </c>
      <c r="H54" s="34">
        <v>435</v>
      </c>
      <c r="I54" s="15">
        <f aca="true" t="shared" si="4" ref="I54:I73">SUM(J54+K54)</f>
        <v>7005</v>
      </c>
      <c r="J54" s="15">
        <v>7005</v>
      </c>
      <c r="K54" s="15">
        <v>0</v>
      </c>
      <c r="L54" s="16" t="s">
        <v>128</v>
      </c>
      <c r="M54" s="12" t="s">
        <v>37</v>
      </c>
      <c r="N54" s="12" t="s">
        <v>32</v>
      </c>
      <c r="O54" s="12" t="s">
        <v>25</v>
      </c>
      <c r="P54" s="33" t="s">
        <v>339</v>
      </c>
    </row>
    <row r="55" spans="1:16" s="9" customFormat="1" ht="203.25" customHeight="1">
      <c r="A55" s="12" t="s">
        <v>159</v>
      </c>
      <c r="B55" s="12" t="s">
        <v>54</v>
      </c>
      <c r="C55" s="12" t="s">
        <v>54</v>
      </c>
      <c r="D55" s="47">
        <f t="shared" si="2"/>
        <v>37</v>
      </c>
      <c r="E55" s="13" t="s">
        <v>89</v>
      </c>
      <c r="F55" s="14" t="s">
        <v>255</v>
      </c>
      <c r="G55" s="34" t="s">
        <v>40</v>
      </c>
      <c r="H55" s="34">
        <v>57</v>
      </c>
      <c r="I55" s="15">
        <f t="shared" si="4"/>
        <v>5510.28</v>
      </c>
      <c r="J55" s="15">
        <v>5510.28</v>
      </c>
      <c r="K55" s="15">
        <v>0</v>
      </c>
      <c r="L55" s="16" t="s">
        <v>371</v>
      </c>
      <c r="M55" s="12" t="s">
        <v>352</v>
      </c>
      <c r="N55" s="12" t="s">
        <v>32</v>
      </c>
      <c r="O55" s="12" t="s">
        <v>25</v>
      </c>
      <c r="P55" s="33" t="s">
        <v>354</v>
      </c>
    </row>
    <row r="56" spans="1:16" s="9" customFormat="1" ht="189.75" customHeight="1">
      <c r="A56" s="12" t="s">
        <v>168</v>
      </c>
      <c r="B56" s="12" t="s">
        <v>183</v>
      </c>
      <c r="C56" s="12" t="s">
        <v>146</v>
      </c>
      <c r="D56" s="47">
        <f t="shared" si="2"/>
        <v>38</v>
      </c>
      <c r="E56" s="13" t="s">
        <v>342</v>
      </c>
      <c r="F56" s="38" t="s">
        <v>249</v>
      </c>
      <c r="G56" s="34" t="s">
        <v>40</v>
      </c>
      <c r="H56" s="34">
        <v>685</v>
      </c>
      <c r="I56" s="15">
        <f t="shared" si="4"/>
        <v>12458.09</v>
      </c>
      <c r="J56" s="15">
        <v>12458.09</v>
      </c>
      <c r="K56" s="15">
        <v>0</v>
      </c>
      <c r="L56" s="16" t="s">
        <v>330</v>
      </c>
      <c r="M56" s="12" t="s">
        <v>37</v>
      </c>
      <c r="N56" s="12" t="s">
        <v>353</v>
      </c>
      <c r="O56" s="12" t="s">
        <v>25</v>
      </c>
      <c r="P56" s="33" t="s">
        <v>354</v>
      </c>
    </row>
    <row r="57" spans="1:16" s="9" customFormat="1" ht="213" customHeight="1">
      <c r="A57" s="12" t="s">
        <v>168</v>
      </c>
      <c r="B57" s="12" t="s">
        <v>99</v>
      </c>
      <c r="C57" s="12" t="s">
        <v>363</v>
      </c>
      <c r="D57" s="47">
        <f t="shared" si="2"/>
        <v>39</v>
      </c>
      <c r="E57" s="13" t="s">
        <v>377</v>
      </c>
      <c r="F57" s="14" t="s">
        <v>378</v>
      </c>
      <c r="G57" s="34" t="s">
        <v>40</v>
      </c>
      <c r="H57" s="34">
        <v>21559</v>
      </c>
      <c r="I57" s="15">
        <f>SUM(J57+K57)</f>
        <v>80389</v>
      </c>
      <c r="J57" s="15">
        <v>0</v>
      </c>
      <c r="K57" s="15">
        <v>80389</v>
      </c>
      <c r="L57" s="16" t="s">
        <v>360</v>
      </c>
      <c r="M57" s="12" t="s">
        <v>361</v>
      </c>
      <c r="N57" s="12" t="s">
        <v>36</v>
      </c>
      <c r="O57" s="12" t="s">
        <v>25</v>
      </c>
      <c r="P57" s="33" t="s">
        <v>362</v>
      </c>
    </row>
    <row r="58" spans="1:16" s="9" customFormat="1" ht="150" customHeight="1">
      <c r="A58" s="12" t="s">
        <v>169</v>
      </c>
      <c r="B58" s="12" t="s">
        <v>183</v>
      </c>
      <c r="C58" s="12" t="s">
        <v>149</v>
      </c>
      <c r="D58" s="47">
        <f t="shared" si="2"/>
        <v>40</v>
      </c>
      <c r="E58" s="13" t="s">
        <v>90</v>
      </c>
      <c r="F58" s="14" t="s">
        <v>184</v>
      </c>
      <c r="G58" s="45" t="s">
        <v>51</v>
      </c>
      <c r="H58" s="45" t="s">
        <v>51</v>
      </c>
      <c r="I58" s="15">
        <f>SUM(J58+K58)</f>
        <v>191998.7</v>
      </c>
      <c r="J58" s="15">
        <v>0</v>
      </c>
      <c r="K58" s="15">
        <v>191998.7</v>
      </c>
      <c r="L58" s="16" t="s">
        <v>413</v>
      </c>
      <c r="M58" s="12" t="s">
        <v>52</v>
      </c>
      <c r="N58" s="12" t="s">
        <v>33</v>
      </c>
      <c r="O58" s="12" t="s">
        <v>25</v>
      </c>
      <c r="P58" s="33" t="s">
        <v>414</v>
      </c>
    </row>
    <row r="59" spans="1:16" s="9" customFormat="1" ht="107.25" customHeight="1">
      <c r="A59" s="12" t="s">
        <v>168</v>
      </c>
      <c r="B59" s="12" t="s">
        <v>183</v>
      </c>
      <c r="C59" s="12" t="s">
        <v>147</v>
      </c>
      <c r="D59" s="47">
        <f t="shared" si="2"/>
        <v>41</v>
      </c>
      <c r="E59" s="13" t="s">
        <v>91</v>
      </c>
      <c r="F59" s="14" t="s">
        <v>84</v>
      </c>
      <c r="G59" s="34" t="s">
        <v>40</v>
      </c>
      <c r="H59" s="34">
        <v>1024</v>
      </c>
      <c r="I59" s="15">
        <f>SUM(J59+K59)</f>
        <v>83817.5</v>
      </c>
      <c r="J59" s="15">
        <v>0</v>
      </c>
      <c r="K59" s="15">
        <v>83817.5</v>
      </c>
      <c r="L59" s="16" t="s">
        <v>368</v>
      </c>
      <c r="M59" s="12" t="s">
        <v>31</v>
      </c>
      <c r="N59" s="12" t="s">
        <v>36</v>
      </c>
      <c r="O59" s="12" t="s">
        <v>25</v>
      </c>
      <c r="P59" s="33" t="s">
        <v>346</v>
      </c>
    </row>
    <row r="60" spans="1:16" s="9" customFormat="1" ht="129.75" customHeight="1">
      <c r="A60" s="12" t="s">
        <v>168</v>
      </c>
      <c r="B60" s="12" t="s">
        <v>183</v>
      </c>
      <c r="C60" s="12" t="s">
        <v>148</v>
      </c>
      <c r="D60" s="47">
        <f t="shared" si="2"/>
        <v>42</v>
      </c>
      <c r="E60" s="13" t="s">
        <v>92</v>
      </c>
      <c r="F60" s="14" t="s">
        <v>84</v>
      </c>
      <c r="G60" s="34" t="s">
        <v>40</v>
      </c>
      <c r="H60" s="34">
        <v>142732</v>
      </c>
      <c r="I60" s="15">
        <f t="shared" si="4"/>
        <v>56122.13</v>
      </c>
      <c r="J60" s="15">
        <v>468.75</v>
      </c>
      <c r="K60" s="15">
        <v>55653.38</v>
      </c>
      <c r="L60" s="16" t="s">
        <v>129</v>
      </c>
      <c r="M60" s="12" t="s">
        <v>36</v>
      </c>
      <c r="N60" s="12" t="s">
        <v>33</v>
      </c>
      <c r="O60" s="12" t="s">
        <v>25</v>
      </c>
      <c r="P60" s="33"/>
    </row>
    <row r="61" spans="1:16" s="9" customFormat="1" ht="200.25" customHeight="1">
      <c r="A61" s="12" t="s">
        <v>167</v>
      </c>
      <c r="B61" s="12" t="s">
        <v>216</v>
      </c>
      <c r="C61" s="12" t="s">
        <v>217</v>
      </c>
      <c r="D61" s="47">
        <f t="shared" si="2"/>
        <v>43</v>
      </c>
      <c r="E61" s="13" t="s">
        <v>380</v>
      </c>
      <c r="F61" s="14" t="s">
        <v>381</v>
      </c>
      <c r="G61" s="34" t="s">
        <v>40</v>
      </c>
      <c r="H61" s="34">
        <v>49</v>
      </c>
      <c r="I61" s="15">
        <f>SUM(J61+K61)</f>
        <v>15547.54</v>
      </c>
      <c r="J61" s="15">
        <v>15547.54</v>
      </c>
      <c r="K61" s="15">
        <v>0</v>
      </c>
      <c r="L61" s="16" t="s">
        <v>382</v>
      </c>
      <c r="M61" s="12" t="s">
        <v>372</v>
      </c>
      <c r="N61" s="12" t="s">
        <v>44</v>
      </c>
      <c r="O61" s="12" t="s">
        <v>43</v>
      </c>
      <c r="P61" s="33" t="s">
        <v>383</v>
      </c>
    </row>
    <row r="62" spans="1:16" s="9" customFormat="1" ht="167.25" customHeight="1">
      <c r="A62" s="12" t="s">
        <v>168</v>
      </c>
      <c r="B62" s="12" t="s">
        <v>183</v>
      </c>
      <c r="C62" s="12" t="s">
        <v>148</v>
      </c>
      <c r="D62" s="47">
        <f t="shared" si="2"/>
        <v>44</v>
      </c>
      <c r="E62" s="13" t="s">
        <v>93</v>
      </c>
      <c r="F62" s="14" t="s">
        <v>250</v>
      </c>
      <c r="G62" s="34" t="s">
        <v>40</v>
      </c>
      <c r="H62" s="39">
        <v>12567</v>
      </c>
      <c r="I62" s="15">
        <f t="shared" si="4"/>
        <v>17984.64</v>
      </c>
      <c r="J62" s="15">
        <v>0</v>
      </c>
      <c r="K62" s="15">
        <v>17984.64</v>
      </c>
      <c r="L62" s="16" t="s">
        <v>385</v>
      </c>
      <c r="M62" s="12" t="s">
        <v>52</v>
      </c>
      <c r="N62" s="12" t="s">
        <v>41</v>
      </c>
      <c r="O62" s="12" t="s">
        <v>25</v>
      </c>
      <c r="P62" s="33" t="s">
        <v>384</v>
      </c>
    </row>
    <row r="63" spans="1:16" s="9" customFormat="1" ht="167.25" customHeight="1">
      <c r="A63" s="12" t="s">
        <v>170</v>
      </c>
      <c r="B63" s="12" t="s">
        <v>218</v>
      </c>
      <c r="C63" s="12" t="s">
        <v>219</v>
      </c>
      <c r="D63" s="47">
        <f t="shared" si="2"/>
        <v>45</v>
      </c>
      <c r="E63" s="40" t="s">
        <v>94</v>
      </c>
      <c r="F63" s="14" t="s">
        <v>251</v>
      </c>
      <c r="G63" s="34" t="s">
        <v>40</v>
      </c>
      <c r="H63" s="34">
        <v>2</v>
      </c>
      <c r="I63" s="15">
        <f t="shared" si="4"/>
        <v>7188.64</v>
      </c>
      <c r="J63" s="15">
        <v>3594.32</v>
      </c>
      <c r="K63" s="15">
        <v>3594.32</v>
      </c>
      <c r="L63" s="16" t="s">
        <v>130</v>
      </c>
      <c r="M63" s="12" t="s">
        <v>33</v>
      </c>
      <c r="N63" s="12" t="s">
        <v>68</v>
      </c>
      <c r="O63" s="12" t="s">
        <v>25</v>
      </c>
      <c r="P63" s="33"/>
    </row>
    <row r="64" spans="1:16" s="9" customFormat="1" ht="172.5" customHeight="1">
      <c r="A64" s="12" t="s">
        <v>170</v>
      </c>
      <c r="B64" s="12" t="s">
        <v>220</v>
      </c>
      <c r="C64" s="12" t="s">
        <v>221</v>
      </c>
      <c r="D64" s="47">
        <f t="shared" si="2"/>
        <v>46</v>
      </c>
      <c r="E64" s="40" t="s">
        <v>95</v>
      </c>
      <c r="F64" s="14" t="s">
        <v>251</v>
      </c>
      <c r="G64" s="34" t="s">
        <v>40</v>
      </c>
      <c r="H64" s="34">
        <v>2</v>
      </c>
      <c r="I64" s="15">
        <f t="shared" si="4"/>
        <v>13350.34</v>
      </c>
      <c r="J64" s="15">
        <v>6675.17</v>
      </c>
      <c r="K64" s="15">
        <v>6675.17</v>
      </c>
      <c r="L64" s="16" t="s">
        <v>131</v>
      </c>
      <c r="M64" s="12" t="s">
        <v>33</v>
      </c>
      <c r="N64" s="12" t="s">
        <v>68</v>
      </c>
      <c r="O64" s="12" t="s">
        <v>25</v>
      </c>
      <c r="P64" s="33"/>
    </row>
    <row r="65" spans="1:16" s="9" customFormat="1" ht="128.25" customHeight="1">
      <c r="A65" s="12" t="s">
        <v>170</v>
      </c>
      <c r="B65" s="12" t="s">
        <v>220</v>
      </c>
      <c r="C65" s="12" t="s">
        <v>221</v>
      </c>
      <c r="D65" s="47">
        <f t="shared" si="2"/>
        <v>47</v>
      </c>
      <c r="E65" s="13" t="s">
        <v>96</v>
      </c>
      <c r="F65" s="38" t="s">
        <v>251</v>
      </c>
      <c r="G65" s="34" t="s">
        <v>40</v>
      </c>
      <c r="H65" s="34">
        <v>10</v>
      </c>
      <c r="I65" s="15">
        <f t="shared" si="4"/>
        <v>1043.72</v>
      </c>
      <c r="J65" s="15">
        <v>521.86</v>
      </c>
      <c r="K65" s="15">
        <v>521.86</v>
      </c>
      <c r="L65" s="16" t="s">
        <v>314</v>
      </c>
      <c r="M65" s="12" t="s">
        <v>33</v>
      </c>
      <c r="N65" s="12" t="s">
        <v>68</v>
      </c>
      <c r="O65" s="12" t="s">
        <v>25</v>
      </c>
      <c r="P65" s="33"/>
    </row>
    <row r="66" spans="1:16" s="9" customFormat="1" ht="159.75" customHeight="1">
      <c r="A66" s="12" t="s">
        <v>170</v>
      </c>
      <c r="B66" s="12" t="s">
        <v>220</v>
      </c>
      <c r="C66" s="12" t="s">
        <v>221</v>
      </c>
      <c r="D66" s="47">
        <f t="shared" si="2"/>
        <v>48</v>
      </c>
      <c r="E66" s="40" t="s">
        <v>97</v>
      </c>
      <c r="F66" s="14" t="s">
        <v>251</v>
      </c>
      <c r="G66" s="34" t="s">
        <v>40</v>
      </c>
      <c r="H66" s="34">
        <v>101</v>
      </c>
      <c r="I66" s="15">
        <f t="shared" si="4"/>
        <v>16625.26</v>
      </c>
      <c r="J66" s="15">
        <v>166.25</v>
      </c>
      <c r="K66" s="15">
        <v>16459.01</v>
      </c>
      <c r="L66" s="16" t="s">
        <v>132</v>
      </c>
      <c r="M66" s="12" t="s">
        <v>41</v>
      </c>
      <c r="N66" s="12" t="s">
        <v>68</v>
      </c>
      <c r="O66" s="12" t="s">
        <v>25</v>
      </c>
      <c r="P66" s="33"/>
    </row>
    <row r="67" spans="1:16" s="9" customFormat="1" ht="145.5" customHeight="1">
      <c r="A67" s="12" t="s">
        <v>168</v>
      </c>
      <c r="B67" s="12" t="s">
        <v>183</v>
      </c>
      <c r="C67" s="12" t="s">
        <v>193</v>
      </c>
      <c r="D67" s="47">
        <f t="shared" si="2"/>
        <v>49</v>
      </c>
      <c r="E67" s="13" t="s">
        <v>98</v>
      </c>
      <c r="F67" s="14" t="s">
        <v>251</v>
      </c>
      <c r="G67" s="34" t="s">
        <v>40</v>
      </c>
      <c r="H67" s="34">
        <v>2</v>
      </c>
      <c r="I67" s="15">
        <f t="shared" si="4"/>
        <v>350</v>
      </c>
      <c r="J67" s="15">
        <v>350</v>
      </c>
      <c r="K67" s="15">
        <v>0</v>
      </c>
      <c r="L67" s="16" t="s">
        <v>315</v>
      </c>
      <c r="M67" s="12" t="s">
        <v>33</v>
      </c>
      <c r="N67" s="12" t="s">
        <v>68</v>
      </c>
      <c r="O67" s="12" t="s">
        <v>25</v>
      </c>
      <c r="P67" s="33"/>
    </row>
    <row r="68" spans="1:16" s="9" customFormat="1" ht="192" customHeight="1">
      <c r="A68" s="12" t="s">
        <v>157</v>
      </c>
      <c r="B68" s="12" t="s">
        <v>222</v>
      </c>
      <c r="C68" s="12" t="s">
        <v>223</v>
      </c>
      <c r="D68" s="47">
        <f t="shared" si="2"/>
        <v>50</v>
      </c>
      <c r="E68" s="13" t="s">
        <v>455</v>
      </c>
      <c r="F68" s="14" t="s">
        <v>466</v>
      </c>
      <c r="G68" s="34" t="s">
        <v>40</v>
      </c>
      <c r="H68" s="34">
        <v>78</v>
      </c>
      <c r="I68" s="15">
        <f t="shared" si="4"/>
        <v>231322.38</v>
      </c>
      <c r="J68" s="15">
        <v>0</v>
      </c>
      <c r="K68" s="15">
        <v>231322.38</v>
      </c>
      <c r="L68" s="16" t="s">
        <v>456</v>
      </c>
      <c r="M68" s="12" t="s">
        <v>52</v>
      </c>
      <c r="N68" s="12" t="s">
        <v>457</v>
      </c>
      <c r="O68" s="12" t="s">
        <v>25</v>
      </c>
      <c r="P68" s="53" t="s">
        <v>384</v>
      </c>
    </row>
    <row r="69" spans="1:16" s="9" customFormat="1" ht="229.5" customHeight="1">
      <c r="A69" s="12" t="s">
        <v>171</v>
      </c>
      <c r="B69" s="12" t="s">
        <v>109</v>
      </c>
      <c r="C69" s="12" t="s">
        <v>137</v>
      </c>
      <c r="D69" s="47">
        <v>51</v>
      </c>
      <c r="E69" s="29" t="s">
        <v>107</v>
      </c>
      <c r="F69" s="14" t="s">
        <v>263</v>
      </c>
      <c r="G69" s="34" t="s">
        <v>51</v>
      </c>
      <c r="H69" s="34" t="s">
        <v>51</v>
      </c>
      <c r="I69" s="15">
        <f t="shared" si="4"/>
        <v>3100</v>
      </c>
      <c r="J69" s="15">
        <v>3100</v>
      </c>
      <c r="K69" s="15">
        <v>0</v>
      </c>
      <c r="L69" s="16" t="s">
        <v>256</v>
      </c>
      <c r="M69" s="12" t="s">
        <v>52</v>
      </c>
      <c r="N69" s="12" t="s">
        <v>41</v>
      </c>
      <c r="O69" s="12" t="s">
        <v>43</v>
      </c>
      <c r="P69" s="33"/>
    </row>
    <row r="70" spans="1:16" s="9" customFormat="1" ht="156" customHeight="1">
      <c r="A70" s="12" t="s">
        <v>171</v>
      </c>
      <c r="B70" s="12" t="s">
        <v>109</v>
      </c>
      <c r="C70" s="12" t="s">
        <v>137</v>
      </c>
      <c r="D70" s="47">
        <f t="shared" si="2"/>
        <v>52</v>
      </c>
      <c r="E70" s="25" t="s">
        <v>108</v>
      </c>
      <c r="F70" s="14" t="s">
        <v>262</v>
      </c>
      <c r="G70" s="34" t="s">
        <v>51</v>
      </c>
      <c r="H70" s="34" t="s">
        <v>51</v>
      </c>
      <c r="I70" s="15">
        <f>SUM(J70+K70)</f>
        <v>3000</v>
      </c>
      <c r="J70" s="15">
        <v>3000</v>
      </c>
      <c r="K70" s="15">
        <v>0</v>
      </c>
      <c r="L70" s="16" t="s">
        <v>313</v>
      </c>
      <c r="M70" s="12" t="s">
        <v>52</v>
      </c>
      <c r="N70" s="12" t="s">
        <v>41</v>
      </c>
      <c r="O70" s="12" t="s">
        <v>43</v>
      </c>
      <c r="P70" s="33"/>
    </row>
    <row r="71" spans="1:16" s="9" customFormat="1" ht="180" customHeight="1">
      <c r="A71" s="12" t="s">
        <v>165</v>
      </c>
      <c r="B71" s="12" t="s">
        <v>109</v>
      </c>
      <c r="C71" s="12" t="s">
        <v>224</v>
      </c>
      <c r="D71" s="47">
        <f t="shared" si="2"/>
        <v>53</v>
      </c>
      <c r="E71" s="13" t="s">
        <v>100</v>
      </c>
      <c r="F71" s="14" t="s">
        <v>264</v>
      </c>
      <c r="G71" s="34" t="s">
        <v>51</v>
      </c>
      <c r="H71" s="34" t="s">
        <v>51</v>
      </c>
      <c r="I71" s="15">
        <f t="shared" si="4"/>
        <v>2500</v>
      </c>
      <c r="J71" s="15">
        <v>2500</v>
      </c>
      <c r="K71" s="15">
        <v>0</v>
      </c>
      <c r="L71" s="16" t="s">
        <v>316</v>
      </c>
      <c r="M71" s="12" t="s">
        <v>52</v>
      </c>
      <c r="N71" s="12" t="s">
        <v>41</v>
      </c>
      <c r="O71" s="12" t="s">
        <v>43</v>
      </c>
      <c r="P71" s="33" t="s">
        <v>346</v>
      </c>
    </row>
    <row r="72" spans="1:16" s="9" customFormat="1" ht="171.75" customHeight="1">
      <c r="A72" s="12" t="s">
        <v>165</v>
      </c>
      <c r="B72" s="12" t="s">
        <v>109</v>
      </c>
      <c r="C72" s="12" t="s">
        <v>224</v>
      </c>
      <c r="D72" s="47">
        <f t="shared" si="2"/>
        <v>54</v>
      </c>
      <c r="E72" s="13" t="s">
        <v>110</v>
      </c>
      <c r="F72" s="14" t="s">
        <v>268</v>
      </c>
      <c r="G72" s="34" t="s">
        <v>51</v>
      </c>
      <c r="H72" s="34" t="s">
        <v>51</v>
      </c>
      <c r="I72" s="15">
        <f t="shared" si="4"/>
        <v>2000</v>
      </c>
      <c r="J72" s="15">
        <v>2000</v>
      </c>
      <c r="K72" s="15">
        <v>0</v>
      </c>
      <c r="L72" s="16" t="s">
        <v>317</v>
      </c>
      <c r="M72" s="12" t="s">
        <v>52</v>
      </c>
      <c r="N72" s="12" t="s">
        <v>41</v>
      </c>
      <c r="O72" s="12" t="s">
        <v>43</v>
      </c>
      <c r="P72" s="33" t="s">
        <v>346</v>
      </c>
    </row>
    <row r="73" spans="1:16" s="9" customFormat="1" ht="149.25" customHeight="1">
      <c r="A73" s="12" t="s">
        <v>165</v>
      </c>
      <c r="B73" s="12" t="s">
        <v>109</v>
      </c>
      <c r="C73" s="12" t="s">
        <v>137</v>
      </c>
      <c r="D73" s="47">
        <f t="shared" si="2"/>
        <v>55</v>
      </c>
      <c r="E73" s="13" t="s">
        <v>101</v>
      </c>
      <c r="F73" s="14" t="s">
        <v>269</v>
      </c>
      <c r="G73" s="34" t="s">
        <v>51</v>
      </c>
      <c r="H73" s="34" t="s">
        <v>51</v>
      </c>
      <c r="I73" s="15">
        <f t="shared" si="4"/>
        <v>1500</v>
      </c>
      <c r="J73" s="15">
        <v>1500</v>
      </c>
      <c r="K73" s="15">
        <v>0</v>
      </c>
      <c r="L73" s="16" t="s">
        <v>318</v>
      </c>
      <c r="M73" s="12" t="s">
        <v>52</v>
      </c>
      <c r="N73" s="12" t="s">
        <v>41</v>
      </c>
      <c r="O73" s="12" t="s">
        <v>43</v>
      </c>
      <c r="P73" s="33" t="s">
        <v>346</v>
      </c>
    </row>
    <row r="74" spans="1:16" s="9" customFormat="1" ht="207" customHeight="1">
      <c r="A74" s="12" t="s">
        <v>165</v>
      </c>
      <c r="B74" s="12" t="s">
        <v>109</v>
      </c>
      <c r="C74" s="12" t="s">
        <v>224</v>
      </c>
      <c r="D74" s="47">
        <f t="shared" si="2"/>
        <v>56</v>
      </c>
      <c r="E74" s="13" t="s">
        <v>102</v>
      </c>
      <c r="F74" s="14" t="s">
        <v>269</v>
      </c>
      <c r="G74" s="34" t="s">
        <v>51</v>
      </c>
      <c r="H74" s="34" t="s">
        <v>51</v>
      </c>
      <c r="I74" s="15">
        <f aca="true" t="shared" si="5" ref="I74:I84">SUM(J74+K74)</f>
        <v>2500</v>
      </c>
      <c r="J74" s="15">
        <v>2500</v>
      </c>
      <c r="K74" s="15">
        <v>0</v>
      </c>
      <c r="L74" s="16" t="s">
        <v>316</v>
      </c>
      <c r="M74" s="12" t="s">
        <v>52</v>
      </c>
      <c r="N74" s="12" t="s">
        <v>41</v>
      </c>
      <c r="O74" s="12" t="s">
        <v>43</v>
      </c>
      <c r="P74" s="33"/>
    </row>
    <row r="75" spans="1:16" s="9" customFormat="1" ht="158.25" customHeight="1">
      <c r="A75" s="12" t="s">
        <v>165</v>
      </c>
      <c r="B75" s="12" t="s">
        <v>109</v>
      </c>
      <c r="C75" s="12" t="s">
        <v>137</v>
      </c>
      <c r="D75" s="47">
        <f t="shared" si="2"/>
        <v>57</v>
      </c>
      <c r="E75" s="13" t="s">
        <v>103</v>
      </c>
      <c r="F75" s="14" t="s">
        <v>264</v>
      </c>
      <c r="G75" s="34" t="s">
        <v>51</v>
      </c>
      <c r="H75" s="34" t="s">
        <v>51</v>
      </c>
      <c r="I75" s="15">
        <f t="shared" si="5"/>
        <v>2500</v>
      </c>
      <c r="J75" s="15">
        <v>2500</v>
      </c>
      <c r="K75" s="15">
        <v>0</v>
      </c>
      <c r="L75" s="16" t="s">
        <v>319</v>
      </c>
      <c r="M75" s="12" t="s">
        <v>52</v>
      </c>
      <c r="N75" s="12" t="s">
        <v>41</v>
      </c>
      <c r="O75" s="12" t="s">
        <v>43</v>
      </c>
      <c r="P75" s="33"/>
    </row>
    <row r="76" spans="1:16" s="9" customFormat="1" ht="164.25" customHeight="1">
      <c r="A76" s="12" t="s">
        <v>165</v>
      </c>
      <c r="B76" s="12" t="s">
        <v>109</v>
      </c>
      <c r="C76" s="12" t="s">
        <v>137</v>
      </c>
      <c r="D76" s="47">
        <f t="shared" si="2"/>
        <v>58</v>
      </c>
      <c r="E76" s="13" t="s">
        <v>104</v>
      </c>
      <c r="F76" s="14" t="s">
        <v>265</v>
      </c>
      <c r="G76" s="34" t="s">
        <v>51</v>
      </c>
      <c r="H76" s="34" t="s">
        <v>51</v>
      </c>
      <c r="I76" s="15">
        <f t="shared" si="5"/>
        <v>2500</v>
      </c>
      <c r="J76" s="15">
        <v>2500</v>
      </c>
      <c r="K76" s="15">
        <v>0</v>
      </c>
      <c r="L76" s="16" t="s">
        <v>316</v>
      </c>
      <c r="M76" s="12" t="s">
        <v>52</v>
      </c>
      <c r="N76" s="12" t="s">
        <v>41</v>
      </c>
      <c r="O76" s="12" t="s">
        <v>43</v>
      </c>
      <c r="P76" s="33"/>
    </row>
    <row r="77" spans="1:16" s="9" customFormat="1" ht="165.75" customHeight="1">
      <c r="A77" s="12" t="s">
        <v>165</v>
      </c>
      <c r="B77" s="12" t="s">
        <v>109</v>
      </c>
      <c r="C77" s="12" t="s">
        <v>225</v>
      </c>
      <c r="D77" s="47">
        <f t="shared" si="2"/>
        <v>59</v>
      </c>
      <c r="E77" s="13" t="s">
        <v>105</v>
      </c>
      <c r="F77" s="14" t="s">
        <v>266</v>
      </c>
      <c r="G77" s="34" t="s">
        <v>51</v>
      </c>
      <c r="H77" s="34" t="s">
        <v>51</v>
      </c>
      <c r="I77" s="15">
        <f t="shared" si="5"/>
        <v>2000</v>
      </c>
      <c r="J77" s="15">
        <v>2000</v>
      </c>
      <c r="K77" s="15">
        <v>0</v>
      </c>
      <c r="L77" s="16" t="s">
        <v>317</v>
      </c>
      <c r="M77" s="12" t="s">
        <v>52</v>
      </c>
      <c r="N77" s="12" t="s">
        <v>41</v>
      </c>
      <c r="O77" s="12" t="s">
        <v>43</v>
      </c>
      <c r="P77" s="33"/>
    </row>
    <row r="78" spans="1:16" s="9" customFormat="1" ht="180.75" customHeight="1">
      <c r="A78" s="12" t="s">
        <v>165</v>
      </c>
      <c r="B78" s="12" t="s">
        <v>109</v>
      </c>
      <c r="C78" s="12" t="s">
        <v>225</v>
      </c>
      <c r="D78" s="47">
        <f t="shared" si="2"/>
        <v>60</v>
      </c>
      <c r="E78" s="13" t="s">
        <v>106</v>
      </c>
      <c r="F78" s="14" t="s">
        <v>267</v>
      </c>
      <c r="G78" s="34" t="s">
        <v>51</v>
      </c>
      <c r="H78" s="34" t="s">
        <v>51</v>
      </c>
      <c r="I78" s="15">
        <f t="shared" si="5"/>
        <v>2000</v>
      </c>
      <c r="J78" s="15">
        <v>2000</v>
      </c>
      <c r="K78" s="15">
        <v>0</v>
      </c>
      <c r="L78" s="16" t="s">
        <v>317</v>
      </c>
      <c r="M78" s="12" t="s">
        <v>52</v>
      </c>
      <c r="N78" s="12" t="s">
        <v>41</v>
      </c>
      <c r="O78" s="12" t="s">
        <v>43</v>
      </c>
      <c r="P78" s="33"/>
    </row>
    <row r="79" spans="1:16" s="9" customFormat="1" ht="156" customHeight="1">
      <c r="A79" s="26" t="s">
        <v>167</v>
      </c>
      <c r="B79" s="26" t="s">
        <v>183</v>
      </c>
      <c r="C79" s="26" t="s">
        <v>191</v>
      </c>
      <c r="D79" s="47">
        <f t="shared" si="2"/>
        <v>61</v>
      </c>
      <c r="E79" s="25" t="s">
        <v>175</v>
      </c>
      <c r="F79" s="14" t="s">
        <v>195</v>
      </c>
      <c r="G79" s="34" t="s">
        <v>40</v>
      </c>
      <c r="H79" s="34">
        <v>1</v>
      </c>
      <c r="I79" s="15">
        <f t="shared" si="5"/>
        <v>675270</v>
      </c>
      <c r="J79" s="15">
        <v>21000</v>
      </c>
      <c r="K79" s="15">
        <v>654270</v>
      </c>
      <c r="L79" s="16" t="s">
        <v>186</v>
      </c>
      <c r="M79" s="12" t="s">
        <v>33</v>
      </c>
      <c r="N79" s="12" t="s">
        <v>68</v>
      </c>
      <c r="O79" s="12" t="s">
        <v>43</v>
      </c>
      <c r="P79" s="33"/>
    </row>
    <row r="80" spans="1:16" s="10" customFormat="1" ht="255.75" customHeight="1">
      <c r="A80" s="26" t="s">
        <v>167</v>
      </c>
      <c r="B80" s="26" t="s">
        <v>183</v>
      </c>
      <c r="C80" s="26" t="s">
        <v>190</v>
      </c>
      <c r="D80" s="47">
        <f t="shared" si="2"/>
        <v>62</v>
      </c>
      <c r="E80" s="27" t="s">
        <v>176</v>
      </c>
      <c r="F80" s="14" t="s">
        <v>196</v>
      </c>
      <c r="G80" s="34" t="s">
        <v>40</v>
      </c>
      <c r="H80" s="34">
        <v>1</v>
      </c>
      <c r="I80" s="15">
        <f t="shared" si="5"/>
        <v>562310.44</v>
      </c>
      <c r="J80" s="15">
        <v>115000</v>
      </c>
      <c r="K80" s="15">
        <v>447310.44</v>
      </c>
      <c r="L80" s="16" t="s">
        <v>187</v>
      </c>
      <c r="M80" s="12" t="s">
        <v>33</v>
      </c>
      <c r="N80" s="12" t="s">
        <v>68</v>
      </c>
      <c r="O80" s="12" t="s">
        <v>43</v>
      </c>
      <c r="P80" s="33"/>
    </row>
    <row r="81" spans="1:16" ht="252.75" customHeight="1">
      <c r="A81" s="26" t="s">
        <v>167</v>
      </c>
      <c r="B81" s="26" t="s">
        <v>226</v>
      </c>
      <c r="C81" s="26" t="s">
        <v>194</v>
      </c>
      <c r="D81" s="47">
        <f t="shared" si="2"/>
        <v>63</v>
      </c>
      <c r="E81" s="27" t="s">
        <v>177</v>
      </c>
      <c r="F81" s="14" t="s">
        <v>197</v>
      </c>
      <c r="G81" s="34" t="s">
        <v>198</v>
      </c>
      <c r="H81" s="34">
        <v>13000</v>
      </c>
      <c r="I81" s="15">
        <f t="shared" si="5"/>
        <v>60000</v>
      </c>
      <c r="J81" s="15">
        <v>0</v>
      </c>
      <c r="K81" s="15">
        <v>60000</v>
      </c>
      <c r="L81" s="16" t="s">
        <v>188</v>
      </c>
      <c r="M81" s="12" t="s">
        <v>33</v>
      </c>
      <c r="N81" s="12" t="s">
        <v>68</v>
      </c>
      <c r="O81" s="12" t="s">
        <v>43</v>
      </c>
      <c r="P81" s="33"/>
    </row>
    <row r="82" spans="1:16" ht="266.25" customHeight="1">
      <c r="A82" s="26" t="s">
        <v>167</v>
      </c>
      <c r="B82" s="26" t="s">
        <v>183</v>
      </c>
      <c r="C82" s="26" t="s">
        <v>227</v>
      </c>
      <c r="D82" s="47">
        <f t="shared" si="2"/>
        <v>64</v>
      </c>
      <c r="E82" s="27" t="s">
        <v>178</v>
      </c>
      <c r="F82" s="14" t="s">
        <v>199</v>
      </c>
      <c r="G82" s="34" t="s">
        <v>40</v>
      </c>
      <c r="H82" s="34">
        <v>19</v>
      </c>
      <c r="I82" s="15">
        <f t="shared" si="5"/>
        <v>54264</v>
      </c>
      <c r="J82" s="15">
        <v>0</v>
      </c>
      <c r="K82" s="15">
        <v>54264</v>
      </c>
      <c r="L82" s="16" t="s">
        <v>189</v>
      </c>
      <c r="M82" s="12" t="s">
        <v>33</v>
      </c>
      <c r="N82" s="12" t="s">
        <v>68</v>
      </c>
      <c r="O82" s="12" t="s">
        <v>43</v>
      </c>
      <c r="P82" s="33"/>
    </row>
    <row r="83" spans="1:16" ht="313.5" customHeight="1">
      <c r="A83" s="26" t="s">
        <v>162</v>
      </c>
      <c r="B83" s="26" t="s">
        <v>69</v>
      </c>
      <c r="C83" s="26" t="s">
        <v>192</v>
      </c>
      <c r="D83" s="47">
        <f t="shared" si="2"/>
        <v>65</v>
      </c>
      <c r="E83" s="27" t="s">
        <v>179</v>
      </c>
      <c r="F83" s="14" t="s">
        <v>230</v>
      </c>
      <c r="G83" s="34" t="s">
        <v>51</v>
      </c>
      <c r="H83" s="34" t="s">
        <v>51</v>
      </c>
      <c r="I83" s="15">
        <f t="shared" si="5"/>
        <v>4400</v>
      </c>
      <c r="J83" s="15">
        <v>4400</v>
      </c>
      <c r="K83" s="15">
        <v>0</v>
      </c>
      <c r="L83" s="16"/>
      <c r="M83" s="12" t="s">
        <v>41</v>
      </c>
      <c r="N83" s="12" t="s">
        <v>68</v>
      </c>
      <c r="O83" s="12" t="s">
        <v>252</v>
      </c>
      <c r="P83" s="33"/>
    </row>
    <row r="84" spans="1:16" ht="208.5" customHeight="1">
      <c r="A84" s="26" t="s">
        <v>162</v>
      </c>
      <c r="B84" s="26" t="s">
        <v>69</v>
      </c>
      <c r="C84" s="26" t="s">
        <v>228</v>
      </c>
      <c r="D84" s="47">
        <f t="shared" si="2"/>
        <v>66</v>
      </c>
      <c r="E84" s="27" t="s">
        <v>180</v>
      </c>
      <c r="F84" s="14" t="s">
        <v>229</v>
      </c>
      <c r="G84" s="34" t="s">
        <v>51</v>
      </c>
      <c r="H84" s="34" t="s">
        <v>51</v>
      </c>
      <c r="I84" s="15">
        <f t="shared" si="5"/>
        <v>500</v>
      </c>
      <c r="J84" s="15">
        <v>500</v>
      </c>
      <c r="K84" s="15">
        <v>0</v>
      </c>
      <c r="L84" s="16" t="s">
        <v>320</v>
      </c>
      <c r="M84" s="12" t="s">
        <v>33</v>
      </c>
      <c r="N84" s="12" t="s">
        <v>68</v>
      </c>
      <c r="O84" s="12" t="s">
        <v>25</v>
      </c>
      <c r="P84" s="33"/>
    </row>
    <row r="85" spans="1:16" ht="278.25" customHeight="1">
      <c r="A85" s="26" t="s">
        <v>167</v>
      </c>
      <c r="B85" s="26" t="s">
        <v>183</v>
      </c>
      <c r="C85" s="26" t="s">
        <v>227</v>
      </c>
      <c r="D85" s="47">
        <f t="shared" si="2"/>
        <v>67</v>
      </c>
      <c r="E85" s="27" t="s">
        <v>181</v>
      </c>
      <c r="F85" s="14" t="s">
        <v>182</v>
      </c>
      <c r="G85" s="34" t="s">
        <v>51</v>
      </c>
      <c r="H85" s="34" t="s">
        <v>51</v>
      </c>
      <c r="I85" s="15">
        <f>SUM(J85+K85)</f>
        <v>912473.46</v>
      </c>
      <c r="J85" s="15">
        <v>0</v>
      </c>
      <c r="K85" s="15">
        <v>912473.46</v>
      </c>
      <c r="L85" s="16" t="s">
        <v>356</v>
      </c>
      <c r="M85" s="12" t="s">
        <v>351</v>
      </c>
      <c r="N85" s="12" t="s">
        <v>33</v>
      </c>
      <c r="O85" s="12" t="s">
        <v>43</v>
      </c>
      <c r="P85" s="33" t="s">
        <v>357</v>
      </c>
    </row>
    <row r="86" spans="1:16" ht="158.25" customHeight="1">
      <c r="A86" s="26" t="s">
        <v>173</v>
      </c>
      <c r="B86" s="26" t="s">
        <v>272</v>
      </c>
      <c r="C86" s="26" t="s">
        <v>271</v>
      </c>
      <c r="D86" s="47">
        <f t="shared" si="2"/>
        <v>68</v>
      </c>
      <c r="E86" s="25" t="s">
        <v>270</v>
      </c>
      <c r="F86" s="25" t="s">
        <v>275</v>
      </c>
      <c r="G86" s="34" t="s">
        <v>51</v>
      </c>
      <c r="H86" s="34" t="s">
        <v>51</v>
      </c>
      <c r="I86" s="15">
        <v>15.23</v>
      </c>
      <c r="J86" s="15">
        <v>15.23</v>
      </c>
      <c r="K86" s="15">
        <v>0</v>
      </c>
      <c r="L86" s="16"/>
      <c r="M86" s="12" t="s">
        <v>273</v>
      </c>
      <c r="N86" s="12" t="s">
        <v>274</v>
      </c>
      <c r="O86" s="12" t="s">
        <v>252</v>
      </c>
      <c r="P86" s="33" t="s">
        <v>276</v>
      </c>
    </row>
    <row r="87" spans="1:16" ht="112.5">
      <c r="A87" s="26" t="s">
        <v>173</v>
      </c>
      <c r="B87" s="12" t="s">
        <v>277</v>
      </c>
      <c r="C87" s="12" t="s">
        <v>281</v>
      </c>
      <c r="D87" s="47">
        <f t="shared" si="2"/>
        <v>69</v>
      </c>
      <c r="E87" s="25" t="s">
        <v>278</v>
      </c>
      <c r="F87" s="25" t="s">
        <v>279</v>
      </c>
      <c r="G87" s="34" t="s">
        <v>280</v>
      </c>
      <c r="H87" s="34">
        <v>245000</v>
      </c>
      <c r="I87" s="15">
        <v>931</v>
      </c>
      <c r="J87" s="15">
        <v>931</v>
      </c>
      <c r="K87" s="15">
        <v>0</v>
      </c>
      <c r="L87" s="16"/>
      <c r="M87" s="12" t="s">
        <v>299</v>
      </c>
      <c r="N87" s="12" t="s">
        <v>274</v>
      </c>
      <c r="O87" s="12" t="s">
        <v>252</v>
      </c>
      <c r="P87" s="33" t="s">
        <v>276</v>
      </c>
    </row>
    <row r="88" spans="1:16" ht="93.75">
      <c r="A88" s="26" t="s">
        <v>165</v>
      </c>
      <c r="B88" s="34" t="s">
        <v>282</v>
      </c>
      <c r="C88" s="34" t="s">
        <v>288</v>
      </c>
      <c r="D88" s="47">
        <f t="shared" si="2"/>
        <v>70</v>
      </c>
      <c r="E88" s="25" t="s">
        <v>283</v>
      </c>
      <c r="F88" s="25" t="s">
        <v>287</v>
      </c>
      <c r="G88" s="34" t="s">
        <v>284</v>
      </c>
      <c r="H88" s="34" t="s">
        <v>285</v>
      </c>
      <c r="I88" s="15">
        <v>58608.67</v>
      </c>
      <c r="J88" s="15">
        <v>58608.67</v>
      </c>
      <c r="K88" s="15">
        <v>0</v>
      </c>
      <c r="L88" s="34"/>
      <c r="M88" s="12" t="s">
        <v>372</v>
      </c>
      <c r="N88" s="12" t="s">
        <v>44</v>
      </c>
      <c r="O88" s="12" t="s">
        <v>289</v>
      </c>
      <c r="P88" s="33" t="s">
        <v>374</v>
      </c>
    </row>
    <row r="89" spans="1:16" ht="135" customHeight="1">
      <c r="A89" s="26" t="s">
        <v>302</v>
      </c>
      <c r="B89" s="26" t="s">
        <v>226</v>
      </c>
      <c r="C89" s="26" t="s">
        <v>194</v>
      </c>
      <c r="D89" s="47">
        <f t="shared" si="2"/>
        <v>71</v>
      </c>
      <c r="E89" s="25" t="s">
        <v>290</v>
      </c>
      <c r="F89" s="25" t="s">
        <v>291</v>
      </c>
      <c r="G89" s="34" t="s">
        <v>292</v>
      </c>
      <c r="H89" s="34">
        <v>1000</v>
      </c>
      <c r="I89" s="15">
        <v>10000</v>
      </c>
      <c r="J89" s="15">
        <v>0</v>
      </c>
      <c r="K89" s="15">
        <v>10000</v>
      </c>
      <c r="L89" s="16" t="s">
        <v>293</v>
      </c>
      <c r="M89" s="12" t="s">
        <v>430</v>
      </c>
      <c r="N89" s="12" t="s">
        <v>33</v>
      </c>
      <c r="O89" s="12" t="s">
        <v>43</v>
      </c>
      <c r="P89" s="33" t="s">
        <v>375</v>
      </c>
    </row>
    <row r="90" spans="1:16" ht="210.75" customHeight="1">
      <c r="A90" s="26" t="s">
        <v>153</v>
      </c>
      <c r="B90" s="12" t="s">
        <v>294</v>
      </c>
      <c r="C90" s="12" t="s">
        <v>295</v>
      </c>
      <c r="D90" s="47">
        <f t="shared" si="2"/>
        <v>72</v>
      </c>
      <c r="E90" s="25" t="s">
        <v>296</v>
      </c>
      <c r="F90" s="25" t="s">
        <v>300</v>
      </c>
      <c r="G90" s="34" t="s">
        <v>40</v>
      </c>
      <c r="H90" s="34">
        <v>3377</v>
      </c>
      <c r="I90" s="15">
        <v>2982.1</v>
      </c>
      <c r="J90" s="15">
        <v>2982.1</v>
      </c>
      <c r="K90" s="15">
        <v>0</v>
      </c>
      <c r="L90" s="16" t="s">
        <v>321</v>
      </c>
      <c r="M90" s="12" t="s">
        <v>298</v>
      </c>
      <c r="N90" s="12" t="s">
        <v>349</v>
      </c>
      <c r="O90" s="12" t="s">
        <v>25</v>
      </c>
      <c r="P90" s="33" t="s">
        <v>355</v>
      </c>
    </row>
    <row r="91" spans="1:16" ht="193.5" customHeight="1">
      <c r="A91" s="26" t="s">
        <v>153</v>
      </c>
      <c r="B91" s="12" t="s">
        <v>136</v>
      </c>
      <c r="C91" s="12" t="s">
        <v>136</v>
      </c>
      <c r="D91" s="47">
        <f t="shared" si="2"/>
        <v>73</v>
      </c>
      <c r="E91" s="25" t="s">
        <v>297</v>
      </c>
      <c r="F91" s="25" t="s">
        <v>301</v>
      </c>
      <c r="G91" s="34" t="s">
        <v>40</v>
      </c>
      <c r="H91" s="34">
        <v>1</v>
      </c>
      <c r="I91" s="15">
        <v>178.98</v>
      </c>
      <c r="J91" s="15">
        <v>178.98</v>
      </c>
      <c r="K91" s="15">
        <v>0</v>
      </c>
      <c r="L91" s="34" t="s">
        <v>322</v>
      </c>
      <c r="M91" s="12" t="s">
        <v>351</v>
      </c>
      <c r="N91" s="12" t="s">
        <v>349</v>
      </c>
      <c r="O91" s="12" t="s">
        <v>25</v>
      </c>
      <c r="P91" s="33" t="s">
        <v>355</v>
      </c>
    </row>
    <row r="92" spans="1:16" ht="193.5" customHeight="1">
      <c r="A92" s="26" t="s">
        <v>337</v>
      </c>
      <c r="B92" s="12" t="s">
        <v>331</v>
      </c>
      <c r="C92" s="12" t="s">
        <v>336</v>
      </c>
      <c r="D92" s="47">
        <f aca="true" t="shared" si="6" ref="D92:D112">SUM(D91)+1</f>
        <v>74</v>
      </c>
      <c r="E92" s="27" t="s">
        <v>332</v>
      </c>
      <c r="F92" s="25" t="s">
        <v>333</v>
      </c>
      <c r="G92" s="34" t="s">
        <v>334</v>
      </c>
      <c r="H92" s="34" t="s">
        <v>334</v>
      </c>
      <c r="I92" s="15">
        <v>2579.32</v>
      </c>
      <c r="J92" s="15">
        <v>2579.32</v>
      </c>
      <c r="K92" s="15">
        <v>0</v>
      </c>
      <c r="L92" s="34"/>
      <c r="M92" s="12" t="s">
        <v>298</v>
      </c>
      <c r="N92" s="12" t="s">
        <v>44</v>
      </c>
      <c r="O92" s="12" t="s">
        <v>335</v>
      </c>
      <c r="P92" s="33" t="s">
        <v>369</v>
      </c>
    </row>
    <row r="93" spans="1:16" ht="193.5" customHeight="1">
      <c r="A93" s="12" t="s">
        <v>168</v>
      </c>
      <c r="B93" s="12" t="s">
        <v>183</v>
      </c>
      <c r="C93" s="12" t="s">
        <v>329</v>
      </c>
      <c r="D93" s="47">
        <f t="shared" si="6"/>
        <v>75</v>
      </c>
      <c r="E93" s="27" t="s">
        <v>325</v>
      </c>
      <c r="F93" s="25" t="s">
        <v>326</v>
      </c>
      <c r="G93" s="34" t="s">
        <v>51</v>
      </c>
      <c r="H93" s="34" t="s">
        <v>51</v>
      </c>
      <c r="I93" s="15">
        <v>606.6</v>
      </c>
      <c r="J93" s="15">
        <v>606.6</v>
      </c>
      <c r="K93" s="15">
        <v>0</v>
      </c>
      <c r="L93" s="34" t="s">
        <v>327</v>
      </c>
      <c r="M93" s="12" t="s">
        <v>349</v>
      </c>
      <c r="N93" s="12" t="s">
        <v>328</v>
      </c>
      <c r="O93" s="12" t="s">
        <v>25</v>
      </c>
      <c r="P93" s="33" t="s">
        <v>373</v>
      </c>
    </row>
    <row r="94" spans="1:16" ht="131.25" customHeight="1">
      <c r="A94" s="12" t="s">
        <v>172</v>
      </c>
      <c r="B94" s="26" t="s">
        <v>99</v>
      </c>
      <c r="C94" s="26" t="s">
        <v>329</v>
      </c>
      <c r="D94" s="47">
        <f t="shared" si="6"/>
        <v>76</v>
      </c>
      <c r="E94" s="14" t="s">
        <v>358</v>
      </c>
      <c r="F94" s="14" t="s">
        <v>359</v>
      </c>
      <c r="G94" s="34" t="s">
        <v>51</v>
      </c>
      <c r="H94" s="34" t="s">
        <v>51</v>
      </c>
      <c r="I94" s="15">
        <v>3012</v>
      </c>
      <c r="J94" s="15">
        <v>3012</v>
      </c>
      <c r="K94" s="15">
        <v>0</v>
      </c>
      <c r="L94" s="34" t="s">
        <v>364</v>
      </c>
      <c r="M94" s="12" t="s">
        <v>31</v>
      </c>
      <c r="N94" s="12" t="s">
        <v>36</v>
      </c>
      <c r="O94" s="12" t="s">
        <v>25</v>
      </c>
      <c r="P94" s="33" t="s">
        <v>286</v>
      </c>
    </row>
    <row r="95" spans="1:16" ht="110.25" customHeight="1">
      <c r="A95" s="12" t="s">
        <v>172</v>
      </c>
      <c r="B95" s="12" t="s">
        <v>54</v>
      </c>
      <c r="C95" s="12" t="s">
        <v>54</v>
      </c>
      <c r="D95" s="47">
        <f t="shared" si="6"/>
        <v>77</v>
      </c>
      <c r="E95" s="31" t="s">
        <v>365</v>
      </c>
      <c r="F95" s="14" t="s">
        <v>366</v>
      </c>
      <c r="G95" s="34" t="s">
        <v>40</v>
      </c>
      <c r="H95" s="34">
        <v>1000</v>
      </c>
      <c r="I95" s="15">
        <v>21095.45</v>
      </c>
      <c r="J95" s="15">
        <v>0</v>
      </c>
      <c r="K95" s="15">
        <v>21095.45</v>
      </c>
      <c r="L95" s="34" t="s">
        <v>367</v>
      </c>
      <c r="M95" s="12" t="s">
        <v>37</v>
      </c>
      <c r="N95" s="12" t="s">
        <v>52</v>
      </c>
      <c r="O95" s="12" t="s">
        <v>25</v>
      </c>
      <c r="P95" s="33" t="s">
        <v>286</v>
      </c>
    </row>
    <row r="96" spans="1:16" ht="258" customHeight="1">
      <c r="A96" s="12" t="s">
        <v>169</v>
      </c>
      <c r="B96" s="12" t="s">
        <v>99</v>
      </c>
      <c r="C96" s="12" t="s">
        <v>140</v>
      </c>
      <c r="D96" s="47">
        <f t="shared" si="6"/>
        <v>78</v>
      </c>
      <c r="E96" s="31" t="s">
        <v>410</v>
      </c>
      <c r="F96" s="14" t="s">
        <v>370</v>
      </c>
      <c r="G96" s="50" t="s">
        <v>51</v>
      </c>
      <c r="H96" s="50" t="s">
        <v>51</v>
      </c>
      <c r="I96" s="15">
        <v>14769.05</v>
      </c>
      <c r="J96" s="15">
        <v>14769.05</v>
      </c>
      <c r="K96" s="15">
        <v>0</v>
      </c>
      <c r="L96" s="34" t="s">
        <v>444</v>
      </c>
      <c r="M96" s="12" t="s">
        <v>353</v>
      </c>
      <c r="N96" s="12" t="s">
        <v>33</v>
      </c>
      <c r="O96" s="12" t="s">
        <v>25</v>
      </c>
      <c r="P96" s="33" t="s">
        <v>373</v>
      </c>
    </row>
    <row r="97" spans="1:16" ht="121.5" customHeight="1">
      <c r="A97" s="12" t="s">
        <v>168</v>
      </c>
      <c r="B97" s="12" t="s">
        <v>99</v>
      </c>
      <c r="C97" s="12" t="s">
        <v>140</v>
      </c>
      <c r="D97" s="47">
        <f t="shared" si="6"/>
        <v>79</v>
      </c>
      <c r="E97" s="14" t="s">
        <v>399</v>
      </c>
      <c r="F97" s="14" t="s">
        <v>399</v>
      </c>
      <c r="G97" s="34" t="s">
        <v>40</v>
      </c>
      <c r="H97" s="34">
        <v>18</v>
      </c>
      <c r="I97" s="15">
        <v>181872.59</v>
      </c>
      <c r="J97" s="15">
        <v>0</v>
      </c>
      <c r="K97" s="15">
        <v>181872.59</v>
      </c>
      <c r="L97" s="34" t="s">
        <v>379</v>
      </c>
      <c r="M97" s="12" t="s">
        <v>341</v>
      </c>
      <c r="N97" s="12" t="s">
        <v>386</v>
      </c>
      <c r="O97" s="12" t="s">
        <v>25</v>
      </c>
      <c r="P97" s="33" t="s">
        <v>373</v>
      </c>
    </row>
    <row r="98" spans="1:16" ht="200.25" customHeight="1">
      <c r="A98" s="12" t="s">
        <v>172</v>
      </c>
      <c r="B98" s="26" t="s">
        <v>390</v>
      </c>
      <c r="C98" s="26" t="s">
        <v>391</v>
      </c>
      <c r="D98" s="47">
        <f t="shared" si="6"/>
        <v>80</v>
      </c>
      <c r="E98" s="25" t="s">
        <v>387</v>
      </c>
      <c r="F98" s="25" t="s">
        <v>389</v>
      </c>
      <c r="G98" s="34" t="s">
        <v>40</v>
      </c>
      <c r="H98" s="34">
        <v>746</v>
      </c>
      <c r="I98" s="15">
        <v>14210.74</v>
      </c>
      <c r="J98" s="15">
        <v>14210.74</v>
      </c>
      <c r="K98" s="15">
        <v>0</v>
      </c>
      <c r="L98" s="34" t="s">
        <v>388</v>
      </c>
      <c r="M98" s="12" t="s">
        <v>345</v>
      </c>
      <c r="N98" s="12" t="s">
        <v>32</v>
      </c>
      <c r="O98" s="12" t="s">
        <v>25</v>
      </c>
      <c r="P98" s="33" t="s">
        <v>286</v>
      </c>
    </row>
    <row r="99" spans="1:16" ht="249" customHeight="1">
      <c r="A99" s="12" t="s">
        <v>400</v>
      </c>
      <c r="B99" s="12" t="s">
        <v>397</v>
      </c>
      <c r="C99" s="26" t="s">
        <v>398</v>
      </c>
      <c r="D99" s="47">
        <f t="shared" si="6"/>
        <v>81</v>
      </c>
      <c r="E99" s="27" t="s">
        <v>392</v>
      </c>
      <c r="F99" s="25" t="s">
        <v>393</v>
      </c>
      <c r="G99" s="34" t="s">
        <v>198</v>
      </c>
      <c r="H99" s="34">
        <v>1019</v>
      </c>
      <c r="I99" s="15">
        <f aca="true" t="shared" si="7" ref="I99:I104">SUM(J99+K99)</f>
        <v>6121.099999999999</v>
      </c>
      <c r="J99" s="15">
        <v>55.4</v>
      </c>
      <c r="K99" s="15">
        <v>6065.7</v>
      </c>
      <c r="L99" s="34" t="s">
        <v>431</v>
      </c>
      <c r="M99" s="12" t="s">
        <v>52</v>
      </c>
      <c r="N99" s="12" t="s">
        <v>394</v>
      </c>
      <c r="O99" s="12" t="s">
        <v>43</v>
      </c>
      <c r="P99" s="33" t="s">
        <v>286</v>
      </c>
    </row>
    <row r="100" spans="1:16" ht="204.75" customHeight="1">
      <c r="A100" s="12" t="s">
        <v>400</v>
      </c>
      <c r="B100" s="12" t="s">
        <v>397</v>
      </c>
      <c r="C100" s="26" t="s">
        <v>398</v>
      </c>
      <c r="D100" s="47">
        <f t="shared" si="6"/>
        <v>82</v>
      </c>
      <c r="E100" s="14" t="s">
        <v>395</v>
      </c>
      <c r="F100" s="25" t="s">
        <v>393</v>
      </c>
      <c r="G100" s="34" t="s">
        <v>198</v>
      </c>
      <c r="H100" s="34">
        <v>837</v>
      </c>
      <c r="I100" s="15">
        <f t="shared" si="7"/>
        <v>4920.6</v>
      </c>
      <c r="J100" s="15">
        <v>75.8</v>
      </c>
      <c r="K100" s="15">
        <v>4844.8</v>
      </c>
      <c r="L100" s="34" t="s">
        <v>432</v>
      </c>
      <c r="M100" s="12" t="s">
        <v>52</v>
      </c>
      <c r="N100" s="12" t="s">
        <v>394</v>
      </c>
      <c r="O100" s="12" t="s">
        <v>43</v>
      </c>
      <c r="P100" s="33" t="s">
        <v>286</v>
      </c>
    </row>
    <row r="101" spans="1:16" ht="219" customHeight="1">
      <c r="A101" s="12" t="s">
        <v>400</v>
      </c>
      <c r="B101" s="12" t="s">
        <v>397</v>
      </c>
      <c r="C101" s="26" t="s">
        <v>398</v>
      </c>
      <c r="D101" s="47">
        <f t="shared" si="6"/>
        <v>83</v>
      </c>
      <c r="E101" s="14" t="s">
        <v>396</v>
      </c>
      <c r="F101" s="25" t="s">
        <v>393</v>
      </c>
      <c r="G101" s="34" t="s">
        <v>198</v>
      </c>
      <c r="H101" s="34">
        <v>80</v>
      </c>
      <c r="I101" s="15">
        <v>516.1</v>
      </c>
      <c r="J101" s="15">
        <v>25.8</v>
      </c>
      <c r="K101" s="15">
        <v>490.3</v>
      </c>
      <c r="L101" s="34" t="s">
        <v>433</v>
      </c>
      <c r="M101" s="12" t="s">
        <v>52</v>
      </c>
      <c r="N101" s="12" t="s">
        <v>394</v>
      </c>
      <c r="O101" s="12" t="s">
        <v>43</v>
      </c>
      <c r="P101" s="33" t="s">
        <v>286</v>
      </c>
    </row>
    <row r="102" spans="1:16" ht="217.5" customHeight="1">
      <c r="A102" s="12" t="s">
        <v>400</v>
      </c>
      <c r="B102" s="12" t="s">
        <v>397</v>
      </c>
      <c r="C102" s="26" t="s">
        <v>398</v>
      </c>
      <c r="D102" s="52">
        <f t="shared" si="6"/>
        <v>84</v>
      </c>
      <c r="E102" s="14" t="s">
        <v>427</v>
      </c>
      <c r="F102" s="25" t="s">
        <v>393</v>
      </c>
      <c r="G102" s="34" t="s">
        <v>198</v>
      </c>
      <c r="H102" s="34">
        <v>171</v>
      </c>
      <c r="I102" s="15">
        <f t="shared" si="7"/>
        <v>1103.2</v>
      </c>
      <c r="J102" s="15">
        <v>38.7</v>
      </c>
      <c r="K102" s="15">
        <v>1064.5</v>
      </c>
      <c r="L102" s="34" t="s">
        <v>434</v>
      </c>
      <c r="M102" s="12" t="s">
        <v>52</v>
      </c>
      <c r="N102" s="12" t="s">
        <v>394</v>
      </c>
      <c r="O102" s="12" t="s">
        <v>43</v>
      </c>
      <c r="P102" s="33" t="s">
        <v>286</v>
      </c>
    </row>
    <row r="103" spans="1:16" ht="218.25" customHeight="1">
      <c r="A103" s="12" t="s">
        <v>400</v>
      </c>
      <c r="B103" s="12" t="s">
        <v>397</v>
      </c>
      <c r="C103" s="26" t="s">
        <v>398</v>
      </c>
      <c r="D103" s="47">
        <f t="shared" si="6"/>
        <v>85</v>
      </c>
      <c r="E103" s="14" t="s">
        <v>428</v>
      </c>
      <c r="F103" s="25" t="s">
        <v>393</v>
      </c>
      <c r="G103" s="34" t="s">
        <v>198</v>
      </c>
      <c r="H103" s="34">
        <v>390</v>
      </c>
      <c r="I103" s="15">
        <f t="shared" si="7"/>
        <v>1887</v>
      </c>
      <c r="J103" s="15">
        <v>4.9</v>
      </c>
      <c r="K103" s="15">
        <v>1882.1</v>
      </c>
      <c r="L103" s="34" t="s">
        <v>435</v>
      </c>
      <c r="M103" s="12" t="s">
        <v>52</v>
      </c>
      <c r="N103" s="12" t="s">
        <v>394</v>
      </c>
      <c r="O103" s="12" t="s">
        <v>43</v>
      </c>
      <c r="P103" s="33" t="s">
        <v>286</v>
      </c>
    </row>
    <row r="104" spans="1:16" ht="174.75" customHeight="1">
      <c r="A104" s="12" t="s">
        <v>400</v>
      </c>
      <c r="B104" s="12" t="s">
        <v>397</v>
      </c>
      <c r="C104" s="26" t="s">
        <v>398</v>
      </c>
      <c r="D104" s="47">
        <f t="shared" si="6"/>
        <v>86</v>
      </c>
      <c r="E104" s="14" t="s">
        <v>429</v>
      </c>
      <c r="F104" s="25" t="s">
        <v>393</v>
      </c>
      <c r="G104" s="34" t="s">
        <v>198</v>
      </c>
      <c r="H104" s="34">
        <v>452</v>
      </c>
      <c r="I104" s="15">
        <f t="shared" si="7"/>
        <v>4374</v>
      </c>
      <c r="J104" s="15">
        <v>106.5</v>
      </c>
      <c r="K104" s="15">
        <v>4267.5</v>
      </c>
      <c r="L104" s="34" t="s">
        <v>436</v>
      </c>
      <c r="M104" s="12" t="s">
        <v>430</v>
      </c>
      <c r="N104" s="12" t="s">
        <v>394</v>
      </c>
      <c r="O104" s="12" t="s">
        <v>43</v>
      </c>
      <c r="P104" s="33" t="s">
        <v>286</v>
      </c>
    </row>
    <row r="105" spans="1:16" s="51" customFormat="1" ht="144" customHeight="1">
      <c r="A105" s="12" t="s">
        <v>158</v>
      </c>
      <c r="B105" s="12" t="s">
        <v>61</v>
      </c>
      <c r="C105" s="12" t="s">
        <v>61</v>
      </c>
      <c r="D105" s="47">
        <f t="shared" si="6"/>
        <v>87</v>
      </c>
      <c r="E105" s="25" t="s">
        <v>62</v>
      </c>
      <c r="F105" s="25" t="s">
        <v>405</v>
      </c>
      <c r="G105" s="47" t="s">
        <v>40</v>
      </c>
      <c r="H105" s="47">
        <v>13</v>
      </c>
      <c r="I105" s="15">
        <f>SUM(J105+K105)</f>
        <v>8387</v>
      </c>
      <c r="J105" s="15">
        <v>6973.52</v>
      </c>
      <c r="K105" s="15">
        <v>1413.48</v>
      </c>
      <c r="L105" s="47" t="s">
        <v>402</v>
      </c>
      <c r="M105" s="12" t="s">
        <v>376</v>
      </c>
      <c r="N105" s="12" t="s">
        <v>41</v>
      </c>
      <c r="O105" s="12" t="s">
        <v>25</v>
      </c>
      <c r="P105" s="48" t="s">
        <v>286</v>
      </c>
    </row>
    <row r="106" spans="1:16" s="51" customFormat="1" ht="187.5">
      <c r="A106" s="12" t="s">
        <v>409</v>
      </c>
      <c r="B106" s="26" t="s">
        <v>183</v>
      </c>
      <c r="C106" s="26" t="s">
        <v>227</v>
      </c>
      <c r="D106" s="47">
        <f t="shared" si="6"/>
        <v>88</v>
      </c>
      <c r="E106" s="31" t="s">
        <v>415</v>
      </c>
      <c r="F106" s="31" t="s">
        <v>416</v>
      </c>
      <c r="G106" s="47" t="s">
        <v>51</v>
      </c>
      <c r="H106" s="47" t="s">
        <v>51</v>
      </c>
      <c r="I106" s="15">
        <v>31980</v>
      </c>
      <c r="J106" s="15">
        <v>0</v>
      </c>
      <c r="K106" s="15">
        <v>31980</v>
      </c>
      <c r="L106" s="47" t="s">
        <v>403</v>
      </c>
      <c r="M106" s="12" t="s">
        <v>447</v>
      </c>
      <c r="N106" s="12" t="s">
        <v>394</v>
      </c>
      <c r="O106" s="12" t="s">
        <v>43</v>
      </c>
      <c r="P106" s="48" t="s">
        <v>286</v>
      </c>
    </row>
    <row r="107" spans="1:16" s="51" customFormat="1" ht="187.5">
      <c r="A107" s="12" t="s">
        <v>158</v>
      </c>
      <c r="B107" s="12" t="s">
        <v>54</v>
      </c>
      <c r="C107" s="12" t="s">
        <v>54</v>
      </c>
      <c r="D107" s="47">
        <f t="shared" si="6"/>
        <v>89</v>
      </c>
      <c r="E107" s="31" t="s">
        <v>401</v>
      </c>
      <c r="F107" s="14" t="s">
        <v>406</v>
      </c>
      <c r="G107" s="47" t="s">
        <v>40</v>
      </c>
      <c r="H107" s="47">
        <v>5077</v>
      </c>
      <c r="I107" s="15">
        <v>3300.05</v>
      </c>
      <c r="J107" s="15">
        <v>0</v>
      </c>
      <c r="K107" s="15">
        <v>3300.05</v>
      </c>
      <c r="L107" s="47" t="s">
        <v>404</v>
      </c>
      <c r="M107" s="12" t="s">
        <v>447</v>
      </c>
      <c r="N107" s="12" t="s">
        <v>32</v>
      </c>
      <c r="O107" s="12" t="s">
        <v>25</v>
      </c>
      <c r="P107" s="48" t="s">
        <v>374</v>
      </c>
    </row>
    <row r="108" spans="1:16" s="51" customFormat="1" ht="129.75" customHeight="1">
      <c r="A108" s="12" t="s">
        <v>152</v>
      </c>
      <c r="B108" s="12" t="s">
        <v>34</v>
      </c>
      <c r="C108" s="26" t="s">
        <v>421</v>
      </c>
      <c r="D108" s="47">
        <f t="shared" si="6"/>
        <v>90</v>
      </c>
      <c r="E108" s="31" t="s">
        <v>448</v>
      </c>
      <c r="F108" s="14" t="s">
        <v>425</v>
      </c>
      <c r="G108" s="47" t="s">
        <v>40</v>
      </c>
      <c r="H108" s="47">
        <v>7700000</v>
      </c>
      <c r="I108" s="15">
        <v>39732</v>
      </c>
      <c r="J108" s="15">
        <v>0</v>
      </c>
      <c r="K108" s="15">
        <v>39732</v>
      </c>
      <c r="L108" s="47" t="s">
        <v>426</v>
      </c>
      <c r="M108" s="12" t="s">
        <v>52</v>
      </c>
      <c r="N108" s="12" t="s">
        <v>33</v>
      </c>
      <c r="O108" s="12" t="s">
        <v>25</v>
      </c>
      <c r="P108" s="48" t="s">
        <v>286</v>
      </c>
    </row>
    <row r="109" spans="1:16" s="51" customFormat="1" ht="165.75" customHeight="1">
      <c r="A109" s="12" t="s">
        <v>158</v>
      </c>
      <c r="B109" s="12" t="s">
        <v>54</v>
      </c>
      <c r="C109" s="12" t="s">
        <v>54</v>
      </c>
      <c r="D109" s="50">
        <f t="shared" si="6"/>
        <v>91</v>
      </c>
      <c r="E109" s="14" t="s">
        <v>419</v>
      </c>
      <c r="F109" s="14" t="s">
        <v>445</v>
      </c>
      <c r="G109" s="50" t="s">
        <v>40</v>
      </c>
      <c r="H109" s="50">
        <v>575</v>
      </c>
      <c r="I109" s="15">
        <v>1378.12</v>
      </c>
      <c r="J109" s="15">
        <v>1378.12</v>
      </c>
      <c r="K109" s="15">
        <v>0</v>
      </c>
      <c r="L109" s="50" t="s">
        <v>420</v>
      </c>
      <c r="M109" s="12" t="s">
        <v>52</v>
      </c>
      <c r="N109" s="12" t="s">
        <v>32</v>
      </c>
      <c r="O109" s="12" t="s">
        <v>25</v>
      </c>
      <c r="P109" s="49" t="s">
        <v>286</v>
      </c>
    </row>
    <row r="110" spans="1:16" s="51" customFormat="1" ht="135.75" customHeight="1">
      <c r="A110" s="12" t="s">
        <v>159</v>
      </c>
      <c r="B110" s="12" t="s">
        <v>54</v>
      </c>
      <c r="C110" s="12" t="s">
        <v>54</v>
      </c>
      <c r="D110" s="50">
        <f t="shared" si="6"/>
        <v>92</v>
      </c>
      <c r="E110" s="31" t="s">
        <v>254</v>
      </c>
      <c r="F110" s="14" t="s">
        <v>437</v>
      </c>
      <c r="G110" s="50" t="s">
        <v>40</v>
      </c>
      <c r="H110" s="50">
        <v>951</v>
      </c>
      <c r="I110" s="15">
        <v>50409.36</v>
      </c>
      <c r="J110" s="15">
        <v>0</v>
      </c>
      <c r="K110" s="15">
        <v>50409.36</v>
      </c>
      <c r="L110" s="50" t="s">
        <v>438</v>
      </c>
      <c r="M110" s="12" t="s">
        <v>52</v>
      </c>
      <c r="N110" s="12" t="s">
        <v>33</v>
      </c>
      <c r="O110" s="12" t="s">
        <v>25</v>
      </c>
      <c r="P110" s="49" t="s">
        <v>286</v>
      </c>
    </row>
    <row r="111" spans="1:16" s="51" customFormat="1" ht="134.25" customHeight="1">
      <c r="A111" s="12" t="s">
        <v>172</v>
      </c>
      <c r="B111" s="12" t="s">
        <v>54</v>
      </c>
      <c r="C111" s="12" t="s">
        <v>54</v>
      </c>
      <c r="D111" s="50">
        <f t="shared" si="6"/>
        <v>93</v>
      </c>
      <c r="E111" s="14" t="s">
        <v>439</v>
      </c>
      <c r="F111" s="14" t="s">
        <v>439</v>
      </c>
      <c r="G111" s="50" t="s">
        <v>40</v>
      </c>
      <c r="H111" s="50">
        <v>1914</v>
      </c>
      <c r="I111" s="15">
        <v>70703.42</v>
      </c>
      <c r="J111" s="15">
        <v>0</v>
      </c>
      <c r="K111" s="15">
        <v>70703.42</v>
      </c>
      <c r="L111" s="50" t="s">
        <v>440</v>
      </c>
      <c r="M111" s="12" t="s">
        <v>52</v>
      </c>
      <c r="N111" s="12" t="s">
        <v>33</v>
      </c>
      <c r="O111" s="12" t="s">
        <v>25</v>
      </c>
      <c r="P111" s="49" t="s">
        <v>286</v>
      </c>
    </row>
    <row r="112" spans="1:16" s="51" customFormat="1" ht="124.5" customHeight="1">
      <c r="A112" s="12" t="s">
        <v>168</v>
      </c>
      <c r="B112" s="12" t="s">
        <v>183</v>
      </c>
      <c r="C112" s="12" t="s">
        <v>148</v>
      </c>
      <c r="D112" s="50">
        <f t="shared" si="6"/>
        <v>94</v>
      </c>
      <c r="E112" s="13" t="s">
        <v>441</v>
      </c>
      <c r="F112" s="14" t="s">
        <v>442</v>
      </c>
      <c r="G112" s="50" t="s">
        <v>40</v>
      </c>
      <c r="H112" s="39">
        <v>2816</v>
      </c>
      <c r="I112" s="15">
        <v>24295.51</v>
      </c>
      <c r="J112" s="15">
        <v>0</v>
      </c>
      <c r="K112" s="15">
        <v>24295.51</v>
      </c>
      <c r="L112" s="50" t="s">
        <v>443</v>
      </c>
      <c r="M112" s="12" t="s">
        <v>52</v>
      </c>
      <c r="N112" s="12" t="s">
        <v>33</v>
      </c>
      <c r="O112" s="12" t="s">
        <v>25</v>
      </c>
      <c r="P112" s="49" t="s">
        <v>286</v>
      </c>
    </row>
    <row r="113" spans="1:16" s="51" customFormat="1" ht="177.75" customHeight="1">
      <c r="A113" s="12" t="s">
        <v>168</v>
      </c>
      <c r="B113" s="12" t="s">
        <v>183</v>
      </c>
      <c r="C113" s="26" t="s">
        <v>148</v>
      </c>
      <c r="D113" s="57">
        <v>96</v>
      </c>
      <c r="E113" s="36" t="s">
        <v>452</v>
      </c>
      <c r="F113" s="36" t="s">
        <v>453</v>
      </c>
      <c r="G113" s="59" t="s">
        <v>40</v>
      </c>
      <c r="H113" s="39">
        <v>2400</v>
      </c>
      <c r="I113" s="15">
        <v>2795.3</v>
      </c>
      <c r="J113" s="15">
        <v>0</v>
      </c>
      <c r="K113" s="15">
        <v>2795.3</v>
      </c>
      <c r="L113" s="59" t="s">
        <v>454</v>
      </c>
      <c r="M113" s="12" t="s">
        <v>341</v>
      </c>
      <c r="N113" s="12" t="s">
        <v>41</v>
      </c>
      <c r="O113" s="12" t="s">
        <v>25</v>
      </c>
      <c r="P113" s="58" t="s">
        <v>286</v>
      </c>
    </row>
    <row r="114" spans="1:16" s="51" customFormat="1" ht="190.5" customHeight="1">
      <c r="A114" s="12" t="s">
        <v>168</v>
      </c>
      <c r="B114" s="12" t="s">
        <v>183</v>
      </c>
      <c r="C114" s="26" t="s">
        <v>148</v>
      </c>
      <c r="D114" s="57">
        <v>97</v>
      </c>
      <c r="E114" s="25" t="s">
        <v>458</v>
      </c>
      <c r="F114" s="25" t="s">
        <v>463</v>
      </c>
      <c r="G114" s="59" t="s">
        <v>40</v>
      </c>
      <c r="H114" s="39">
        <v>585</v>
      </c>
      <c r="I114" s="15">
        <v>8144.37</v>
      </c>
      <c r="J114" s="15">
        <v>0</v>
      </c>
      <c r="K114" s="15">
        <v>8144.37</v>
      </c>
      <c r="L114" s="59" t="s">
        <v>459</v>
      </c>
      <c r="M114" s="12" t="s">
        <v>353</v>
      </c>
      <c r="N114" s="12" t="s">
        <v>460</v>
      </c>
      <c r="O114" s="12" t="s">
        <v>25</v>
      </c>
      <c r="P114" s="58" t="s">
        <v>286</v>
      </c>
    </row>
    <row r="115" spans="1:16" s="51" customFormat="1" ht="216.75" customHeight="1">
      <c r="A115" s="12" t="s">
        <v>165</v>
      </c>
      <c r="B115" s="12" t="s">
        <v>109</v>
      </c>
      <c r="C115" s="12" t="s">
        <v>137</v>
      </c>
      <c r="D115" s="55">
        <v>98</v>
      </c>
      <c r="E115" s="13" t="s">
        <v>465</v>
      </c>
      <c r="F115" s="14" t="s">
        <v>266</v>
      </c>
      <c r="G115" s="54" t="s">
        <v>51</v>
      </c>
      <c r="H115" s="54" t="s">
        <v>51</v>
      </c>
      <c r="I115" s="15">
        <v>5000</v>
      </c>
      <c r="J115" s="15">
        <v>5000</v>
      </c>
      <c r="K115" s="15">
        <v>0</v>
      </c>
      <c r="L115" s="54" t="s">
        <v>462</v>
      </c>
      <c r="M115" s="12" t="s">
        <v>36</v>
      </c>
      <c r="N115" s="12" t="s">
        <v>461</v>
      </c>
      <c r="O115" s="12" t="s">
        <v>43</v>
      </c>
      <c r="P115" s="56" t="s">
        <v>286</v>
      </c>
    </row>
    <row r="116" spans="1:16" s="51" customFormat="1" ht="129" customHeight="1">
      <c r="A116" s="12" t="s">
        <v>173</v>
      </c>
      <c r="B116" s="12" t="s">
        <v>468</v>
      </c>
      <c r="C116" s="26" t="s">
        <v>469</v>
      </c>
      <c r="D116" s="61">
        <v>99</v>
      </c>
      <c r="E116" s="25" t="s">
        <v>470</v>
      </c>
      <c r="F116" s="25" t="s">
        <v>467</v>
      </c>
      <c r="G116" s="60" t="s">
        <v>51</v>
      </c>
      <c r="H116" s="60" t="s">
        <v>51</v>
      </c>
      <c r="I116" s="15">
        <v>63</v>
      </c>
      <c r="J116" s="15">
        <v>63</v>
      </c>
      <c r="K116" s="15">
        <v>0</v>
      </c>
      <c r="L116" s="60"/>
      <c r="M116" s="12" t="s">
        <v>447</v>
      </c>
      <c r="N116" s="12" t="s">
        <v>274</v>
      </c>
      <c r="O116" s="12" t="s">
        <v>252</v>
      </c>
      <c r="P116" s="62" t="s">
        <v>286</v>
      </c>
    </row>
    <row r="117" spans="1:16" ht="18.75">
      <c r="A117" s="32"/>
      <c r="B117" s="32" t="s">
        <v>6</v>
      </c>
      <c r="C117" s="32"/>
      <c r="D117" s="32"/>
      <c r="E117" s="27"/>
      <c r="F117" s="25"/>
      <c r="G117" s="34"/>
      <c r="H117" s="34"/>
      <c r="I117" s="41">
        <f>SUM(I19:I115)</f>
        <v>5188978.989999998</v>
      </c>
      <c r="J117" s="41">
        <f>SUM(J19:J116)</f>
        <v>450625.6499999999</v>
      </c>
      <c r="K117" s="41">
        <f>SUM(K19:K116)</f>
        <v>4738416.34</v>
      </c>
      <c r="L117" s="16"/>
      <c r="M117" s="34"/>
      <c r="N117" s="34"/>
      <c r="O117" s="34"/>
      <c r="P117" s="43"/>
    </row>
    <row r="118" spans="1:16" ht="112.5">
      <c r="A118" s="22" t="s">
        <v>162</v>
      </c>
      <c r="B118" s="42"/>
      <c r="C118" s="42"/>
      <c r="D118" s="42"/>
      <c r="E118" s="42"/>
      <c r="F118" s="20"/>
      <c r="G118" s="17"/>
      <c r="H118" s="17"/>
      <c r="I118" s="28">
        <v>171.42</v>
      </c>
      <c r="J118" s="17"/>
      <c r="K118" s="17"/>
      <c r="L118" s="17"/>
      <c r="M118" s="17"/>
      <c r="N118" s="17"/>
      <c r="O118" s="19" t="s">
        <v>259</v>
      </c>
      <c r="P118" s="17"/>
    </row>
    <row r="119" spans="1:16" ht="112.5">
      <c r="A119" s="22" t="s">
        <v>172</v>
      </c>
      <c r="B119" s="21"/>
      <c r="C119" s="21"/>
      <c r="D119" s="21"/>
      <c r="E119" s="21"/>
      <c r="F119" s="20"/>
      <c r="G119" s="18"/>
      <c r="H119" s="18"/>
      <c r="I119" s="28">
        <v>96.75</v>
      </c>
      <c r="J119" s="18"/>
      <c r="K119" s="18"/>
      <c r="L119" s="18"/>
      <c r="M119" s="18"/>
      <c r="N119" s="18"/>
      <c r="O119" s="19" t="s">
        <v>259</v>
      </c>
      <c r="P119" s="18"/>
    </row>
    <row r="120" spans="1:16" ht="116.25" customHeight="1">
      <c r="A120" s="22" t="s">
        <v>173</v>
      </c>
      <c r="B120" s="21"/>
      <c r="C120" s="21"/>
      <c r="D120" s="21"/>
      <c r="E120" s="21"/>
      <c r="F120" s="20"/>
      <c r="G120" s="18"/>
      <c r="H120" s="18"/>
      <c r="I120" s="28">
        <v>15.23</v>
      </c>
      <c r="J120" s="18"/>
      <c r="K120" s="18"/>
      <c r="L120" s="18"/>
      <c r="M120" s="18"/>
      <c r="N120" s="18"/>
      <c r="O120" s="19" t="s">
        <v>259</v>
      </c>
      <c r="P120" s="18"/>
    </row>
    <row r="121" spans="1:16" ht="112.5">
      <c r="A121" s="22" t="s">
        <v>174</v>
      </c>
      <c r="B121" s="21"/>
      <c r="C121" s="21"/>
      <c r="D121" s="21"/>
      <c r="E121" s="21"/>
      <c r="F121" s="20"/>
      <c r="G121" s="18"/>
      <c r="H121" s="18"/>
      <c r="I121" s="28">
        <v>20</v>
      </c>
      <c r="J121" s="18"/>
      <c r="K121" s="18"/>
      <c r="L121" s="18"/>
      <c r="M121" s="18"/>
      <c r="N121" s="18"/>
      <c r="O121" s="19" t="s">
        <v>259</v>
      </c>
      <c r="P121" s="18"/>
    </row>
    <row r="122" spans="1:16" ht="112.5">
      <c r="A122" s="22" t="s">
        <v>165</v>
      </c>
      <c r="B122" s="21"/>
      <c r="C122" s="21"/>
      <c r="D122" s="21"/>
      <c r="E122" s="21"/>
      <c r="F122" s="20"/>
      <c r="G122" s="18"/>
      <c r="H122" s="18"/>
      <c r="I122" s="28">
        <v>755.25</v>
      </c>
      <c r="J122" s="18"/>
      <c r="K122" s="18"/>
      <c r="L122" s="18"/>
      <c r="M122" s="18"/>
      <c r="N122" s="18"/>
      <c r="O122" s="19" t="s">
        <v>259</v>
      </c>
      <c r="P122" s="18"/>
    </row>
    <row r="123" spans="1:16" ht="112.5">
      <c r="A123" s="22" t="s">
        <v>155</v>
      </c>
      <c r="B123" s="21"/>
      <c r="C123" s="21"/>
      <c r="D123" s="21"/>
      <c r="E123" s="21"/>
      <c r="F123" s="20"/>
      <c r="G123" s="18"/>
      <c r="H123" s="18"/>
      <c r="I123" s="28">
        <v>68.25</v>
      </c>
      <c r="J123" s="18"/>
      <c r="K123" s="18"/>
      <c r="L123" s="18"/>
      <c r="M123" s="18"/>
      <c r="N123" s="18"/>
      <c r="O123" s="19" t="s">
        <v>259</v>
      </c>
      <c r="P123" s="18"/>
    </row>
    <row r="124" spans="1:16" ht="112.5">
      <c r="A124" s="22" t="s">
        <v>153</v>
      </c>
      <c r="B124" s="21"/>
      <c r="C124" s="21"/>
      <c r="D124" s="21"/>
      <c r="E124" s="21"/>
      <c r="F124" s="20"/>
      <c r="G124" s="18"/>
      <c r="H124" s="18"/>
      <c r="I124" s="28">
        <v>836.36</v>
      </c>
      <c r="J124" s="18"/>
      <c r="K124" s="18"/>
      <c r="L124" s="18"/>
      <c r="M124" s="18"/>
      <c r="N124" s="18"/>
      <c r="O124" s="19" t="s">
        <v>259</v>
      </c>
      <c r="P124" s="18"/>
    </row>
    <row r="125" spans="1:16" ht="112.5">
      <c r="A125" s="22" t="s">
        <v>151</v>
      </c>
      <c r="B125" s="21"/>
      <c r="C125" s="21"/>
      <c r="D125" s="21"/>
      <c r="E125" s="21"/>
      <c r="F125" s="20"/>
      <c r="G125" s="18"/>
      <c r="H125" s="18"/>
      <c r="I125" s="28">
        <v>496.61</v>
      </c>
      <c r="J125" s="18"/>
      <c r="K125" s="18"/>
      <c r="L125" s="18"/>
      <c r="M125" s="18"/>
      <c r="N125" s="18"/>
      <c r="O125" s="19" t="s">
        <v>259</v>
      </c>
      <c r="P125" s="18"/>
    </row>
    <row r="126" spans="1:16" ht="176.25" customHeight="1">
      <c r="A126" s="22"/>
      <c r="B126" s="23" t="s">
        <v>261</v>
      </c>
      <c r="C126" s="21"/>
      <c r="D126" s="21"/>
      <c r="E126" s="21"/>
      <c r="F126" s="20"/>
      <c r="G126" s="18"/>
      <c r="H126" s="18"/>
      <c r="I126" s="28">
        <f>SUM(I118+I119+I120+I121+I122+I123+I124+I125)</f>
        <v>2459.8700000000003</v>
      </c>
      <c r="J126" s="18"/>
      <c r="K126" s="18"/>
      <c r="L126" s="18"/>
      <c r="M126" s="18"/>
      <c r="N126" s="18"/>
      <c r="O126" s="24" t="s">
        <v>260</v>
      </c>
      <c r="P126" s="18"/>
    </row>
    <row r="127" spans="1:16" ht="75">
      <c r="A127" s="22"/>
      <c r="B127" s="23"/>
      <c r="C127" s="21"/>
      <c r="D127" s="21"/>
      <c r="E127" s="21"/>
      <c r="F127" s="20"/>
      <c r="G127" s="18"/>
      <c r="H127" s="18"/>
      <c r="I127" s="28">
        <f>SUM(I19+I20+I21+I22+I23+I24+I25+I26+I27+I28+I29+I30+I40+I42+I43+I44+I45+I46+I47+I48+I53+I54+I55+I56+I61+I62+I63+I64+I65+I66+I67+I90+I91+I93+I94+I96+I98+I105+I107+I109+I113+I114)</f>
        <v>246962.41999999995</v>
      </c>
      <c r="J127" s="18"/>
      <c r="K127" s="18"/>
      <c r="L127" s="18"/>
      <c r="M127" s="18"/>
      <c r="N127" s="18"/>
      <c r="O127" s="24" t="s">
        <v>257</v>
      </c>
      <c r="P127" s="18"/>
    </row>
    <row r="128" spans="1:16" ht="112.5">
      <c r="A128" s="22"/>
      <c r="B128" s="23"/>
      <c r="C128" s="21"/>
      <c r="D128" s="21"/>
      <c r="E128" s="21"/>
      <c r="F128" s="20"/>
      <c r="G128" s="18"/>
      <c r="H128" s="18"/>
      <c r="I128" s="28">
        <v>0</v>
      </c>
      <c r="J128" s="18"/>
      <c r="K128" s="18"/>
      <c r="L128" s="18"/>
      <c r="M128" s="18"/>
      <c r="N128" s="18"/>
      <c r="O128" s="24" t="s">
        <v>258</v>
      </c>
      <c r="P128" s="18"/>
    </row>
    <row r="129" spans="1:16" ht="160.5" customHeight="1">
      <c r="A129" s="82" t="s">
        <v>3</v>
      </c>
      <c r="B129" s="82"/>
      <c r="C129" s="82"/>
      <c r="D129" s="82"/>
      <c r="E129" s="82"/>
      <c r="F129" s="82"/>
      <c r="G129" s="82"/>
      <c r="H129" s="30"/>
      <c r="I129" s="30"/>
      <c r="J129" s="83" t="s">
        <v>4</v>
      </c>
      <c r="K129" s="83"/>
      <c r="L129" s="30" t="s">
        <v>464</v>
      </c>
      <c r="M129" s="84"/>
      <c r="N129" s="84"/>
      <c r="O129" s="84"/>
      <c r="P129" s="30"/>
    </row>
  </sheetData>
  <sheetProtection/>
  <mergeCells count="34">
    <mergeCell ref="A129:G129"/>
    <mergeCell ref="J129:K129"/>
    <mergeCell ref="M129:O129"/>
    <mergeCell ref="A12:D12"/>
    <mergeCell ref="E12:F12"/>
    <mergeCell ref="B15:B17"/>
    <mergeCell ref="G16:G17"/>
    <mergeCell ref="E1:P1"/>
    <mergeCell ref="G6:H6"/>
    <mergeCell ref="E8:F8"/>
    <mergeCell ref="A2:P2"/>
    <mergeCell ref="A3:P3"/>
    <mergeCell ref="P15:P17"/>
    <mergeCell ref="H16:H17"/>
    <mergeCell ref="A11:D11"/>
    <mergeCell ref="E9:F9"/>
    <mergeCell ref="A9:D9"/>
    <mergeCell ref="A10:D10"/>
    <mergeCell ref="C15:C17"/>
    <mergeCell ref="A8:D8"/>
    <mergeCell ref="A4:P4"/>
    <mergeCell ref="A5:P5"/>
    <mergeCell ref="D15:N15"/>
    <mergeCell ref="D16:D17"/>
    <mergeCell ref="A15:A17"/>
    <mergeCell ref="L16:L17"/>
    <mergeCell ref="O15:O17"/>
    <mergeCell ref="E10:F10"/>
    <mergeCell ref="E11:F11"/>
    <mergeCell ref="E16:E17"/>
    <mergeCell ref="F16:F17"/>
    <mergeCell ref="I18:K18"/>
    <mergeCell ref="M16:N16"/>
    <mergeCell ref="I16:K16"/>
  </mergeCells>
  <printOptions/>
  <pageMargins left="0.89" right="0.3937007874015748" top="0.3937007874015748" bottom="0.3937007874015748" header="0.31496062992125984" footer="0.31496062992125984"/>
  <pageSetup fitToHeight="0" fitToWidth="1" horizontalDpi="300" verticalDpi="300" orientation="landscape" paperSize="8" scale="5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Исакова Дарья Игоревна</cp:lastModifiedBy>
  <cp:lastPrinted>2014-07-17T08:16:02Z</cp:lastPrinted>
  <dcterms:created xsi:type="dcterms:W3CDTF">2007-01-24T11:50:30Z</dcterms:created>
  <dcterms:modified xsi:type="dcterms:W3CDTF">2014-07-17T11:04:23Z</dcterms:modified>
  <cp:category/>
  <cp:version/>
  <cp:contentType/>
  <cp:contentStatus/>
</cp:coreProperties>
</file>