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<sst xmlns="http://schemas.openxmlformats.org/spreadsheetml/2006/main" count="113" uniqueCount="54">
  <si>
    <t>Таблица №1</t>
  </si>
  <si>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</si>
  <si>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</si>
  <si>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</si>
  <si>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>Удельный вес                                                 в стр.1,                              %</t>
  </si>
  <si>
    <t>Удельный вес                                                              в стр.5,                                                  %</t>
  </si>
  <si>
    <t xml:space="preserve">Темп роста,                                  % </t>
  </si>
  <si>
    <t>на 01.09.2016</t>
  </si>
  <si>
    <t>на 01.09.2017</t>
  </si>
  <si>
    <t>Поступило всего:</t>
  </si>
  <si>
    <t>Х</t>
  </si>
  <si>
    <t>в 2.2 р</t>
  </si>
  <si>
    <t>в том числе:</t>
  </si>
  <si>
    <t>Государственные внебюджетные фонды</t>
  </si>
  <si>
    <t>Страховые взносы на обязательное социальное страхование</t>
  </si>
  <si>
    <t>Поступления в уплату задолженности по страховым взносам</t>
  </si>
  <si>
    <t>Налоги и сборы в бюджеты всех уровней (включая ЕСН в ФБ):</t>
  </si>
  <si>
    <t>в том числе :</t>
  </si>
  <si>
    <t xml:space="preserve">федеральный бюджет </t>
  </si>
  <si>
    <t>в 1.7 р</t>
  </si>
  <si>
    <t>консолидированный  бюджет  Республики Марий Эл</t>
  </si>
  <si>
    <t>республиканский бюджет</t>
  </si>
  <si>
    <t>местные бюджеты</t>
  </si>
  <si>
    <t>*до 01.01.2017 администрирование страховых взносов на обязательное социальное страхование осуществлялось государственными внебюджетными фондами</t>
  </si>
  <si>
    <t>Таблица №2</t>
  </si>
  <si>
    <t xml:space="preserve">в консолидированный бюджет Российской Федерации </t>
  </si>
  <si>
    <t>( по основным видам налогов)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</si>
  <si>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</si>
  <si>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</si>
  <si>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</si>
  <si>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</si>
  <si>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</si>
  <si>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</si>
  <si>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 xml:space="preserve">в 2 р  </t>
  </si>
  <si>
    <t>Налог на доходы физических лиц</t>
  </si>
  <si>
    <t>НДС</t>
  </si>
  <si>
    <t>в 1.6 р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</si>
  <si>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</si>
  <si>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</si>
  <si>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</si>
  <si>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</si>
  <si>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>Таблица №3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</si>
  <si>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</si>
  <si>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</si>
  <si>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</si>
  <si>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Консолидированный бюджет                                                                                                                                                       Республики Марий Эл</t>
  </si>
  <si>
    <t>Поступление на 01.09.2016, тыс.руб.</t>
  </si>
  <si>
    <t>Удельный вес в стр.1, %</t>
  </si>
  <si>
    <t>Поступление на 01.09.2017, тыс.руб.</t>
  </si>
  <si>
    <t>Темп роста,                                                                                                                                                                                               %</t>
  </si>
  <si>
    <t>.</t>
  </si>
  <si>
    <t>в 2.9 р</t>
  </si>
  <si>
    <t>в 1.9 р</t>
  </si>
  <si>
    <t>&gt;100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</si>
</sst>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 CE"/>
      <family val="1"/>
    </font>
    <font>
      <sz val="16"/>
      <name val="Arial Cyr"/>
      <family val="0"/>
    </font>
    <font>
      <sz val="12"/>
      <name val="Times New Roman C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right" wrapText="1"/>
    </xf>
    <xf numFmtId="3" fontId="12" fillId="0" borderId="12" xfId="0" applyNumberFormat="1" applyFont="1" applyFill="1" applyBorder="1" applyAlignment="1">
      <alignment horizontal="right" wrapText="1"/>
    </xf>
    <xf numFmtId="172" fontId="13" fillId="0" borderId="12" xfId="0" applyNumberFormat="1" applyFont="1" applyBorder="1" applyAlignment="1">
      <alignment horizontal="right"/>
    </xf>
    <xf numFmtId="172" fontId="13" fillId="0" borderId="12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 horizontal="right" wrapText="1"/>
    </xf>
    <xf numFmtId="172" fontId="10" fillId="0" borderId="12" xfId="0" applyNumberFormat="1" applyFont="1" applyBorder="1" applyAlignment="1">
      <alignment horizontal="right"/>
    </xf>
    <xf numFmtId="172" fontId="10" fillId="0" borderId="12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173" fontId="12" fillId="0" borderId="12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>
      <alignment horizontal="right" wrapText="1"/>
    </xf>
    <xf numFmtId="172" fontId="14" fillId="0" borderId="12" xfId="0" applyNumberFormat="1" applyFont="1" applyBorder="1" applyAlignment="1">
      <alignment horizontal="right"/>
    </xf>
    <xf numFmtId="172" fontId="14" fillId="0" borderId="12" xfId="0" applyNumberFormat="1" applyFont="1" applyFill="1" applyBorder="1" applyAlignment="1">
      <alignment horizontal="right"/>
    </xf>
    <xf numFmtId="173" fontId="14" fillId="0" borderId="12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 wrapText="1"/>
    </xf>
    <xf numFmtId="3" fontId="13" fillId="0" borderId="16" xfId="0" applyNumberFormat="1" applyFont="1" applyFill="1" applyBorder="1" applyAlignment="1">
      <alignment horizontal="right" wrapText="1"/>
    </xf>
    <xf numFmtId="172" fontId="13" fillId="0" borderId="16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3" fontId="10" fillId="0" borderId="17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172" fontId="13" fillId="0" borderId="21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3" fontId="10" fillId="0" borderId="22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172" fontId="13" fillId="0" borderId="23" xfId="0" applyNumberFormat="1" applyFont="1" applyFill="1" applyBorder="1" applyAlignment="1">
      <alignment horizontal="right"/>
    </xf>
    <xf numFmtId="172" fontId="13" fillId="0" borderId="24" xfId="0" applyNumberFormat="1" applyFont="1" applyFill="1" applyBorder="1" applyAlignment="1">
      <alignment horizontal="right"/>
    </xf>
    <xf numFmtId="173" fontId="10" fillId="0" borderId="26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right"/>
    </xf>
    <xf numFmtId="172" fontId="13" fillId="0" borderId="19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/>
    </xf>
    <xf numFmtId="3" fontId="13" fillId="0" borderId="29" xfId="0" applyNumberFormat="1" applyFont="1" applyFill="1" applyBorder="1" applyAlignment="1">
      <alignment/>
    </xf>
    <xf numFmtId="172" fontId="13" fillId="0" borderId="27" xfId="0" applyNumberFormat="1" applyFont="1" applyFill="1" applyBorder="1" applyAlignment="1">
      <alignment horizontal="right"/>
    </xf>
    <xf numFmtId="172" fontId="13" fillId="0" borderId="28" xfId="0" applyNumberFormat="1" applyFont="1" applyFill="1" applyBorder="1" applyAlignment="1">
      <alignment horizontal="right"/>
    </xf>
    <xf numFmtId="173" fontId="10" fillId="0" borderId="3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/>
    </xf>
    <xf numFmtId="173" fontId="9" fillId="0" borderId="34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173" fontId="2" fillId="0" borderId="35" xfId="0" applyNumberFormat="1" applyFont="1" applyFill="1" applyBorder="1" applyAlignment="1">
      <alignment/>
    </xf>
    <xf numFmtId="173" fontId="2" fillId="0" borderId="22" xfId="0" applyNumberFormat="1" applyFont="1" applyFill="1" applyBorder="1" applyAlignment="1">
      <alignment horizontal="right"/>
    </xf>
    <xf numFmtId="3" fontId="13" fillId="0" borderId="36" xfId="0" applyNumberFormat="1" applyFont="1" applyFill="1" applyBorder="1" applyAlignment="1">
      <alignment horizontal="right"/>
    </xf>
    <xf numFmtId="173" fontId="13" fillId="0" borderId="37" xfId="0" applyNumberFormat="1" applyFont="1" applyFill="1" applyBorder="1" applyAlignment="1">
      <alignment horizontal="right"/>
    </xf>
    <xf numFmtId="3" fontId="13" fillId="0" borderId="36" xfId="0" applyNumberFormat="1" applyFont="1" applyFill="1" applyBorder="1" applyAlignment="1">
      <alignment horizontal="right"/>
    </xf>
    <xf numFmtId="173" fontId="13" fillId="0" borderId="37" xfId="0" applyNumberFormat="1" applyFont="1" applyFill="1" applyBorder="1" applyAlignment="1">
      <alignment horizontal="right"/>
    </xf>
    <xf numFmtId="173" fontId="13" fillId="0" borderId="26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 horizontal="right"/>
    </xf>
    <xf numFmtId="173" fontId="13" fillId="0" borderId="39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 horizontal="right"/>
    </xf>
    <xf numFmtId="173" fontId="13" fillId="0" borderId="39" xfId="0" applyNumberFormat="1" applyFont="1" applyFill="1" applyBorder="1" applyAlignment="1">
      <alignment horizontal="right"/>
    </xf>
    <xf numFmtId="173" fontId="13" fillId="0" borderId="3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right" vertical="center"/>
    </xf>
    <xf numFmtId="173" fontId="6" fillId="0" borderId="42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right" vertical="center"/>
    </xf>
    <xf numFmtId="173" fontId="6" fillId="0" borderId="10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172" fontId="6" fillId="0" borderId="43" xfId="0" applyNumberFormat="1" applyFont="1" applyFill="1" applyBorder="1" applyAlignment="1">
      <alignment horizontal="right" vertical="center"/>
    </xf>
    <xf numFmtId="3" fontId="6" fillId="0" borderId="43" xfId="0" applyNumberFormat="1" applyFont="1" applyFill="1" applyBorder="1" applyAlignment="1">
      <alignment horizontal="right" vertical="center"/>
    </xf>
    <xf numFmtId="173" fontId="6" fillId="0" borderId="44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172" fontId="6" fillId="0" borderId="43" xfId="0" applyNumberFormat="1" applyFont="1" applyFill="1" applyBorder="1" applyAlignment="1">
      <alignment horizontal="right" vertical="center"/>
    </xf>
    <xf numFmtId="3" fontId="6" fillId="0" borderId="43" xfId="0" applyNumberFormat="1" applyFont="1" applyFill="1" applyBorder="1" applyAlignment="1">
      <alignment horizontal="right" vertical="center"/>
    </xf>
    <xf numFmtId="173" fontId="6" fillId="0" borderId="35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172" fontId="6" fillId="0" borderId="45" xfId="0" applyNumberFormat="1" applyFont="1" applyFill="1" applyBorder="1" applyAlignment="1">
      <alignment horizontal="right" vertical="center"/>
    </xf>
    <xf numFmtId="3" fontId="6" fillId="0" borderId="45" xfId="0" applyNumberFormat="1" applyFont="1" applyFill="1" applyBorder="1" applyAlignment="1">
      <alignment horizontal="right" vertical="center"/>
    </xf>
    <xf numFmtId="173" fontId="6" fillId="0" borderId="46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172" fontId="6" fillId="0" borderId="45" xfId="0" applyNumberFormat="1" applyFont="1" applyFill="1" applyBorder="1" applyAlignment="1">
      <alignment horizontal="right" vertical="center"/>
    </xf>
    <xf numFmtId="3" fontId="6" fillId="0" borderId="45" xfId="0" applyNumberFormat="1" applyFont="1" applyFill="1" applyBorder="1" applyAlignment="1">
      <alignment horizontal="right" vertical="center"/>
    </xf>
    <xf numFmtId="173" fontId="6" fillId="0" borderId="37" xfId="0" applyNumberFormat="1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horizontal="right" vertical="center"/>
    </xf>
    <xf numFmtId="172" fontId="6" fillId="0" borderId="37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172" fontId="6" fillId="0" borderId="47" xfId="0" applyNumberFormat="1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>
      <alignment horizontal="right" vertical="center"/>
    </xf>
    <xf numFmtId="173" fontId="6" fillId="0" borderId="39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172" fontId="6" fillId="0" borderId="47" xfId="0" applyNumberFormat="1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/>
    </xf>
    <xf numFmtId="3" fontId="12" fillId="0" borderId="12" xfId="0" applyNumberFormat="1" applyFont="1" applyFill="1" applyBorder="1" applyAlignment="1">
      <alignment horizontal="right" wrapText="1"/>
    </xf>
    <xf numFmtId="172" fontId="12" fillId="0" borderId="48" xfId="0" applyNumberFormat="1" applyFont="1" applyBorder="1" applyAlignment="1">
      <alignment horizontal="right"/>
    </xf>
    <xf numFmtId="172" fontId="12" fillId="0" borderId="10" xfId="0" applyNumberFormat="1" applyFont="1" applyFill="1" applyBorder="1" applyAlignment="1">
      <alignment horizontal="right"/>
    </xf>
    <xf numFmtId="173" fontId="10" fillId="0" borderId="12" xfId="0" applyNumberFormat="1" applyFont="1" applyFill="1" applyBorder="1" applyAlignment="1">
      <alignment horizontal="right" wrapText="1"/>
    </xf>
    <xf numFmtId="3" fontId="12" fillId="0" borderId="49" xfId="0" applyNumberFormat="1" applyFont="1" applyFill="1" applyBorder="1" applyAlignment="1">
      <alignment horizontal="right"/>
    </xf>
    <xf numFmtId="173" fontId="12" fillId="0" borderId="41" xfId="0" applyNumberFormat="1" applyFont="1" applyFill="1" applyBorder="1" applyAlignment="1">
      <alignment/>
    </xf>
    <xf numFmtId="3" fontId="12" fillId="0" borderId="50" xfId="0" applyNumberFormat="1" applyFont="1" applyFill="1" applyBorder="1" applyAlignment="1">
      <alignment horizontal="right"/>
    </xf>
    <xf numFmtId="173" fontId="12" fillId="0" borderId="51" xfId="0" applyNumberFormat="1" applyFont="1" applyFill="1" applyBorder="1" applyAlignment="1">
      <alignment horizontal="right"/>
    </xf>
    <xf numFmtId="173" fontId="12" fillId="0" borderId="17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5" fillId="0" borderId="4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0" fontId="0" fillId="0" borderId="52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right" wrapText="1"/>
    </xf>
    <xf numFmtId="0" fontId="13" fillId="0" borderId="22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13" fillId="0" borderId="23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9" fillId="0" borderId="33" xfId="0" applyFont="1" applyFill="1" applyBorder="1" applyAlignment="1">
      <alignment horizontal="center" vertical="center"/>
    </xf>
    <xf numFmtId="0" fontId="17" fillId="0" borderId="35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52" xfId="0" applyFont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6" fillId="0" borderId="36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 wrapText="1"/>
    </xf>
    <xf numFmtId="0" fontId="6" fillId="0" borderId="53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8.00390625" style="2" customWidth="1"/>
    <col min="2" max="2" width="23.421875" style="2" customWidth="1"/>
    <col min="3" max="3" width="13.421875" style="3" customWidth="1"/>
    <col min="4" max="4" width="13.00390625" style="3" customWidth="1"/>
    <col min="5" max="5" width="12.421875" style="3" customWidth="1"/>
    <col min="6" max="6" width="10.00390625" style="3" customWidth="1"/>
    <col min="7" max="7" width="11.57421875" style="3" customWidth="1"/>
    <col min="8" max="8" width="12.421875" style="3" customWidth="1"/>
    <col min="9" max="9" width="11.140625" style="3" customWidth="1"/>
    <col min="10" max="10" width="12.28125" style="3" customWidth="1"/>
    <col min="11" max="12" width="8.140625" style="1" customWidth="1"/>
    <col min="13" max="16384" width="9.140625" style="1" customWidth="1"/>
  </cols>
  <sheetData>
    <row r="1" spans="1:13" ht="18.75">
      <c r="A1" s="4"/>
      <c r="B1" s="5"/>
      <c r="C1" s="5"/>
      <c r="D1" s="5"/>
      <c r="E1"/>
      <c r="F1"/>
      <c r="G1" s="6" t="s">
        <v>0</v>
      </c>
      <c r="H1" s="5"/>
      <c r="I1"/>
      <c r="J1"/>
      <c r="K1"/>
      <c r="L1"/>
      <c r="M1"/>
    </row>
    <row r="2" spans="1:13" ht="18.75">
      <c r="A2" s="4"/>
      <c r="B2" s="5"/>
      <c r="C2" s="5"/>
      <c r="D2" s="5"/>
      <c r="E2"/>
      <c r="F2"/>
      <c r="G2" s="6"/>
      <c r="H2" s="5"/>
      <c r="I2"/>
      <c r="J2"/>
      <c r="K2"/>
      <c r="L2"/>
      <c r="M2"/>
    </row>
    <row r="3" spans="1:13" ht="20.25">
      <c r="A3" s="155" t="s">
        <v>1</v>
      </c>
      <c r="B3" s="156"/>
      <c r="C3" s="156"/>
      <c r="D3" s="156"/>
      <c r="E3" s="156"/>
      <c r="F3" s="156"/>
      <c r="G3" s="156"/>
      <c r="H3" s="7"/>
      <c r="I3"/>
      <c r="J3"/>
      <c r="K3"/>
      <c r="L3"/>
      <c r="M3"/>
    </row>
    <row r="4" spans="1:13" ht="20.25">
      <c r="A4" s="158" t="s">
        <v>2</v>
      </c>
      <c r="B4" s="159"/>
      <c r="C4" s="159"/>
      <c r="D4" s="159"/>
      <c r="E4" s="159"/>
      <c r="F4" s="159"/>
      <c r="G4" s="159"/>
      <c r="H4" s="7"/>
      <c r="I4"/>
      <c r="J4"/>
      <c r="K4"/>
      <c r="L4"/>
      <c r="M4"/>
    </row>
    <row r="5" spans="1:13" ht="21" thickBot="1">
      <c r="A5" s="160"/>
      <c r="B5" s="161"/>
      <c r="C5" s="161"/>
      <c r="D5" s="161"/>
      <c r="E5" s="161"/>
      <c r="F5" s="161"/>
      <c r="G5" s="161"/>
      <c r="H5" s="7"/>
      <c r="I5"/>
      <c r="J5"/>
      <c r="K5"/>
      <c r="L5"/>
      <c r="M5"/>
    </row>
    <row r="6" spans="1:13" ht="15.75" thickBot="1">
      <c r="A6" s="162"/>
      <c r="B6" s="163"/>
      <c r="C6" s="166" t="s">
        <v>3</v>
      </c>
      <c r="D6" s="167"/>
      <c r="E6" s="145" t="s">
        <v>4</v>
      </c>
      <c r="F6" s="145" t="s">
        <v>5</v>
      </c>
      <c r="G6" s="147" t="s">
        <v>6</v>
      </c>
      <c r="H6"/>
      <c r="I6"/>
      <c r="J6"/>
      <c r="K6"/>
      <c r="L6"/>
      <c r="M6"/>
    </row>
    <row r="7" spans="1:13" ht="29.25" thickBot="1">
      <c r="A7" s="164"/>
      <c r="B7" s="165"/>
      <c r="C7" s="9" t="s">
        <v>7</v>
      </c>
      <c r="D7" s="9" t="s">
        <v>8</v>
      </c>
      <c r="E7" s="146"/>
      <c r="F7" s="146"/>
      <c r="G7" s="148"/>
      <c r="H7"/>
      <c r="I7"/>
      <c r="J7"/>
      <c r="K7"/>
      <c r="L7"/>
      <c r="M7"/>
    </row>
    <row r="8" spans="1:13" ht="16.5" thickBot="1">
      <c r="A8" s="10">
        <v>1</v>
      </c>
      <c r="B8" s="135" t="s">
        <v>9</v>
      </c>
      <c r="C8" s="136">
        <v>12634268</v>
      </c>
      <c r="D8" s="136">
        <v>27842588</v>
      </c>
      <c r="E8" s="137">
        <v>100</v>
      </c>
      <c r="F8" s="138" t="s">
        <v>10</v>
      </c>
      <c r="G8" s="139" t="s">
        <v>11</v>
      </c>
      <c r="H8"/>
      <c r="I8"/>
      <c r="J8"/>
      <c r="K8"/>
      <c r="L8"/>
      <c r="M8"/>
    </row>
    <row r="9" spans="1:13" ht="16.5" thickBot="1">
      <c r="A9" s="149" t="s">
        <v>12</v>
      </c>
      <c r="B9" s="150"/>
      <c r="C9" s="12"/>
      <c r="D9" s="12"/>
      <c r="E9" s="13"/>
      <c r="F9" s="14"/>
      <c r="G9" s="11"/>
      <c r="H9"/>
      <c r="I9"/>
      <c r="J9"/>
      <c r="K9"/>
      <c r="L9"/>
      <c r="M9"/>
    </row>
    <row r="10" spans="1:13" ht="48" thickBot="1">
      <c r="A10" s="15">
        <v>2</v>
      </c>
      <c r="B10" s="16" t="s">
        <v>13</v>
      </c>
      <c r="C10" s="17">
        <f>C12+C13</f>
        <v>8359245</v>
      </c>
      <c r="D10" s="17">
        <f>D12+D13</f>
        <v>9760013</v>
      </c>
      <c r="E10" s="18">
        <f>D10/D8*100</f>
        <v>35.054259323881816</v>
      </c>
      <c r="F10" s="19" t="s">
        <v>10</v>
      </c>
      <c r="G10" s="11">
        <f>D10/C10*100</f>
        <v>116.75711143769563</v>
      </c>
      <c r="H10"/>
      <c r="I10"/>
      <c r="J10"/>
      <c r="K10"/>
      <c r="L10"/>
      <c r="M10"/>
    </row>
    <row r="11" spans="1:13" ht="16.5" thickBot="1">
      <c r="A11" s="15"/>
      <c r="B11" s="20" t="s">
        <v>12</v>
      </c>
      <c r="C11" s="12"/>
      <c r="D11" s="12"/>
      <c r="E11" s="13"/>
      <c r="F11" s="14"/>
      <c r="G11" s="21"/>
      <c r="H11"/>
      <c r="I11"/>
      <c r="J11"/>
      <c r="K11"/>
      <c r="L11"/>
      <c r="M11"/>
    </row>
    <row r="12" spans="1:13" ht="63.75" thickBot="1">
      <c r="A12" s="22">
        <v>3</v>
      </c>
      <c r="B12" s="23" t="s">
        <v>14</v>
      </c>
      <c r="C12" s="24">
        <v>8358668</v>
      </c>
      <c r="D12" s="24">
        <v>9759753</v>
      </c>
      <c r="E12" s="25" t="s">
        <v>10</v>
      </c>
      <c r="F12" s="26" t="s">
        <v>10</v>
      </c>
      <c r="G12" s="27">
        <f>D12/C12*100</f>
        <v>116.76206065368311</v>
      </c>
      <c r="H12"/>
      <c r="I12"/>
      <c r="J12"/>
      <c r="K12"/>
      <c r="L12"/>
      <c r="M12"/>
    </row>
    <row r="13" spans="1:13" ht="48" thickBot="1">
      <c r="A13" s="22">
        <v>4</v>
      </c>
      <c r="B13" s="28" t="s">
        <v>15</v>
      </c>
      <c r="C13" s="24">
        <v>577</v>
      </c>
      <c r="D13" s="24">
        <v>260</v>
      </c>
      <c r="E13" s="25" t="s">
        <v>10</v>
      </c>
      <c r="F13" s="26" t="s">
        <v>10</v>
      </c>
      <c r="G13" s="27">
        <f>D13/C13*100</f>
        <v>45.06065857885615</v>
      </c>
      <c r="H13"/>
      <c r="I13"/>
      <c r="J13"/>
      <c r="K13"/>
      <c r="L13"/>
      <c r="M13"/>
    </row>
    <row r="14" spans="1:13" ht="63.75" thickBot="1">
      <c r="A14" s="29">
        <v>5</v>
      </c>
      <c r="B14" s="30" t="s">
        <v>16</v>
      </c>
      <c r="C14" s="31">
        <v>12633691</v>
      </c>
      <c r="D14" s="31">
        <v>18082575</v>
      </c>
      <c r="E14" s="32">
        <f>D14/D8*100</f>
        <v>64.94574067611818</v>
      </c>
      <c r="F14" s="19">
        <v>100</v>
      </c>
      <c r="G14" s="33">
        <f>D14/C14*100</f>
        <v>143.12978685326402</v>
      </c>
      <c r="H14"/>
      <c r="I14"/>
      <c r="J14"/>
      <c r="K14"/>
      <c r="L14"/>
      <c r="M14"/>
    </row>
    <row r="15" spans="1:13" ht="16.5" thickBot="1">
      <c r="A15" s="151" t="s">
        <v>17</v>
      </c>
      <c r="B15" s="152"/>
      <c r="C15" s="34"/>
      <c r="D15" s="35"/>
      <c r="E15" s="36"/>
      <c r="F15" s="37"/>
      <c r="G15" s="38"/>
      <c r="H15"/>
      <c r="I15"/>
      <c r="J15"/>
      <c r="K15"/>
      <c r="L15"/>
      <c r="M15"/>
    </row>
    <row r="16" spans="1:13" ht="15.75">
      <c r="A16" s="39">
        <v>6</v>
      </c>
      <c r="B16" s="40" t="s">
        <v>18</v>
      </c>
      <c r="C16" s="41">
        <v>3566139</v>
      </c>
      <c r="D16" s="42">
        <v>6135453</v>
      </c>
      <c r="E16" s="43" t="s">
        <v>10</v>
      </c>
      <c r="F16" s="44">
        <f>D16/D14*100</f>
        <v>33.9301952293852</v>
      </c>
      <c r="G16" s="45" t="s">
        <v>19</v>
      </c>
      <c r="H16"/>
      <c r="I16"/>
      <c r="J16"/>
      <c r="K16"/>
      <c r="L16"/>
      <c r="M16"/>
    </row>
    <row r="17" spans="1:13" ht="47.25">
      <c r="A17" s="46">
        <v>7</v>
      </c>
      <c r="B17" s="47" t="s">
        <v>20</v>
      </c>
      <c r="C17" s="48">
        <v>9067552</v>
      </c>
      <c r="D17" s="49">
        <v>11947122</v>
      </c>
      <c r="E17" s="50" t="s">
        <v>10</v>
      </c>
      <c r="F17" s="51">
        <f>D17/D14*100</f>
        <v>66.06980477061481</v>
      </c>
      <c r="G17" s="52">
        <f>D17/C17*100</f>
        <v>131.75686227109588</v>
      </c>
      <c r="H17"/>
      <c r="I17"/>
      <c r="J17"/>
      <c r="K17"/>
      <c r="L17"/>
      <c r="M17"/>
    </row>
    <row r="18" spans="1:13" ht="15.75">
      <c r="A18" s="53"/>
      <c r="B18" s="54" t="s">
        <v>17</v>
      </c>
      <c r="C18" s="48"/>
      <c r="D18" s="49"/>
      <c r="E18" s="50"/>
      <c r="F18" s="55"/>
      <c r="G18" s="52"/>
      <c r="H18"/>
      <c r="I18"/>
      <c r="J18"/>
      <c r="K18"/>
      <c r="L18"/>
      <c r="M18"/>
    </row>
    <row r="19" spans="1:13" ht="15.75">
      <c r="A19" s="53">
        <v>8</v>
      </c>
      <c r="B19" s="56" t="s">
        <v>21</v>
      </c>
      <c r="C19" s="48">
        <v>7354663</v>
      </c>
      <c r="D19" s="49">
        <v>10120882</v>
      </c>
      <c r="E19" s="50" t="s">
        <v>10</v>
      </c>
      <c r="F19" s="51">
        <f>D19/D14*100</f>
        <v>55.970358203961545</v>
      </c>
      <c r="G19" s="52">
        <f>D19/C19*100</f>
        <v>137.6117709268256</v>
      </c>
      <c r="H19"/>
      <c r="I19"/>
      <c r="J19"/>
      <c r="K19"/>
      <c r="L19"/>
      <c r="M19"/>
    </row>
    <row r="20" spans="1:13" ht="16.5" thickBot="1">
      <c r="A20" s="57">
        <v>9</v>
      </c>
      <c r="B20" s="58" t="s">
        <v>22</v>
      </c>
      <c r="C20" s="59">
        <v>1712889</v>
      </c>
      <c r="D20" s="60">
        <v>1826240</v>
      </c>
      <c r="E20" s="61" t="s">
        <v>10</v>
      </c>
      <c r="F20" s="62">
        <f>D20/D14*100</f>
        <v>10.099446566653256</v>
      </c>
      <c r="G20" s="63">
        <f>D20/C20*100</f>
        <v>106.61753330192441</v>
      </c>
      <c r="H20"/>
      <c r="I20"/>
      <c r="J20"/>
      <c r="K20"/>
      <c r="L20"/>
      <c r="M20"/>
    </row>
    <row r="21" spans="1:13" ht="15">
      <c r="A21" s="153" t="s">
        <v>23</v>
      </c>
      <c r="B21" s="153"/>
      <c r="C21" s="153"/>
      <c r="D21" s="153"/>
      <c r="E21" s="154"/>
      <c r="F21" s="154"/>
      <c r="G21" s="154"/>
      <c r="H21" s="64"/>
      <c r="I21"/>
      <c r="J21"/>
      <c r="K21"/>
      <c r="L21"/>
      <c r="M21"/>
    </row>
    <row r="22" spans="1:13" ht="15">
      <c r="A22" s="154"/>
      <c r="B22" s="154"/>
      <c r="C22" s="154"/>
      <c r="D22" s="154"/>
      <c r="E22" s="154"/>
      <c r="F22" s="154"/>
      <c r="G22" s="154"/>
      <c r="H22" s="64"/>
      <c r="I22"/>
      <c r="J22"/>
      <c r="K22"/>
      <c r="L22"/>
      <c r="M22"/>
    </row>
    <row r="23" spans="1:13" ht="15">
      <c r="A23" s="4"/>
      <c r="B23" s="65"/>
      <c r="C23" s="65"/>
      <c r="D23" s="65"/>
      <c r="E23" s="66"/>
      <c r="F23" s="66"/>
      <c r="G23" s="64"/>
      <c r="H23" s="64"/>
      <c r="I23"/>
      <c r="J23"/>
      <c r="K23"/>
      <c r="L23"/>
      <c r="M23"/>
    </row>
    <row r="24" spans="1:13" ht="18.75">
      <c r="A24" s="4"/>
      <c r="B24" s="65"/>
      <c r="C24" s="65"/>
      <c r="D24" s="65"/>
      <c r="E24" s="66"/>
      <c r="F24" s="64"/>
      <c r="G24" s="67" t="s">
        <v>24</v>
      </c>
      <c r="H24" s="64"/>
      <c r="I24"/>
      <c r="J24"/>
      <c r="K24"/>
      <c r="L24"/>
      <c r="M24"/>
    </row>
    <row r="25" spans="1:13" ht="15">
      <c r="A25" s="4"/>
      <c r="B25" s="64"/>
      <c r="C25" s="64"/>
      <c r="D25" s="64"/>
      <c r="E25" s="64"/>
      <c r="F25" s="64"/>
      <c r="G25" s="68"/>
      <c r="H25" s="64"/>
      <c r="I25"/>
      <c r="J25"/>
      <c r="K25"/>
      <c r="L25"/>
      <c r="M25"/>
    </row>
    <row r="26" spans="1:13" ht="20.25">
      <c r="A26" s="155" t="s">
        <v>1</v>
      </c>
      <c r="B26" s="156"/>
      <c r="C26" s="156"/>
      <c r="D26" s="156"/>
      <c r="E26" s="156"/>
      <c r="F26" s="156"/>
      <c r="G26" s="156"/>
      <c r="H26" s="69"/>
      <c r="I26"/>
      <c r="J26"/>
      <c r="K26"/>
      <c r="L26"/>
      <c r="M26"/>
    </row>
    <row r="27" spans="1:13" ht="20.25">
      <c r="A27" s="157" t="s">
        <v>25</v>
      </c>
      <c r="B27" s="157"/>
      <c r="C27" s="157"/>
      <c r="D27" s="157"/>
      <c r="E27" s="157"/>
      <c r="F27" s="157"/>
      <c r="G27" s="157"/>
      <c r="H27" s="69"/>
      <c r="I27"/>
      <c r="J27"/>
      <c r="K27"/>
      <c r="L27"/>
      <c r="M27"/>
    </row>
    <row r="28" spans="1:13" ht="18.75">
      <c r="A28" s="178" t="s">
        <v>26</v>
      </c>
      <c r="B28" s="179"/>
      <c r="C28" s="179"/>
      <c r="D28" s="179"/>
      <c r="E28" s="179"/>
      <c r="F28" s="179"/>
      <c r="G28" s="179"/>
      <c r="H28" s="64"/>
      <c r="I28"/>
      <c r="J28"/>
      <c r="K28"/>
      <c r="L28"/>
      <c r="M28"/>
    </row>
    <row r="29" spans="1:13" ht="15.75" thickBot="1">
      <c r="A29" s="4"/>
      <c r="B29" s="64"/>
      <c r="C29" s="64"/>
      <c r="D29" s="64"/>
      <c r="E29" s="64"/>
      <c r="F29" s="64"/>
      <c r="G29" s="70"/>
      <c r="H29" s="64"/>
      <c r="I29"/>
      <c r="J29"/>
      <c r="K29"/>
      <c r="L29"/>
      <c r="M29"/>
    </row>
    <row r="30" spans="1:13" ht="15.75" thickBot="1">
      <c r="A30" s="180" t="s">
        <v>27</v>
      </c>
      <c r="B30" s="181"/>
      <c r="C30" s="184" t="s">
        <v>7</v>
      </c>
      <c r="D30" s="185"/>
      <c r="E30" s="184" t="s">
        <v>8</v>
      </c>
      <c r="F30" s="185"/>
      <c r="G30" s="186" t="s">
        <v>28</v>
      </c>
      <c r="H30" s="64"/>
      <c r="I30"/>
      <c r="J30"/>
      <c r="K30"/>
      <c r="L30"/>
      <c r="M30"/>
    </row>
    <row r="31" spans="1:13" ht="100.5" thickBot="1">
      <c r="A31" s="182"/>
      <c r="B31" s="183"/>
      <c r="C31" s="71" t="s">
        <v>29</v>
      </c>
      <c r="D31" s="72" t="s">
        <v>30</v>
      </c>
      <c r="E31" s="73" t="s">
        <v>29</v>
      </c>
      <c r="F31" s="74" t="s">
        <v>31</v>
      </c>
      <c r="G31" s="187"/>
      <c r="H31" s="64"/>
      <c r="I31"/>
      <c r="J31"/>
      <c r="K31"/>
      <c r="L31"/>
      <c r="M31"/>
    </row>
    <row r="32" spans="1:13" ht="16.5" thickBot="1">
      <c r="A32" s="168" t="s">
        <v>9</v>
      </c>
      <c r="B32" s="169"/>
      <c r="C32" s="140">
        <v>12633961</v>
      </c>
      <c r="D32" s="141">
        <v>100</v>
      </c>
      <c r="E32" s="142">
        <v>18082575</v>
      </c>
      <c r="F32" s="143">
        <v>100</v>
      </c>
      <c r="G32" s="144">
        <f>E32/C32*100</f>
        <v>143.1267280309002</v>
      </c>
      <c r="H32" s="64"/>
      <c r="I32"/>
      <c r="J32"/>
      <c r="K32"/>
      <c r="L32"/>
      <c r="M32"/>
    </row>
    <row r="33" spans="1:13" ht="18.75">
      <c r="A33" s="170" t="s">
        <v>12</v>
      </c>
      <c r="B33" s="171"/>
      <c r="C33" s="75"/>
      <c r="D33" s="76"/>
      <c r="E33" s="77"/>
      <c r="F33" s="78"/>
      <c r="G33" s="79"/>
      <c r="H33" s="64"/>
      <c r="I33"/>
      <c r="J33"/>
      <c r="K33"/>
      <c r="L33"/>
      <c r="M33"/>
    </row>
    <row r="34" spans="1:13" ht="15.75">
      <c r="A34" s="172" t="s">
        <v>32</v>
      </c>
      <c r="B34" s="173"/>
      <c r="C34" s="80">
        <v>2543816</v>
      </c>
      <c r="D34" s="81">
        <f>C34*D32/C32</f>
        <v>20.134746339647556</v>
      </c>
      <c r="E34" s="82">
        <v>5166609</v>
      </c>
      <c r="F34" s="83">
        <f>E34*F32/E32</f>
        <v>28.572307870975234</v>
      </c>
      <c r="G34" s="84" t="s">
        <v>33</v>
      </c>
      <c r="H34" s="64"/>
      <c r="I34"/>
      <c r="J34"/>
      <c r="K34"/>
      <c r="L34"/>
      <c r="M34"/>
    </row>
    <row r="35" spans="1:13" ht="15.75">
      <c r="A35" s="174" t="s">
        <v>34</v>
      </c>
      <c r="B35" s="175"/>
      <c r="C35" s="80">
        <v>4309926</v>
      </c>
      <c r="D35" s="81">
        <f>C35*D32/C32</f>
        <v>34.113814345318936</v>
      </c>
      <c r="E35" s="82">
        <v>4717108</v>
      </c>
      <c r="F35" s="83">
        <f>E35*F32/E32</f>
        <v>26.086483811072263</v>
      </c>
      <c r="G35" s="84">
        <f aca="true" t="shared" si="0" ref="G35:G40">E35/C35*100</f>
        <v>109.44754039860544</v>
      </c>
      <c r="H35" s="64"/>
      <c r="I35"/>
      <c r="J35"/>
      <c r="K35"/>
      <c r="L35"/>
      <c r="M35"/>
    </row>
    <row r="36" spans="1:13" ht="15.75">
      <c r="A36" s="176" t="s">
        <v>35</v>
      </c>
      <c r="B36" s="177"/>
      <c r="C36" s="80">
        <v>3264871</v>
      </c>
      <c r="D36" s="81">
        <f>C36*D34/C34</f>
        <v>25.8420221496647</v>
      </c>
      <c r="E36" s="82">
        <v>5417551</v>
      </c>
      <c r="F36" s="83">
        <f>E36*F32/E32</f>
        <v>29.960063763042598</v>
      </c>
      <c r="G36" s="84" t="s">
        <v>36</v>
      </c>
      <c r="H36" s="64"/>
      <c r="I36"/>
      <c r="J36"/>
      <c r="K36"/>
      <c r="L36"/>
      <c r="M36"/>
    </row>
    <row r="37" spans="1:13" ht="15.75">
      <c r="A37" s="176" t="s">
        <v>37</v>
      </c>
      <c r="B37" s="177"/>
      <c r="C37" s="80">
        <v>98967</v>
      </c>
      <c r="D37" s="81">
        <f>C37*D35/C35</f>
        <v>0.7833410282016858</v>
      </c>
      <c r="E37" s="82">
        <v>110962</v>
      </c>
      <c r="F37" s="83">
        <f>E37*F32/E32</f>
        <v>0.6136404798542243</v>
      </c>
      <c r="G37" s="84">
        <f t="shared" si="0"/>
        <v>112.12020168338941</v>
      </c>
      <c r="H37" s="64"/>
      <c r="I37"/>
      <c r="J37"/>
      <c r="K37"/>
      <c r="L37"/>
      <c r="M37"/>
    </row>
    <row r="38" spans="1:13" ht="15.75">
      <c r="A38" s="172" t="s">
        <v>38</v>
      </c>
      <c r="B38" s="173"/>
      <c r="C38" s="80">
        <v>980437</v>
      </c>
      <c r="D38" s="81">
        <f>C38*D36/C36</f>
        <v>7.760329480200231</v>
      </c>
      <c r="E38" s="82">
        <v>1092535</v>
      </c>
      <c r="F38" s="83">
        <f>E38*F32/E32</f>
        <v>6.041921573669679</v>
      </c>
      <c r="G38" s="84">
        <f t="shared" si="0"/>
        <v>111.43347303294347</v>
      </c>
      <c r="H38" s="64"/>
      <c r="I38"/>
      <c r="J38"/>
      <c r="K38"/>
      <c r="L38"/>
      <c r="M38"/>
    </row>
    <row r="39" spans="1:13" ht="15.75">
      <c r="A39" s="172" t="s">
        <v>39</v>
      </c>
      <c r="B39" s="173"/>
      <c r="C39" s="80">
        <v>1106781</v>
      </c>
      <c r="D39" s="81">
        <f>C39*D37/C37</f>
        <v>8.76036422781422</v>
      </c>
      <c r="E39" s="82">
        <v>1189503</v>
      </c>
      <c r="F39" s="83">
        <f>E39*F32/E32</f>
        <v>6.578172633045902</v>
      </c>
      <c r="G39" s="84">
        <f t="shared" si="0"/>
        <v>107.47410734372924</v>
      </c>
      <c r="H39" s="64"/>
      <c r="I39"/>
      <c r="J39"/>
      <c r="K39"/>
      <c r="L39"/>
      <c r="M39"/>
    </row>
    <row r="40" spans="1:13" ht="16.5" thickBot="1">
      <c r="A40" s="201" t="s">
        <v>40</v>
      </c>
      <c r="B40" s="202"/>
      <c r="C40" s="85">
        <v>328893</v>
      </c>
      <c r="D40" s="86">
        <f>C40*D38/C38</f>
        <v>2.6032453321646316</v>
      </c>
      <c r="E40" s="87">
        <v>388307</v>
      </c>
      <c r="F40" s="88">
        <f>E40*F32/E32</f>
        <v>2.147409868340101</v>
      </c>
      <c r="G40" s="89">
        <f t="shared" si="0"/>
        <v>118.06484175704561</v>
      </c>
      <c r="H40" s="64"/>
      <c r="I40"/>
      <c r="J40"/>
      <c r="K40"/>
      <c r="L40"/>
      <c r="M40"/>
    </row>
    <row r="41" spans="1:13" ht="15">
      <c r="A41" s="4"/>
      <c r="B41" s="65"/>
      <c r="C41" s="90"/>
      <c r="D41" s="66"/>
      <c r="E41" s="65"/>
      <c r="F41" s="65"/>
      <c r="G41" s="66"/>
      <c r="H41" s="64"/>
      <c r="I41"/>
      <c r="J41"/>
      <c r="K41"/>
      <c r="L41"/>
      <c r="M41"/>
    </row>
    <row r="42" spans="1:13" ht="15">
      <c r="A42" s="4"/>
      <c r="B42" s="65"/>
      <c r="C42" s="90"/>
      <c r="D42" s="66"/>
      <c r="E42" s="65"/>
      <c r="F42" s="65"/>
      <c r="G42" s="66"/>
      <c r="H42" s="64"/>
      <c r="I42"/>
      <c r="J42"/>
      <c r="K42"/>
      <c r="L42"/>
      <c r="M42"/>
    </row>
    <row r="43" spans="1:13" ht="15">
      <c r="A43" s="4"/>
      <c r="B43" s="65"/>
      <c r="C43" s="90"/>
      <c r="D43" s="66"/>
      <c r="E43" s="65"/>
      <c r="F43" s="65"/>
      <c r="G43" s="66"/>
      <c r="H43" s="64"/>
      <c r="I43"/>
      <c r="J43"/>
      <c r="K43"/>
      <c r="L43"/>
      <c r="M43"/>
    </row>
    <row r="44" spans="1:13" ht="15">
      <c r="A44" s="4"/>
      <c r="B44" s="65"/>
      <c r="C44" s="90"/>
      <c r="D44" s="66"/>
      <c r="E44" s="65"/>
      <c r="F44" s="65"/>
      <c r="G44" s="66"/>
      <c r="H44" s="64"/>
      <c r="I44"/>
      <c r="J44"/>
      <c r="K44"/>
      <c r="L44"/>
      <c r="M44"/>
    </row>
    <row r="45" spans="1:13" ht="15">
      <c r="A45" s="4"/>
      <c r="B45"/>
      <c r="C45"/>
      <c r="D45"/>
      <c r="E45" s="91"/>
      <c r="F45"/>
      <c r="G45"/>
      <c r="H45"/>
      <c r="I45"/>
      <c r="J45"/>
      <c r="K45"/>
      <c r="L45"/>
      <c r="M45"/>
    </row>
    <row r="46" spans="1:12" ht="15">
      <c r="A46" s="4"/>
      <c r="B46" s="92"/>
      <c r="C46" s="93"/>
      <c r="D46" s="93"/>
      <c r="E46" s="94"/>
      <c r="F46" s="93"/>
      <c r="G46" s="94"/>
      <c r="H46" s="93"/>
      <c r="I46" s="92"/>
      <c r="J46" s="92"/>
      <c r="K46" s="95" t="s">
        <v>41</v>
      </c>
      <c r="L46" s="92"/>
    </row>
    <row r="47" spans="1:12" ht="15">
      <c r="A47" s="188" t="s">
        <v>42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2" ht="15">
      <c r="A48" s="188" t="s">
        <v>43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ht="15">
      <c r="A49" s="92"/>
      <c r="B49" s="96"/>
      <c r="C49" s="96"/>
      <c r="D49" s="96"/>
      <c r="E49" s="96"/>
      <c r="F49" s="96"/>
      <c r="G49" s="190"/>
      <c r="H49" s="190"/>
      <c r="I49" s="92"/>
      <c r="J49" s="92"/>
      <c r="K49" s="92"/>
      <c r="L49" s="92"/>
    </row>
    <row r="50" spans="1:12" ht="15.75" thickBot="1">
      <c r="A50" s="92"/>
      <c r="B50" s="96"/>
      <c r="C50" s="96"/>
      <c r="D50" s="96"/>
      <c r="E50" s="96"/>
      <c r="F50" s="96"/>
      <c r="G50" s="97"/>
      <c r="H50" s="97"/>
      <c r="I50" s="92"/>
      <c r="J50" s="92"/>
      <c r="K50" s="92"/>
      <c r="L50" s="92"/>
    </row>
    <row r="51" spans="1:12" ht="15.75" thickBot="1">
      <c r="A51" s="191" t="s">
        <v>27</v>
      </c>
      <c r="B51" s="192"/>
      <c r="C51" s="195" t="s">
        <v>44</v>
      </c>
      <c r="D51" s="196"/>
      <c r="E51" s="196"/>
      <c r="F51" s="196"/>
      <c r="G51" s="197"/>
      <c r="H51" s="198" t="s">
        <v>45</v>
      </c>
      <c r="I51" s="199"/>
      <c r="J51" s="199"/>
      <c r="K51" s="199"/>
      <c r="L51" s="200"/>
    </row>
    <row r="52" spans="1:12" ht="72" thickBot="1">
      <c r="A52" s="193"/>
      <c r="B52" s="194"/>
      <c r="C52" s="98" t="s">
        <v>46</v>
      </c>
      <c r="D52" s="99" t="s">
        <v>47</v>
      </c>
      <c r="E52" s="98" t="s">
        <v>48</v>
      </c>
      <c r="F52" s="99" t="s">
        <v>47</v>
      </c>
      <c r="G52" s="100" t="s">
        <v>49</v>
      </c>
      <c r="H52" s="101" t="s">
        <v>46</v>
      </c>
      <c r="I52" s="99" t="s">
        <v>47</v>
      </c>
      <c r="J52" s="101" t="s">
        <v>48</v>
      </c>
      <c r="K52" s="99" t="s">
        <v>47</v>
      </c>
      <c r="L52" s="8" t="s">
        <v>49</v>
      </c>
    </row>
    <row r="53" spans="1:12" ht="15.75" thickBot="1">
      <c r="A53" s="209" t="s">
        <v>9</v>
      </c>
      <c r="B53" s="210"/>
      <c r="C53" s="102">
        <v>3566139</v>
      </c>
      <c r="D53" s="103">
        <v>100</v>
      </c>
      <c r="E53" s="104">
        <v>6135453</v>
      </c>
      <c r="F53" s="103">
        <v>100</v>
      </c>
      <c r="G53" s="105" t="s">
        <v>19</v>
      </c>
      <c r="H53" s="106">
        <v>9067552</v>
      </c>
      <c r="I53" s="107">
        <v>100</v>
      </c>
      <c r="J53" s="108">
        <v>11947122</v>
      </c>
      <c r="K53" s="107">
        <v>100</v>
      </c>
      <c r="L53" s="109">
        <f>J53/H53*100</f>
        <v>131.75686227109588</v>
      </c>
    </row>
    <row r="54" spans="1:12" ht="15">
      <c r="A54" s="211" t="s">
        <v>12</v>
      </c>
      <c r="B54" s="212"/>
      <c r="C54" s="110"/>
      <c r="D54" s="111"/>
      <c r="E54" s="112"/>
      <c r="F54" s="111"/>
      <c r="G54" s="113"/>
      <c r="H54" s="114"/>
      <c r="I54" s="115"/>
      <c r="J54" s="116" t="s">
        <v>50</v>
      </c>
      <c r="K54" s="115"/>
      <c r="L54" s="117"/>
    </row>
    <row r="55" spans="1:12" ht="15">
      <c r="A55" s="205" t="s">
        <v>32</v>
      </c>
      <c r="B55" s="206"/>
      <c r="C55" s="118">
        <v>199573</v>
      </c>
      <c r="D55" s="119">
        <f>C55*D53/C53</f>
        <v>5.596332616311367</v>
      </c>
      <c r="E55" s="120">
        <v>590816</v>
      </c>
      <c r="F55" s="119">
        <f>E55/E53*100</f>
        <v>9.629541616568492</v>
      </c>
      <c r="G55" s="121" t="s">
        <v>51</v>
      </c>
      <c r="H55" s="122">
        <v>2344243</v>
      </c>
      <c r="I55" s="123">
        <f>H55*I53/H53</f>
        <v>25.85309684466105</v>
      </c>
      <c r="J55" s="124">
        <v>4575793</v>
      </c>
      <c r="K55" s="123" t="s">
        <v>10</v>
      </c>
      <c r="L55" s="125" t="s">
        <v>52</v>
      </c>
    </row>
    <row r="56" spans="1:12" ht="15">
      <c r="A56" s="205" t="s">
        <v>34</v>
      </c>
      <c r="B56" s="206"/>
      <c r="C56" s="118" t="s">
        <v>10</v>
      </c>
      <c r="D56" s="119" t="s">
        <v>10</v>
      </c>
      <c r="E56" s="120" t="s">
        <v>10</v>
      </c>
      <c r="F56" s="119" t="s">
        <v>10</v>
      </c>
      <c r="G56" s="121" t="s">
        <v>10</v>
      </c>
      <c r="H56" s="122">
        <v>4309926</v>
      </c>
      <c r="I56" s="123">
        <f>H56*I53/H53</f>
        <v>47.53130723705803</v>
      </c>
      <c r="J56" s="124">
        <v>4717108</v>
      </c>
      <c r="K56" s="123">
        <f>J56/J53*100</f>
        <v>39.48321612518898</v>
      </c>
      <c r="L56" s="125">
        <f aca="true" t="shared" si="1" ref="L56:L61">J56/H56*100</f>
        <v>109.44754039860544</v>
      </c>
    </row>
    <row r="57" spans="1:12" ht="15">
      <c r="A57" s="203" t="s">
        <v>35</v>
      </c>
      <c r="B57" s="204"/>
      <c r="C57" s="118">
        <v>3264871</v>
      </c>
      <c r="D57" s="119">
        <f>C57*D55/C55</f>
        <v>91.55198381218456</v>
      </c>
      <c r="E57" s="120">
        <v>5417551</v>
      </c>
      <c r="F57" s="119">
        <f>E57/E53*100</f>
        <v>88.29911988568733</v>
      </c>
      <c r="G57" s="121" t="s">
        <v>19</v>
      </c>
      <c r="H57" s="126" t="s">
        <v>10</v>
      </c>
      <c r="I57" s="123" t="s">
        <v>10</v>
      </c>
      <c r="J57" s="123" t="s">
        <v>10</v>
      </c>
      <c r="K57" s="123" t="s">
        <v>10</v>
      </c>
      <c r="L57" s="127" t="s">
        <v>10</v>
      </c>
    </row>
    <row r="58" spans="1:12" ht="15">
      <c r="A58" s="203" t="s">
        <v>37</v>
      </c>
      <c r="B58" s="204"/>
      <c r="C58" s="118">
        <v>-206</v>
      </c>
      <c r="D58" s="119" t="s">
        <v>10</v>
      </c>
      <c r="E58" s="120">
        <v>160</v>
      </c>
      <c r="F58" s="119" t="s">
        <v>10</v>
      </c>
      <c r="G58" s="121" t="s">
        <v>53</v>
      </c>
      <c r="H58" s="122">
        <v>99173</v>
      </c>
      <c r="I58" s="123">
        <f>H58*I53/H53</f>
        <v>1.093713055078151</v>
      </c>
      <c r="J58" s="124">
        <v>110802</v>
      </c>
      <c r="K58" s="123">
        <f>J58/J53*100</f>
        <v>0.927436750039047</v>
      </c>
      <c r="L58" s="125">
        <f t="shared" si="1"/>
        <v>111.72597380335374</v>
      </c>
    </row>
    <row r="59" spans="1:12" ht="15">
      <c r="A59" s="205" t="s">
        <v>38</v>
      </c>
      <c r="B59" s="206"/>
      <c r="C59" s="118" t="s">
        <v>10</v>
      </c>
      <c r="D59" s="119" t="s">
        <v>10</v>
      </c>
      <c r="E59" s="119" t="s">
        <v>10</v>
      </c>
      <c r="F59" s="119" t="s">
        <v>10</v>
      </c>
      <c r="G59" s="121" t="s">
        <v>10</v>
      </c>
      <c r="H59" s="122">
        <v>980437</v>
      </c>
      <c r="I59" s="123">
        <f>H59*I53/H53</f>
        <v>10.81258756497895</v>
      </c>
      <c r="J59" s="124">
        <v>1092535</v>
      </c>
      <c r="K59" s="123">
        <f>J59/J53*100</f>
        <v>9.144754694896394</v>
      </c>
      <c r="L59" s="125">
        <f t="shared" si="1"/>
        <v>111.43347303294347</v>
      </c>
    </row>
    <row r="60" spans="1:12" ht="15">
      <c r="A60" s="205" t="s">
        <v>39</v>
      </c>
      <c r="B60" s="206"/>
      <c r="C60" s="118" t="s">
        <v>10</v>
      </c>
      <c r="D60" s="119" t="s">
        <v>10</v>
      </c>
      <c r="E60" s="119" t="s">
        <v>10</v>
      </c>
      <c r="F60" s="119" t="s">
        <v>10</v>
      </c>
      <c r="G60" s="121" t="s">
        <v>10</v>
      </c>
      <c r="H60" s="122">
        <v>1106781</v>
      </c>
      <c r="I60" s="123">
        <f>H60*I58/H58</f>
        <v>12.20595150708813</v>
      </c>
      <c r="J60" s="124">
        <v>1189503</v>
      </c>
      <c r="K60" s="123">
        <f>J60/J53*100</f>
        <v>9.956397867201824</v>
      </c>
      <c r="L60" s="125">
        <f t="shared" si="1"/>
        <v>107.47410734372924</v>
      </c>
    </row>
    <row r="61" spans="1:12" ht="15.75" thickBot="1">
      <c r="A61" s="207" t="s">
        <v>40</v>
      </c>
      <c r="B61" s="208"/>
      <c r="C61" s="128">
        <f>C53-C55-C57-C58</f>
        <v>101901</v>
      </c>
      <c r="D61" s="129" t="s">
        <v>10</v>
      </c>
      <c r="E61" s="130">
        <f>E53-E55-E57-E58</f>
        <v>126926</v>
      </c>
      <c r="F61" s="129">
        <f>E61/E53*100</f>
        <v>2.0687307033400795</v>
      </c>
      <c r="G61" s="131">
        <f>E61/C61*100</f>
        <v>124.55814957654978</v>
      </c>
      <c r="H61" s="132">
        <f>H53-H55-H56-H58-H59-H60</f>
        <v>226992</v>
      </c>
      <c r="I61" s="133">
        <f>H61*I59/H59</f>
        <v>2.503343791135689</v>
      </c>
      <c r="J61" s="134">
        <f>J53-J55-J56-J58-J59-J60</f>
        <v>261381</v>
      </c>
      <c r="K61" s="133">
        <f>J61/J53*100</f>
        <v>2.187815609483188</v>
      </c>
      <c r="L61" s="131">
        <f t="shared" si="1"/>
        <v>115.14987312328189</v>
      </c>
    </row>
    <row r="62" spans="1:13" ht="15">
      <c r="A62" s="4"/>
      <c r="B62"/>
      <c r="C62"/>
      <c r="D62"/>
      <c r="E62"/>
      <c r="F62"/>
      <c r="G62"/>
      <c r="H62"/>
      <c r="I62"/>
      <c r="J62"/>
      <c r="K62"/>
      <c r="L62"/>
      <c r="M62"/>
    </row>
    <row r="63" spans="1:13" ht="15">
      <c r="A63" s="4"/>
      <c r="B63"/>
      <c r="C63"/>
      <c r="D63"/>
      <c r="E63"/>
      <c r="F63"/>
      <c r="G63"/>
      <c r="H63"/>
      <c r="I63"/>
      <c r="J63"/>
      <c r="K63"/>
      <c r="L63"/>
      <c r="M63"/>
    </row>
  </sheetData>
  <sheetProtection/>
  <mergeCells count="42">
    <mergeCell ref="A58:B58"/>
    <mergeCell ref="A59:B59"/>
    <mergeCell ref="A60:B60"/>
    <mergeCell ref="A61:B61"/>
    <mergeCell ref="A53:B53"/>
    <mergeCell ref="A54:B54"/>
    <mergeCell ref="A55:B55"/>
    <mergeCell ref="A56:B56"/>
    <mergeCell ref="A57:B57"/>
    <mergeCell ref="A48:L48"/>
    <mergeCell ref="G49:H49"/>
    <mergeCell ref="A51:B52"/>
    <mergeCell ref="C51:G51"/>
    <mergeCell ref="H51:L51"/>
    <mergeCell ref="A37:B37"/>
    <mergeCell ref="A38:B38"/>
    <mergeCell ref="A39:B39"/>
    <mergeCell ref="A40:B40"/>
    <mergeCell ref="A47:L47"/>
    <mergeCell ref="A32:B32"/>
    <mergeCell ref="A33:B33"/>
    <mergeCell ref="A34:B34"/>
    <mergeCell ref="A35:B35"/>
    <mergeCell ref="A36:B36"/>
    <mergeCell ref="A28:G28"/>
    <mergeCell ref="A30:B31"/>
    <mergeCell ref="C30:D30"/>
    <mergeCell ref="E30:F30"/>
    <mergeCell ref="G30:G31"/>
    <mergeCell ref="A26:G26"/>
    <mergeCell ref="A27:G27"/>
    <mergeCell ref="A3:G3"/>
    <mergeCell ref="A4:G4"/>
    <mergeCell ref="A5:G5"/>
    <mergeCell ref="A6:B7"/>
    <mergeCell ref="C6:D6"/>
    <mergeCell ref="E6:E7"/>
    <mergeCell ref="F6:F7"/>
    <mergeCell ref="G6:G7"/>
    <mergeCell ref="A9:B9"/>
    <mergeCell ref="A15:B15"/>
    <mergeCell ref="A21:G22"/>
  </mergeCells>
  <printOptions/>
  <pageMargins left="0.11811023622047245" right="0.11811023622047245" top="0.35433070866141736" bottom="0.35433070866141736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1200-00-249</dc:creator>
  <cp:keywords/>
  <dc:description/>
  <cp:lastModifiedBy>Егошина Ольга Михайловна</cp:lastModifiedBy>
  <cp:lastPrinted>2017-09-18T07:55:41Z</cp:lastPrinted>
  <dcterms:created xsi:type="dcterms:W3CDTF">2017-08-31T07:55:22Z</dcterms:created>
  <dcterms:modified xsi:type="dcterms:W3CDTF">2017-09-21T10:50:23Z</dcterms:modified>
  <cp:category/>
  <cp:version/>
  <cp:contentType/>
  <cp:contentStatus/>
</cp:coreProperties>
</file>